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900363673 CLINICA SINERGIA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FACTURA'!$A$2:$AN$16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" i="2" l="1"/>
  <c r="Z1" i="2" l="1"/>
  <c r="N1" i="2" l="1"/>
  <c r="J1" i="2"/>
  <c r="I1" i="2"/>
  <c r="I29" i="3" l="1"/>
  <c r="H29" i="3"/>
  <c r="I27" i="3"/>
  <c r="H27" i="3"/>
  <c r="I24" i="3"/>
  <c r="I31" i="3" s="1"/>
  <c r="H24" i="3"/>
  <c r="H31" i="3" s="1"/>
  <c r="H16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<sst xmlns="http://schemas.openxmlformats.org/spreadsheetml/2006/main" count="281" uniqueCount="124">
  <si>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</si>
  <si>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</si>
  <si>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</si>
  <si>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</si>
  <si>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</si>
  <si>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</si>
  <si>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</si>
  <si>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</si>
  <si>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</si>
  <si>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</si>
  <si>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</si>
  <si>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CHSG</t>
  </si>
  <si>
    <t>CHSD</t>
  </si>
  <si>
    <t>Clínica Sinergia</t>
  </si>
  <si>
    <t>UIS</t>
  </si>
  <si>
    <t>Evento</t>
  </si>
  <si>
    <t>FOR-CSA-018</t>
  </si>
  <si>
    <t>HOJA 1 DE 2</t>
  </si>
  <si>
    <t>RESUMEN DE CARTERA REVISADA POR LA EPS</t>
  </si>
  <si>
    <t>VERSION 1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</si>
  <si>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</si>
  <si>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</si>
  <si>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</si>
  <si>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</si>
  <si>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</si>
  <si>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</si>
  <si>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</si>
  <si>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</si>
  <si>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</si>
  <si>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</si>
  <si>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</si>
  <si>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</si>
  <si>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</si>
  <si>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</si>
  <si>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</si>
  <si>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</si>
  <si>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</si>
  <si>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</si>
  <si>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</si>
  <si>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</si>
  <si>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</si>
  <si>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</si>
  <si>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</si>
  <si>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</si>
  <si>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</si>
  <si>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</si>
  <si>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MAYO 12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</si>
  <si>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</si>
  <si>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</si>
  <si>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</si>
  <si>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</si>
  <si>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</si>
  <si>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</si>
  <si>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</si>
  <si>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</si>
  <si>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</si>
  <si>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</si>
  <si>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</si>
  <si>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</si>
  <si>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</si>
  <si>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</si>
  <si>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</si>
  <si>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</si>
  <si>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</si>
  <si>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</si>
  <si>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</si>
  <si>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</si>
  <si>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</si>
  <si>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</si>
  <si>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</si>
  <si>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</si>
  <si>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</si>
  <si>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</si>
  <si>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</si>
  <si>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</si>
  <si>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900363673_CHSG_18274</t>
  </si>
  <si>
    <t>A)Factura no radicada en ERP</t>
  </si>
  <si>
    <t>FACTURA NO RADICADA</t>
  </si>
  <si>
    <t>no_cruza</t>
  </si>
  <si>
    <t>900363673_CHSD_893</t>
  </si>
  <si>
    <t>B)Factura sin saldo ERP</t>
  </si>
  <si>
    <t>OK</t>
  </si>
  <si>
    <t>900363673_CHSD_2547</t>
  </si>
  <si>
    <t>900363673_CHSG_26025</t>
  </si>
  <si>
    <t>900363673_CHSG_26026</t>
  </si>
  <si>
    <t>900363673_CHSD_2665</t>
  </si>
  <si>
    <t>C)Glosas total pendiente por respuesta de IPS</t>
  </si>
  <si>
    <t>FACTURA DEVUELTA</t>
  </si>
  <si>
    <t>DEVOLUCION</t>
  </si>
  <si>
    <t>AUT. se devuelve la factura por la auto. 220898544569786con el cups 890111 t. fisica auto. 1 sesion y factura 8sesiones y la auto. 220898544568794 con el cups890113t. ocup. auto 1 sesion factura 8 sesiones   por favor verifverificar las autorizacionesangela campaz</t>
  </si>
  <si>
    <t>SI</t>
  </si>
  <si>
    <t>900363673_CHSD_2684</t>
  </si>
  <si>
    <t>AUTO. se devuelve la factura por 220898544550753 cups 890111t. fisica auto, 1 sesion y facturan 6 la auto.220898544551290 cups890112 t. rep. auto. 1 y factura 3y la aut. 220898544550224 cups 890113 auto. 1 factura  8Por favor verificar las auto.angela campaz</t>
  </si>
  <si>
    <t>900363673_CHSD_2696</t>
  </si>
  <si>
    <t>AUTO. se devuelve la factura por que no enviaron auto. paraeste servicioangela campaz</t>
  </si>
  <si>
    <t>900363673_CHSG_26024</t>
  </si>
  <si>
    <t>D)Glosas parcial pendiente por respuesta de IPS</t>
  </si>
  <si>
    <t>GLOSA</t>
  </si>
  <si>
    <t>CUOTAM./COPAGO DESCONTAMOS CUOTA MODERADORA DEJADA DE PAGARPOR EL PACIENTE POR $3.700ANGELA CAMPAZ</t>
  </si>
  <si>
    <t>NO</t>
  </si>
  <si>
    <t>900363673_CHSD_2685</t>
  </si>
  <si>
    <t>FACTURACION. Se descuenta valor cobrado de mas en la facturapor que las auto. que enviaron solo estan autorizandoterapias no incluye insumoangela campaz</t>
  </si>
  <si>
    <t>900363673_CHSD_2686</t>
  </si>
  <si>
    <t>AUT.descontamos la auto. 220898544553758 cups890111t. fisica auto. 1 sesion y factura 12-la aut.220898544554313cups890112 t. resp.auto 1 factura 10 de la auto.220898544555049 cups8901113 t. ocp. auto. 1 sesion factura 8 sesionpor favor verificar las auto.angela campaz</t>
  </si>
  <si>
    <t>900363673_CHSD_2666</t>
  </si>
  <si>
    <t>AUTO. descontamos la auto.220898544539595 con el cups890111t. fisica esta auto. 1 sesion y factura 11 sesionespor favor verificar la auyo.angela campaz</t>
  </si>
  <si>
    <t>900363673_CHSD_2667</t>
  </si>
  <si>
    <t>AUTO. descontamos la auto. 220898544541041 con cups 890111t. fisica esta uato. por 1 sesion y factura 11 sesionespor favoe verificar la autorizacionangela campaz</t>
  </si>
  <si>
    <t>900363673_CHSG_26027</t>
  </si>
  <si>
    <t>CUOTAM./COPAGO DESCONTAMOS CUOTA M. DEJADA DE PAGAR POR EL PACIENTE POR $3.700ANGELA CAMPAZ</t>
  </si>
  <si>
    <t>Señores : Clínica Sinergia</t>
  </si>
  <si>
    <t>SANTIAGO DE CALI , MAYO 12  DE 2023</t>
  </si>
  <si>
    <t>NIT: 900363673</t>
  </si>
  <si>
    <t>31.01.2023</t>
  </si>
  <si>
    <t>FACTURA CANCELADA</t>
  </si>
  <si>
    <t>FACTURA CANCELADA - GLOSA CERRADA POR EXTEMPORANEIDAD</t>
  </si>
  <si>
    <t>Total general</t>
  </si>
  <si>
    <t>Tipificación</t>
  </si>
  <si>
    <t>Cant Facturas</t>
  </si>
  <si>
    <t>Saldo Facturas</t>
  </si>
  <si>
    <t>FACTURA GLOSA CERRADA POR EXTEMPORANEIDAD</t>
  </si>
  <si>
    <t>A continuacion me permito remitir nuestra respuesta al estado de cartera presentado en la fecha: 10/05/2023</t>
  </si>
  <si>
    <t>Auxiliar de Cartera - Clínica Sinergia</t>
  </si>
  <si>
    <t>Erwin Escobar Perez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</si>
</sst>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7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1" xfId="0" applyFill="1" applyBorder="1"/>
    <xf numFmtId="164" fontId="0" fillId="0" borderId="0" xfId="0" applyNumberForma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66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5" fontId="6" fillId="0" borderId="9" xfId="2" applyNumberFormat="1" applyFont="1" applyBorder="1" applyAlignment="1">
      <alignment horizontal="right"/>
    </xf>
    <xf numFmtId="165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5" fontId="7" fillId="0" borderId="13" xfId="2" applyNumberFormat="1" applyFont="1" applyBorder="1" applyAlignment="1">
      <alignment horizontal="right"/>
    </xf>
    <xf numFmtId="165" fontId="6" fillId="0" borderId="0" xfId="2" applyNumberFormat="1" applyFont="1"/>
    <xf numFmtId="165" fontId="6" fillId="0" borderId="9" xfId="2" applyNumberFormat="1" applyFont="1" applyBorder="1"/>
    <xf numFmtId="165" fontId="7" fillId="0" borderId="9" xfId="2" applyNumberFormat="1" applyFont="1" applyBorder="1"/>
    <xf numFmtId="165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1" fillId="3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0" borderId="0" xfId="1" applyNumberFormat="1" applyFont="1"/>
    <xf numFmtId="0" fontId="1" fillId="0" borderId="0" xfId="0" applyFont="1"/>
    <xf numFmtId="0" fontId="1" fillId="0" borderId="1" xfId="0" applyFont="1" applyBorder="1"/>
    <xf numFmtId="0" fontId="0" fillId="0" borderId="1" xfId="0" applyFont="1" applyBorder="1"/>
    <xf numFmtId="0" fontId="0" fillId="0" borderId="0" xfId="0" applyAlignment="1">
      <alignment horizontal="center"/>
    </xf>
    <xf numFmtId="164" fontId="0" fillId="0" borderId="15" xfId="0" applyNumberFormat="1" applyBorder="1"/>
    <xf numFmtId="164" fontId="8" fillId="6" borderId="16" xfId="0" applyNumberFormat="1" applyFont="1" applyFill="1" applyBorder="1" applyAlignment="1">
      <alignment horizontal="center"/>
    </xf>
    <xf numFmtId="0" fontId="0" fillId="0" borderId="18" xfId="0" applyNumberFormat="1" applyBorder="1" applyAlignment="1">
      <alignment horizontal="center"/>
    </xf>
    <xf numFmtId="166" fontId="7" fillId="0" borderId="0" xfId="2" applyNumberFormat="1" applyFont="1" applyAlignment="1">
      <alignment horizontal="right"/>
    </xf>
    <xf numFmtId="0" fontId="8" fillId="6" borderId="1" xfId="0" applyFont="1" applyFill="1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164" fontId="8" fillId="6" borderId="20" xfId="0" applyNumberFormat="1" applyFont="1" applyFill="1" applyBorder="1" applyAlignment="1">
      <alignment horizontal="center"/>
    </xf>
    <xf numFmtId="0" fontId="0" fillId="0" borderId="17" xfId="0" applyNumberFormat="1" applyBorder="1" applyAlignment="1">
      <alignment horizontal="center"/>
    </xf>
    <xf numFmtId="0" fontId="8" fillId="6" borderId="19" xfId="0" applyNumberFormat="1" applyFont="1" applyFill="1" applyBorder="1" applyAlignment="1">
      <alignment horizontal="center"/>
    </xf>
    <xf numFmtId="164" fontId="0" fillId="0" borderId="14" xfId="0" applyNumberFormat="1" applyBorder="1"/>
  </cellXfs>
  <cellStyles count="3">
    <cellStyle name="Millares" xfId="1" builtinId="3"/>
    <cellStyle name="Normal" xfId="0" builtinId="0"/>
    <cellStyle name="Normal 2 2" xfId="2"/>
  </cellStyles>
  <dxfs count="22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58.448527777779" createdVersion="5" refreshedVersion="5" minRefreshableVersion="3" recordCount="14">
  <cacheSource type="worksheet">
    <worksheetSource ref="A2:AN16" sheet="ESTADO DE CADA FACTURA"/>
  </cacheSource>
  <cacheFields count="40">
    <cacheField name="NIT IPS" numFmtId="0">
      <sharedItems containsSemiMixedTypes="0" containsString="0" containsNumber="1" containsInteger="1" minValue="900363673" maxValue="900363673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93" maxValue="26027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893" maxValue="26027"/>
    </cacheField>
    <cacheField name="FECHA FACT IPS" numFmtId="14">
      <sharedItems containsSemiMixedTypes="0" containsNonDate="0" containsDate="1" containsString="0" minDate="2021-09-02T00:00:00" maxDate="2022-09-30T00:00:00"/>
    </cacheField>
    <cacheField name="VALOR FACT IPS" numFmtId="164">
      <sharedItems containsSemiMixedTypes="0" containsString="0" containsNumber="1" containsInteger="1" minValue="51766" maxValue="2003716"/>
    </cacheField>
    <cacheField name="SALDO FACT IPS" numFmtId="164">
      <sharedItems containsSemiMixedTypes="0" containsString="0" containsNumber="1" containsInteger="1" minValue="51766" maxValue="2003716"/>
    </cacheField>
    <cacheField name="OBSERVACION SASS" numFmtId="0">
      <sharedItems/>
    </cacheField>
    <cacheField name="ESTADO EPS MAYO 12" numFmtId="0">
      <sharedItems count="4">
        <s v="FACTURA NO RADICADA"/>
        <s v="FACTURA CANCELADA"/>
        <s v="FACTURA DEVUELTA"/>
        <s v="FACTURA CANCELADA - GLOSA CERRADA POR EXTEMPORANEIDAD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1619136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2003716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2003716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1619136"/>
    </cacheField>
    <cacheField name="OBSERVACION GLOSA DEVUELTA" numFmtId="0">
      <sharedItems containsBlank="1" longText="1"/>
    </cacheField>
    <cacheField name="SALDO SASS" numFmtId="164">
      <sharedItems containsSemiMixedTypes="0" containsString="0" containsNumber="1" containsInteger="1" minValue="0" maxValue="1619136"/>
    </cacheField>
    <cacheField name="VALOR  CANCELADO SAP" numFmtId="164">
      <sharedItems containsSemiMixedTypes="0" containsString="0" containsNumber="1" containsInteger="1" minValue="0" maxValue="1963642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351117" maxValue="2201351117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1-09-07T00:00:00" maxDate="2022-10-28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1030" maxValue="21001231"/>
    </cacheField>
    <cacheField name="F RAD SASS" numFmtId="0">
      <sharedItems containsString="0" containsBlank="1" containsNumber="1" containsInteger="1" minValue="20221005" maxValue="20221116"/>
    </cacheField>
    <cacheField name="VALOR REPORTADO CRICULAR 030" numFmtId="164">
      <sharedItems containsSemiMixedTypes="0" containsString="0" containsNumber="1" containsInteger="1" minValue="0" maxValue="2003716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n v="900363673"/>
    <s v="Clínica Sinergia"/>
    <s v="CHSG"/>
    <n v="18274"/>
    <s v="900363673_CHSG_18274"/>
    <m/>
    <m/>
    <d v="2021-09-02T00:00:00"/>
    <n v="770000"/>
    <n v="770000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1-09-07T00:00:00"/>
    <m/>
    <m/>
    <m/>
    <m/>
    <m/>
    <m/>
    <m/>
    <n v="0"/>
    <n v="0"/>
    <d v="2023-04-30T00:00:00"/>
  </r>
  <r>
    <n v="900363673"/>
    <s v="Clínica Sinergia"/>
    <s v="CHSD"/>
    <n v="893"/>
    <s v="900363673_CHSD_893"/>
    <s v="CHSD"/>
    <n v="893"/>
    <d v="2022-07-26T00:00:00"/>
    <n v="1292720"/>
    <n v="1292720"/>
    <s v="B)Factura sin saldo ERP"/>
    <x v="1"/>
    <m/>
    <n v="0"/>
    <s v="OK"/>
    <n v="1292720"/>
    <n v="0"/>
    <n v="0"/>
    <n v="0"/>
    <n v="1292720"/>
    <n v="0"/>
    <m/>
    <n v="0"/>
    <m/>
    <n v="0"/>
    <n v="1266866"/>
    <n v="0"/>
    <n v="2201351117"/>
    <s v="31.01.2023"/>
    <d v="2022-10-11T00:00:00"/>
    <m/>
    <n v="2"/>
    <m/>
    <m/>
    <n v="1"/>
    <n v="20221030"/>
    <n v="20221005"/>
    <n v="1292720"/>
    <n v="0"/>
    <d v="2023-04-30T00:00:00"/>
  </r>
  <r>
    <n v="900363673"/>
    <s v="Clínica Sinergia"/>
    <s v="CHSD"/>
    <n v="2547"/>
    <s v="900363673_CHSD_2547"/>
    <s v="CHSD"/>
    <n v="2547"/>
    <d v="2022-09-26T00:00:00"/>
    <n v="54929"/>
    <n v="54929"/>
    <s v="B)Factura sin saldo ERP"/>
    <x v="1"/>
    <m/>
    <n v="0"/>
    <s v="OK"/>
    <n v="54929"/>
    <n v="0"/>
    <n v="0"/>
    <n v="0"/>
    <n v="54929"/>
    <n v="0"/>
    <m/>
    <n v="0"/>
    <m/>
    <n v="0"/>
    <n v="53830"/>
    <n v="0"/>
    <n v="2201351117"/>
    <s v="31.01.2023"/>
    <d v="2022-10-27T00:00:00"/>
    <m/>
    <n v="2"/>
    <m/>
    <m/>
    <n v="1"/>
    <n v="20221030"/>
    <n v="20221011"/>
    <n v="54929"/>
    <n v="0"/>
    <d v="2023-04-30T00:00:00"/>
  </r>
  <r>
    <n v="900363673"/>
    <s v="Clínica Sinergia"/>
    <s v="CHSG"/>
    <n v="26025"/>
    <s v="900363673_CHSG_26025"/>
    <s v="CHSG"/>
    <n v="26025"/>
    <d v="2022-05-05T00:00:00"/>
    <n v="2003716"/>
    <n v="2003716"/>
    <s v="B)Factura sin saldo ERP"/>
    <x v="1"/>
    <m/>
    <n v="0"/>
    <s v="OK"/>
    <n v="2003716"/>
    <n v="0"/>
    <n v="0"/>
    <n v="0"/>
    <n v="2003716"/>
    <n v="0"/>
    <m/>
    <n v="0"/>
    <m/>
    <n v="0"/>
    <n v="1963642"/>
    <n v="0"/>
    <n v="2201351117"/>
    <s v="31.01.2023"/>
    <d v="2022-06-03T00:00:00"/>
    <m/>
    <n v="2"/>
    <m/>
    <m/>
    <n v="1"/>
    <n v="20221130"/>
    <n v="20221116"/>
    <n v="2003716"/>
    <n v="0"/>
    <d v="2023-04-30T00:00:00"/>
  </r>
  <r>
    <n v="900363673"/>
    <s v="Clínica Sinergia"/>
    <s v="CHSG"/>
    <n v="26026"/>
    <s v="900363673_CHSG_26026"/>
    <s v="CHSG"/>
    <n v="26026"/>
    <d v="2022-05-05T00:00:00"/>
    <n v="59309"/>
    <n v="59309"/>
    <s v="B)Factura sin saldo ERP"/>
    <x v="1"/>
    <m/>
    <n v="0"/>
    <s v="OK"/>
    <n v="59309"/>
    <n v="0"/>
    <n v="0"/>
    <n v="0"/>
    <n v="59309"/>
    <n v="0"/>
    <m/>
    <n v="0"/>
    <m/>
    <n v="0"/>
    <n v="58123"/>
    <n v="0"/>
    <n v="2201351117"/>
    <s v="31.01.2023"/>
    <d v="2022-06-03T00:00:00"/>
    <m/>
    <n v="2"/>
    <m/>
    <m/>
    <n v="1"/>
    <n v="20221130"/>
    <n v="20221116"/>
    <n v="59309"/>
    <n v="0"/>
    <d v="2023-04-30T00:00:00"/>
  </r>
  <r>
    <n v="900363673"/>
    <s v="Clínica Sinergia"/>
    <s v="CHSD"/>
    <n v="2665"/>
    <s v="900363673_CHSD_2665"/>
    <s v="CHSD"/>
    <n v="2665"/>
    <d v="2022-09-29T00:00:00"/>
    <n v="442560"/>
    <n v="442560"/>
    <s v="C)Glosas total pendiente por respuesta de IPS"/>
    <x v="2"/>
    <s v="DEVOLUCION"/>
    <n v="442560"/>
    <s v="OK"/>
    <n v="442560"/>
    <n v="0"/>
    <n v="0"/>
    <n v="0"/>
    <n v="0"/>
    <n v="0"/>
    <m/>
    <n v="442560"/>
    <s v="AUT. se devuelve la factura por la auto. 220898544569786con el cups 890111 t. fisica auto. 1 sesion y factura 8sesiones y la auto. 220898544568794 con el cups890113t. ocup. auto 1 sesion factura 8 sesiones   por favor verifverificar las autorizacionesangela campaz"/>
    <n v="442560"/>
    <n v="0"/>
    <n v="0"/>
    <m/>
    <m/>
    <d v="2022-10-27T00:00:00"/>
    <m/>
    <n v="9"/>
    <m/>
    <s v="SI"/>
    <n v="1"/>
    <n v="21001231"/>
    <n v="20221011"/>
    <n v="442560"/>
    <n v="0"/>
    <d v="2023-04-30T00:00:00"/>
  </r>
  <r>
    <n v="900363673"/>
    <s v="Clínica Sinergia"/>
    <s v="CHSD"/>
    <n v="2684"/>
    <s v="900363673_CHSD_2684"/>
    <s v="CHSD"/>
    <n v="2684"/>
    <d v="2022-09-29T00:00:00"/>
    <n v="485998"/>
    <n v="485998"/>
    <s v="C)Glosas total pendiente por respuesta de IPS"/>
    <x v="2"/>
    <s v="DEVOLUCION"/>
    <n v="485998"/>
    <s v="OK"/>
    <n v="485998"/>
    <n v="0"/>
    <n v="0"/>
    <n v="0"/>
    <n v="0"/>
    <n v="0"/>
    <m/>
    <n v="485998"/>
    <s v="AUTO. se devuelve la factura por 220898544550753 cups 890111t. fisica auto, 1 sesion y facturan 6 la auto.220898544551290 cups890112 t. rep. auto. 1 y factura 3y la aut. 220898544550224 cups 890113 auto. 1 factura  8Por favor verificar las auto.angela campaz"/>
    <n v="485998"/>
    <n v="0"/>
    <n v="0"/>
    <m/>
    <m/>
    <d v="2022-10-27T00:00:00"/>
    <m/>
    <n v="9"/>
    <m/>
    <s v="SI"/>
    <n v="1"/>
    <n v="21001231"/>
    <n v="20221011"/>
    <n v="485998"/>
    <n v="0"/>
    <d v="2023-04-30T00:00:00"/>
  </r>
  <r>
    <n v="900363673"/>
    <s v="Clínica Sinergia"/>
    <s v="CHSD"/>
    <n v="2696"/>
    <s v="900363673_CHSD_2696"/>
    <s v="CHSD"/>
    <n v="2696"/>
    <d v="2022-09-29T00:00:00"/>
    <n v="716959"/>
    <n v="716959"/>
    <s v="C)Glosas total pendiente por respuesta de IPS"/>
    <x v="2"/>
    <s v="DEVOLUCION"/>
    <n v="716959"/>
    <s v="OK"/>
    <n v="716959"/>
    <n v="0"/>
    <n v="0"/>
    <n v="0"/>
    <n v="0"/>
    <n v="0"/>
    <m/>
    <n v="716959"/>
    <s v="AUTO. se devuelve la factura por que no enviaron auto. paraeste servicioangela campaz"/>
    <n v="716959"/>
    <n v="0"/>
    <n v="0"/>
    <m/>
    <m/>
    <d v="2022-10-27T00:00:00"/>
    <m/>
    <n v="9"/>
    <m/>
    <s v="SI"/>
    <n v="1"/>
    <n v="21001231"/>
    <n v="20221011"/>
    <n v="716959"/>
    <n v="0"/>
    <d v="2023-04-30T00:00:00"/>
  </r>
  <r>
    <n v="900363673"/>
    <s v="Clínica Sinergia"/>
    <s v="CHSG"/>
    <n v="26024"/>
    <s v="900363673_CHSG_26024"/>
    <s v="CHSG"/>
    <n v="26024"/>
    <d v="2022-05-05T00:00:00"/>
    <n v="51766"/>
    <n v="51766"/>
    <s v="D)Glosas parcial pendiente por respuesta de IPS"/>
    <x v="3"/>
    <s v="GLOSA"/>
    <n v="3700"/>
    <s v="OK"/>
    <n v="51766"/>
    <n v="0"/>
    <n v="0"/>
    <n v="0"/>
    <n v="48066"/>
    <n v="0"/>
    <m/>
    <n v="3700"/>
    <s v="CUOTAM./COPAGO DESCONTAMOS CUOTA MODERADORA DEJADA DE PAGARPOR EL PACIENTE POR $3.700ANGELA CAMPAZ"/>
    <n v="3700"/>
    <n v="47105"/>
    <n v="0"/>
    <n v="2201351117"/>
    <s v="31.01.2023"/>
    <d v="2022-06-03T00:00:00"/>
    <m/>
    <n v="9"/>
    <m/>
    <s v="NO"/>
    <n v="1"/>
    <n v="21001231"/>
    <n v="20221116"/>
    <n v="51766"/>
    <n v="0"/>
    <d v="2023-04-30T00:00:00"/>
  </r>
  <r>
    <n v="900363673"/>
    <s v="Clínica Sinergia"/>
    <s v="CHSD"/>
    <n v="2685"/>
    <s v="900363673_CHSD_2685"/>
    <s v="CHSD"/>
    <n v="2685"/>
    <d v="2022-09-29T00:00:00"/>
    <n v="338252"/>
    <n v="338252"/>
    <s v="D)Glosas parcial pendiente por respuesta de IPS"/>
    <x v="3"/>
    <s v="GLOSA"/>
    <n v="250225"/>
    <s v="OK"/>
    <n v="338252"/>
    <n v="0"/>
    <n v="0"/>
    <n v="0"/>
    <n v="88027"/>
    <n v="0"/>
    <m/>
    <n v="250225"/>
    <s v="FACTURACION. Se descuenta valor cobrado de mas en la facturapor que las auto. que enviaron solo estan autorizandoterapias no incluye insumoangela campaz"/>
    <n v="250225"/>
    <n v="86266"/>
    <n v="0"/>
    <n v="2201351117"/>
    <s v="31.01.2023"/>
    <d v="2022-10-27T00:00:00"/>
    <m/>
    <n v="9"/>
    <m/>
    <s v="NO"/>
    <n v="1"/>
    <n v="21001231"/>
    <n v="20221011"/>
    <n v="338252"/>
    <n v="0"/>
    <d v="2023-04-30T00:00:00"/>
  </r>
  <r>
    <n v="900363673"/>
    <s v="Clínica Sinergia"/>
    <s v="CHSD"/>
    <n v="2686"/>
    <s v="900363673_CHSD_2686"/>
    <s v="CHSD"/>
    <n v="2686"/>
    <d v="2022-09-29T00:00:00"/>
    <n v="1838360"/>
    <n v="1838360"/>
    <s v="D)Glosas parcial pendiente por respuesta de IPS"/>
    <x v="3"/>
    <s v="GLOSA"/>
    <n v="1619136"/>
    <s v="OK"/>
    <n v="1838360"/>
    <n v="0"/>
    <n v="0"/>
    <n v="0"/>
    <n v="219224"/>
    <n v="0"/>
    <m/>
    <n v="1619136"/>
    <s v="AUT.descontamos la auto. 220898544553758 cups890111t. fisica auto. 1 sesion y factura 12-la aut.220898544554313cups890112 t. resp.auto 1 factura 10 de la auto.220898544555049 cups8901113 t. ocp. auto. 1 sesion factura 8 sesionpor favor verificar las auto.angela campaz"/>
    <n v="1619136"/>
    <n v="214840"/>
    <n v="0"/>
    <n v="2201351117"/>
    <s v="31.01.2023"/>
    <d v="2022-10-27T00:00:00"/>
    <m/>
    <n v="9"/>
    <m/>
    <s v="NO"/>
    <n v="1"/>
    <n v="21001231"/>
    <n v="20221011"/>
    <n v="1838360"/>
    <n v="0"/>
    <d v="2023-04-30T00:00:00"/>
  </r>
  <r>
    <n v="900363673"/>
    <s v="Clínica Sinergia"/>
    <s v="CHSD"/>
    <n v="2666"/>
    <s v="900363673_CHSD_2666"/>
    <s v="CHSD"/>
    <n v="2666"/>
    <d v="2022-09-29T00:00:00"/>
    <n v="354552"/>
    <n v="354552"/>
    <s v="D)Glosas parcial pendiente por respuesta de IPS"/>
    <x v="3"/>
    <s v="GLOSA"/>
    <n v="302786"/>
    <s v="OK"/>
    <n v="354552"/>
    <n v="0"/>
    <n v="0"/>
    <n v="0"/>
    <n v="51766"/>
    <n v="0"/>
    <m/>
    <n v="302786"/>
    <s v="AUTO. descontamos la auto.220898544539595 con el cups890111t. fisica esta auto. 1 sesion y factura 11 sesionespor favor verificar la auyo.angela campaz"/>
    <n v="302786"/>
    <n v="50731"/>
    <n v="0"/>
    <n v="2201351117"/>
    <s v="31.01.2023"/>
    <d v="2022-10-27T00:00:00"/>
    <m/>
    <n v="9"/>
    <m/>
    <s v="NO"/>
    <n v="1"/>
    <n v="21001231"/>
    <n v="20221011"/>
    <n v="354552"/>
    <n v="0"/>
    <d v="2023-04-30T00:00:00"/>
  </r>
  <r>
    <n v="900363673"/>
    <s v="Clínica Sinergia"/>
    <s v="CHSD"/>
    <n v="2667"/>
    <s v="900363673_CHSD_2667"/>
    <s v="CHSD"/>
    <n v="2667"/>
    <d v="2022-09-29T00:00:00"/>
    <n v="354552"/>
    <n v="354552"/>
    <s v="D)Glosas parcial pendiente por respuesta de IPS"/>
    <x v="3"/>
    <s v="GLOSA"/>
    <n v="302786"/>
    <s v="OK"/>
    <n v="354552"/>
    <n v="0"/>
    <n v="0"/>
    <n v="0"/>
    <n v="51766"/>
    <n v="0"/>
    <m/>
    <n v="302786"/>
    <s v="AUTO. descontamos la auto. 220898544541041 con cups 890111t. fisica esta uato. por 1 sesion y factura 11 sesionespor favoe verificar la autorizacionangela campaz"/>
    <n v="302786"/>
    <n v="50731"/>
    <n v="0"/>
    <n v="2201351117"/>
    <s v="31.01.2023"/>
    <d v="2022-10-27T00:00:00"/>
    <m/>
    <n v="9"/>
    <m/>
    <s v="NO"/>
    <n v="1"/>
    <n v="21001231"/>
    <n v="20221011"/>
    <n v="354552"/>
    <n v="0"/>
    <d v="2023-04-30T00:00:00"/>
  </r>
  <r>
    <n v="900363673"/>
    <s v="Clínica Sinergia"/>
    <s v="CHSG"/>
    <n v="26027"/>
    <s v="900363673_CHSG_26027"/>
    <s v="CHSG"/>
    <n v="26027"/>
    <d v="2022-05-05T00:00:00"/>
    <n v="51766"/>
    <n v="51766"/>
    <s v="D)Glosas parcial pendiente por respuesta de IPS"/>
    <x v="3"/>
    <s v="GLOSA"/>
    <n v="3700"/>
    <s v="OK"/>
    <n v="51766"/>
    <n v="0"/>
    <n v="0"/>
    <n v="0"/>
    <n v="48066"/>
    <n v="0"/>
    <m/>
    <n v="3700"/>
    <s v="CUOTAM./COPAGO DESCONTAMOS CUOTA M. DEJADA DE PAGAR POR EL PACIENTE POR $3.700ANGELA CAMPAZ"/>
    <n v="3700"/>
    <n v="47105"/>
    <n v="0"/>
    <n v="2201351117"/>
    <s v="31.01.2023"/>
    <d v="2022-06-03T00:00:00"/>
    <m/>
    <n v="9"/>
    <m/>
    <s v="NO"/>
    <n v="1"/>
    <n v="21001231"/>
    <n v="20221116"/>
    <n v="51766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7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5">
        <item x="1"/>
        <item x="3"/>
        <item x="2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1"/>
  </rowFields>
  <rowItems count="5">
    <i>
      <x v="3"/>
    </i>
    <i>
      <x v="2"/>
    </i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4"/>
  </dataFields>
  <formats count="22">
    <format dxfId="2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grandRow="1" outline="0" collapsedLevelsAreSubtotals="1" fieldPosition="0"/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11" type="button" dataOnly="0" labelOnly="1" outline="0" axis="axisRow" fieldPosition="0"/>
    </format>
    <format dxfId="4">
      <pivotArea dataOnly="0" labelOnly="1" fieldPosition="0">
        <references count="1">
          <reference field="11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6"/>
  <sheetViews>
    <sheetView showGridLines="0" zoomScale="120" zoomScaleNormal="120" workbookViewId="0">
      <selection activeCell="E18" sqref="E18"/>
    </sheetView>
  </sheetViews>
  <sheetFormatPr baseColWidth="10" defaultRowHeight="15" x14ac:dyDescent="0.25"/>
  <cols>
    <col min="2" max="2" width="14.28515625" bestFit="1" customWidth="1"/>
    <col min="3" max="3" width="9" customWidth="1"/>
    <col min="4" max="4" width="8.85546875" customWidth="1"/>
    <col min="5" max="8" width="11.28515625" bestFit="1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900363673</v>
      </c>
      <c r="B2" s="1" t="s">
        <v>13</v>
      </c>
      <c r="C2" s="1" t="s">
        <v>11</v>
      </c>
      <c r="D2" s="1">
        <v>26024</v>
      </c>
      <c r="E2" s="5">
        <v>44686</v>
      </c>
      <c r="F2" s="5">
        <v>44715</v>
      </c>
      <c r="G2" s="6">
        <v>51766</v>
      </c>
      <c r="H2" s="6">
        <v>51766</v>
      </c>
      <c r="I2" s="4"/>
      <c r="J2" s="1" t="s">
        <v>14</v>
      </c>
      <c r="K2" s="4" t="s">
        <v>15</v>
      </c>
    </row>
    <row r="3" spans="1:11" x14ac:dyDescent="0.25">
      <c r="A3" s="1">
        <v>900363673</v>
      </c>
      <c r="B3" s="1" t="s">
        <v>13</v>
      </c>
      <c r="C3" s="1" t="s">
        <v>11</v>
      </c>
      <c r="D3" s="1">
        <v>26025</v>
      </c>
      <c r="E3" s="5">
        <v>44686</v>
      </c>
      <c r="F3" s="5">
        <v>44715</v>
      </c>
      <c r="G3" s="6">
        <v>2003716</v>
      </c>
      <c r="H3" s="6">
        <v>2003716</v>
      </c>
      <c r="I3" s="4"/>
      <c r="J3" s="1" t="s">
        <v>14</v>
      </c>
      <c r="K3" s="4" t="s">
        <v>15</v>
      </c>
    </row>
    <row r="4" spans="1:11" x14ac:dyDescent="0.25">
      <c r="A4" s="1">
        <v>900363673</v>
      </c>
      <c r="B4" s="1" t="s">
        <v>13</v>
      </c>
      <c r="C4" s="1" t="s">
        <v>11</v>
      </c>
      <c r="D4" s="1">
        <v>26026</v>
      </c>
      <c r="E4" s="5">
        <v>44686</v>
      </c>
      <c r="F4" s="5">
        <v>44715</v>
      </c>
      <c r="G4" s="6">
        <v>59309</v>
      </c>
      <c r="H4" s="6">
        <v>59309</v>
      </c>
      <c r="I4" s="4"/>
      <c r="J4" s="1" t="s">
        <v>14</v>
      </c>
      <c r="K4" s="4" t="s">
        <v>15</v>
      </c>
    </row>
    <row r="5" spans="1:11" x14ac:dyDescent="0.25">
      <c r="A5" s="1">
        <v>900363673</v>
      </c>
      <c r="B5" s="1" t="s">
        <v>13</v>
      </c>
      <c r="C5" s="1" t="s">
        <v>11</v>
      </c>
      <c r="D5" s="1">
        <v>26027</v>
      </c>
      <c r="E5" s="5">
        <v>44686</v>
      </c>
      <c r="F5" s="5">
        <v>44715</v>
      </c>
      <c r="G5" s="6">
        <v>51766</v>
      </c>
      <c r="H5" s="6">
        <v>51766</v>
      </c>
      <c r="I5" s="4"/>
      <c r="J5" s="1" t="s">
        <v>14</v>
      </c>
      <c r="K5" s="4" t="s">
        <v>15</v>
      </c>
    </row>
    <row r="6" spans="1:11" x14ac:dyDescent="0.25">
      <c r="A6" s="1">
        <v>900363673</v>
      </c>
      <c r="B6" s="1" t="s">
        <v>13</v>
      </c>
      <c r="C6" s="1" t="s">
        <v>12</v>
      </c>
      <c r="D6" s="7">
        <v>2665</v>
      </c>
      <c r="E6" s="5">
        <v>44833</v>
      </c>
      <c r="F6" s="5">
        <v>44861</v>
      </c>
      <c r="G6" s="6">
        <v>442560</v>
      </c>
      <c r="H6" s="6">
        <v>442560</v>
      </c>
      <c r="I6" s="1"/>
      <c r="J6" s="1" t="s">
        <v>14</v>
      </c>
      <c r="K6" s="4" t="s">
        <v>15</v>
      </c>
    </row>
    <row r="7" spans="1:11" x14ac:dyDescent="0.25">
      <c r="A7" s="1">
        <v>900363673</v>
      </c>
      <c r="B7" s="1" t="s">
        <v>13</v>
      </c>
      <c r="C7" s="1" t="s">
        <v>12</v>
      </c>
      <c r="D7" s="7">
        <v>2666</v>
      </c>
      <c r="E7" s="5">
        <v>44833</v>
      </c>
      <c r="F7" s="5">
        <v>44861</v>
      </c>
      <c r="G7" s="6">
        <v>354552</v>
      </c>
      <c r="H7" s="6">
        <v>354552</v>
      </c>
      <c r="I7" s="1"/>
      <c r="J7" s="1" t="s">
        <v>14</v>
      </c>
      <c r="K7" s="4" t="s">
        <v>15</v>
      </c>
    </row>
    <row r="8" spans="1:11" x14ac:dyDescent="0.25">
      <c r="A8" s="1">
        <v>900363673</v>
      </c>
      <c r="B8" s="1" t="s">
        <v>13</v>
      </c>
      <c r="C8" s="1" t="s">
        <v>12</v>
      </c>
      <c r="D8" s="7">
        <v>2667</v>
      </c>
      <c r="E8" s="5">
        <v>44833</v>
      </c>
      <c r="F8" s="5">
        <v>44861</v>
      </c>
      <c r="G8" s="6">
        <v>354552</v>
      </c>
      <c r="H8" s="6">
        <v>354552</v>
      </c>
      <c r="I8" s="1"/>
      <c r="J8" s="1" t="s">
        <v>14</v>
      </c>
      <c r="K8" s="4" t="s">
        <v>15</v>
      </c>
    </row>
    <row r="9" spans="1:11" x14ac:dyDescent="0.25">
      <c r="A9" s="1">
        <v>900363673</v>
      </c>
      <c r="B9" s="1" t="s">
        <v>13</v>
      </c>
      <c r="C9" s="1" t="s">
        <v>12</v>
      </c>
      <c r="D9" s="7">
        <v>2685</v>
      </c>
      <c r="E9" s="5">
        <v>44833</v>
      </c>
      <c r="F9" s="5">
        <v>44861</v>
      </c>
      <c r="G9" s="6">
        <v>338252</v>
      </c>
      <c r="H9" s="6">
        <v>338252</v>
      </c>
      <c r="I9" s="1"/>
      <c r="J9" s="1" t="s">
        <v>14</v>
      </c>
      <c r="K9" s="4" t="s">
        <v>15</v>
      </c>
    </row>
    <row r="10" spans="1:11" x14ac:dyDescent="0.25">
      <c r="A10" s="1">
        <v>900363673</v>
      </c>
      <c r="B10" s="1" t="s">
        <v>13</v>
      </c>
      <c r="C10" s="1" t="s">
        <v>12</v>
      </c>
      <c r="D10" s="7">
        <v>2684</v>
      </c>
      <c r="E10" s="5">
        <v>44833</v>
      </c>
      <c r="F10" s="5">
        <v>44861</v>
      </c>
      <c r="G10" s="6">
        <v>485998</v>
      </c>
      <c r="H10" s="6">
        <v>485998</v>
      </c>
      <c r="I10" s="1"/>
      <c r="J10" s="1" t="s">
        <v>14</v>
      </c>
      <c r="K10" s="4" t="s">
        <v>15</v>
      </c>
    </row>
    <row r="11" spans="1:11" x14ac:dyDescent="0.25">
      <c r="A11" s="1">
        <v>900363673</v>
      </c>
      <c r="B11" s="1" t="s">
        <v>13</v>
      </c>
      <c r="C11" s="1" t="s">
        <v>12</v>
      </c>
      <c r="D11" s="7">
        <v>2696</v>
      </c>
      <c r="E11" s="5">
        <v>44833</v>
      </c>
      <c r="F11" s="5">
        <v>44861</v>
      </c>
      <c r="G11" s="6">
        <v>716959</v>
      </c>
      <c r="H11" s="6">
        <v>716959</v>
      </c>
      <c r="I11" s="1"/>
      <c r="J11" s="1" t="s">
        <v>14</v>
      </c>
      <c r="K11" s="4" t="s">
        <v>15</v>
      </c>
    </row>
    <row r="12" spans="1:11" x14ac:dyDescent="0.25">
      <c r="A12" s="1">
        <v>900363673</v>
      </c>
      <c r="B12" s="1" t="s">
        <v>13</v>
      </c>
      <c r="C12" s="1" t="s">
        <v>12</v>
      </c>
      <c r="D12" s="7">
        <v>2547</v>
      </c>
      <c r="E12" s="5">
        <v>44830</v>
      </c>
      <c r="F12" s="5">
        <v>44861</v>
      </c>
      <c r="G12" s="6">
        <v>54929</v>
      </c>
      <c r="H12" s="6">
        <v>54929</v>
      </c>
      <c r="I12" s="1"/>
      <c r="J12" s="1" t="s">
        <v>14</v>
      </c>
      <c r="K12" s="4" t="s">
        <v>15</v>
      </c>
    </row>
    <row r="13" spans="1:11" x14ac:dyDescent="0.25">
      <c r="A13" s="1">
        <v>900363673</v>
      </c>
      <c r="B13" s="1" t="s">
        <v>13</v>
      </c>
      <c r="C13" s="1" t="s">
        <v>12</v>
      </c>
      <c r="D13" s="7">
        <v>2686</v>
      </c>
      <c r="E13" s="5">
        <v>44833</v>
      </c>
      <c r="F13" s="5">
        <v>44861</v>
      </c>
      <c r="G13" s="6">
        <v>1838360</v>
      </c>
      <c r="H13" s="6">
        <v>1838360</v>
      </c>
      <c r="I13" s="1"/>
      <c r="J13" s="1" t="s">
        <v>14</v>
      </c>
      <c r="K13" s="4" t="s">
        <v>15</v>
      </c>
    </row>
    <row r="14" spans="1:11" x14ac:dyDescent="0.25">
      <c r="A14" s="1">
        <v>900363673</v>
      </c>
      <c r="B14" s="1" t="s">
        <v>13</v>
      </c>
      <c r="C14" s="1" t="s">
        <v>11</v>
      </c>
      <c r="D14" s="1">
        <v>18274</v>
      </c>
      <c r="E14" s="5">
        <v>44441</v>
      </c>
      <c r="F14" s="5">
        <v>44446</v>
      </c>
      <c r="G14" s="6">
        <v>770000</v>
      </c>
      <c r="H14" s="6">
        <v>770000</v>
      </c>
      <c r="I14" s="1"/>
      <c r="J14" s="1" t="s">
        <v>14</v>
      </c>
      <c r="K14" s="4" t="s">
        <v>15</v>
      </c>
    </row>
    <row r="15" spans="1:11" x14ac:dyDescent="0.25">
      <c r="A15" s="1">
        <v>900363673</v>
      </c>
      <c r="B15" s="1" t="s">
        <v>13</v>
      </c>
      <c r="C15" s="1" t="s">
        <v>12</v>
      </c>
      <c r="D15" s="1">
        <v>893</v>
      </c>
      <c r="E15" s="5">
        <v>44768</v>
      </c>
      <c r="F15" s="5">
        <v>44845</v>
      </c>
      <c r="G15" s="6">
        <v>1292720</v>
      </c>
      <c r="H15" s="6">
        <v>1292720</v>
      </c>
      <c r="I15" s="1"/>
      <c r="J15" s="1" t="s">
        <v>14</v>
      </c>
      <c r="K15" s="4" t="s">
        <v>15</v>
      </c>
    </row>
    <row r="16" spans="1:11" x14ac:dyDescent="0.25">
      <c r="H16" s="8">
        <f>SUM(H2:H15)</f>
        <v>8815439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6"/>
  <sheetViews>
    <sheetView showGridLines="0" zoomScale="73" zoomScaleNormal="73" workbookViewId="0">
      <selection activeCell="L2" sqref="L2"/>
    </sheetView>
  </sheetViews>
  <sheetFormatPr baseColWidth="10" defaultRowHeight="15" x14ac:dyDescent="0.25"/>
  <cols>
    <col min="1" max="1" width="11.85546875" bestFit="1" customWidth="1"/>
    <col min="2" max="2" width="15.42578125" bestFit="1" customWidth="1"/>
    <col min="5" max="5" width="24.85546875" bestFit="1" customWidth="1"/>
    <col min="6" max="6" width="13" bestFit="1" customWidth="1"/>
    <col min="8" max="8" width="15.140625" bestFit="1" customWidth="1"/>
    <col min="9" max="10" width="14.85546875" bestFit="1" customWidth="1"/>
    <col min="12" max="12" width="60" bestFit="1" customWidth="1"/>
    <col min="13" max="13" width="15.140625" customWidth="1"/>
    <col min="14" max="14" width="14.85546875" bestFit="1" customWidth="1"/>
    <col min="16" max="16" width="11.85546875" bestFit="1" customWidth="1"/>
    <col min="19" max="19" width="20.42578125" customWidth="1"/>
    <col min="20" max="20" width="14.85546875" bestFit="1" customWidth="1"/>
    <col min="22" max="22" width="15.140625" customWidth="1"/>
    <col min="23" max="23" width="14.42578125" bestFit="1" customWidth="1"/>
    <col min="24" max="24" width="17.85546875" customWidth="1"/>
    <col min="25" max="25" width="12.42578125" bestFit="1" customWidth="1"/>
    <col min="26" max="26" width="17.28515625" customWidth="1"/>
    <col min="28" max="28" width="18.28515625" style="60" customWidth="1"/>
    <col min="29" max="29" width="22" style="60" customWidth="1"/>
    <col min="30" max="30" width="14.5703125" bestFit="1" customWidth="1"/>
    <col min="38" max="38" width="14.28515625" bestFit="1" customWidth="1"/>
    <col min="39" max="39" width="14.42578125" bestFit="1" customWidth="1"/>
    <col min="40" max="40" width="12.28515625" bestFit="1" customWidth="1"/>
  </cols>
  <sheetData>
    <row r="1" spans="1:40" x14ac:dyDescent="0.25">
      <c r="I1" s="59">
        <f>SUBTOTAL(9,I3:I16)</f>
        <v>8815439</v>
      </c>
      <c r="J1" s="59">
        <f>SUBTOTAL(9,J3:J16)</f>
        <v>8815439</v>
      </c>
      <c r="N1" s="59">
        <f>SUBTOTAL(9,N3:N16)</f>
        <v>4127850</v>
      </c>
      <c r="W1" s="59">
        <f>SUBTOTAL(9,W3:W16)</f>
        <v>4127850</v>
      </c>
      <c r="Z1" s="59">
        <f>SUBTOTAL(9,Z3:Z16)</f>
        <v>3839239</v>
      </c>
    </row>
    <row r="2" spans="1:40" ht="60" x14ac:dyDescent="0.25">
      <c r="A2" s="2" t="s">
        <v>6</v>
      </c>
      <c r="B2" s="2" t="s">
        <v>37</v>
      </c>
      <c r="C2" s="2" t="s">
        <v>0</v>
      </c>
      <c r="D2" s="2" t="s">
        <v>38</v>
      </c>
      <c r="E2" s="51" t="s">
        <v>39</v>
      </c>
      <c r="F2" s="2" t="s">
        <v>40</v>
      </c>
      <c r="G2" s="2" t="s">
        <v>41</v>
      </c>
      <c r="H2" s="2" t="s">
        <v>42</v>
      </c>
      <c r="I2" s="52" t="s">
        <v>43</v>
      </c>
      <c r="J2" s="52" t="s">
        <v>44</v>
      </c>
      <c r="K2" s="2" t="s">
        <v>45</v>
      </c>
      <c r="L2" s="53" t="s">
        <v>46</v>
      </c>
      <c r="M2" s="53" t="s">
        <v>47</v>
      </c>
      <c r="N2" s="54" t="s">
        <v>48</v>
      </c>
      <c r="O2" s="2" t="s">
        <v>49</v>
      </c>
      <c r="P2" s="52" t="s">
        <v>50</v>
      </c>
      <c r="Q2" s="55" t="s">
        <v>51</v>
      </c>
      <c r="R2" s="55" t="s">
        <v>52</v>
      </c>
      <c r="S2" s="56" t="s">
        <v>53</v>
      </c>
      <c r="T2" s="52" t="s">
        <v>54</v>
      </c>
      <c r="U2" s="57" t="s">
        <v>55</v>
      </c>
      <c r="V2" s="57" t="s">
        <v>56</v>
      </c>
      <c r="W2" s="57" t="s">
        <v>57</v>
      </c>
      <c r="X2" s="57" t="s">
        <v>58</v>
      </c>
      <c r="Y2" s="52" t="s">
        <v>59</v>
      </c>
      <c r="Z2" s="54" t="s">
        <v>60</v>
      </c>
      <c r="AA2" s="54" t="s">
        <v>61</v>
      </c>
      <c r="AB2" s="53" t="s">
        <v>62</v>
      </c>
      <c r="AC2" s="53" t="s">
        <v>63</v>
      </c>
      <c r="AD2" s="2" t="s">
        <v>64</v>
      </c>
      <c r="AE2" s="2" t="s">
        <v>65</v>
      </c>
      <c r="AF2" s="51" t="s">
        <v>66</v>
      </c>
      <c r="AG2" s="2" t="s">
        <v>67</v>
      </c>
      <c r="AH2" s="2" t="s">
        <v>68</v>
      </c>
      <c r="AI2" s="2" t="s">
        <v>69</v>
      </c>
      <c r="AJ2" s="2" t="s">
        <v>70</v>
      </c>
      <c r="AK2" s="2" t="s">
        <v>71</v>
      </c>
      <c r="AL2" s="52" t="s">
        <v>72</v>
      </c>
      <c r="AM2" s="52" t="s">
        <v>73</v>
      </c>
      <c r="AN2" s="2" t="s">
        <v>74</v>
      </c>
    </row>
    <row r="3" spans="1:40" x14ac:dyDescent="0.25">
      <c r="A3" s="1">
        <v>900363673</v>
      </c>
      <c r="B3" s="1" t="s">
        <v>13</v>
      </c>
      <c r="C3" s="1" t="s">
        <v>11</v>
      </c>
      <c r="D3" s="1">
        <v>18274</v>
      </c>
      <c r="E3" s="1" t="s">
        <v>75</v>
      </c>
      <c r="F3" s="1"/>
      <c r="G3" s="1"/>
      <c r="H3" s="5">
        <v>44441</v>
      </c>
      <c r="I3" s="6">
        <v>770000</v>
      </c>
      <c r="J3" s="6">
        <v>770000</v>
      </c>
      <c r="K3" s="1" t="s">
        <v>76</v>
      </c>
      <c r="L3" s="1" t="s">
        <v>77</v>
      </c>
      <c r="M3" s="1"/>
      <c r="N3" s="6">
        <v>0</v>
      </c>
      <c r="O3" s="1" t="s">
        <v>78</v>
      </c>
      <c r="P3" s="6">
        <v>0</v>
      </c>
      <c r="Q3" s="6">
        <v>0</v>
      </c>
      <c r="R3" s="6">
        <v>0</v>
      </c>
      <c r="S3" s="6">
        <v>0</v>
      </c>
      <c r="T3" s="6">
        <v>0</v>
      </c>
      <c r="U3" s="6">
        <v>0</v>
      </c>
      <c r="V3" s="1"/>
      <c r="W3" s="6">
        <v>0</v>
      </c>
      <c r="X3" s="1"/>
      <c r="Y3" s="6">
        <v>0</v>
      </c>
      <c r="Z3" s="6">
        <v>0</v>
      </c>
      <c r="AA3" s="6">
        <v>0</v>
      </c>
      <c r="AB3" s="61"/>
      <c r="AC3" s="61"/>
      <c r="AD3" s="5">
        <v>44446</v>
      </c>
      <c r="AE3" s="1"/>
      <c r="AF3" s="1"/>
      <c r="AG3" s="1"/>
      <c r="AH3" s="1"/>
      <c r="AI3" s="1"/>
      <c r="AJ3" s="1"/>
      <c r="AK3" s="1"/>
      <c r="AL3" s="6">
        <v>0</v>
      </c>
      <c r="AM3" s="6">
        <v>0</v>
      </c>
      <c r="AN3" s="5">
        <v>45046</v>
      </c>
    </row>
    <row r="4" spans="1:40" x14ac:dyDescent="0.25">
      <c r="A4" s="1">
        <v>900363673</v>
      </c>
      <c r="B4" s="1" t="s">
        <v>13</v>
      </c>
      <c r="C4" s="1" t="s">
        <v>12</v>
      </c>
      <c r="D4" s="1">
        <v>893</v>
      </c>
      <c r="E4" s="1" t="s">
        <v>79</v>
      </c>
      <c r="F4" s="1" t="s">
        <v>12</v>
      </c>
      <c r="G4" s="1">
        <v>893</v>
      </c>
      <c r="H4" s="5">
        <v>44768</v>
      </c>
      <c r="I4" s="6">
        <v>1292720</v>
      </c>
      <c r="J4" s="6">
        <v>1292720</v>
      </c>
      <c r="K4" s="1" t="s">
        <v>80</v>
      </c>
      <c r="L4" s="1" t="s">
        <v>114</v>
      </c>
      <c r="M4" s="1"/>
      <c r="N4" s="6">
        <v>0</v>
      </c>
      <c r="O4" s="1" t="s">
        <v>81</v>
      </c>
      <c r="P4" s="6">
        <v>1292720</v>
      </c>
      <c r="Q4" s="6">
        <v>0</v>
      </c>
      <c r="R4" s="6">
        <v>0</v>
      </c>
      <c r="S4" s="6">
        <v>0</v>
      </c>
      <c r="T4" s="6">
        <v>1292720</v>
      </c>
      <c r="U4" s="6">
        <v>0</v>
      </c>
      <c r="V4" s="1"/>
      <c r="W4" s="6">
        <v>0</v>
      </c>
      <c r="X4" s="1"/>
      <c r="Y4" s="6">
        <v>0</v>
      </c>
      <c r="Z4" s="6">
        <v>1266866</v>
      </c>
      <c r="AA4" s="6">
        <v>0</v>
      </c>
      <c r="AB4" s="62">
        <v>2201351117</v>
      </c>
      <c r="AC4" s="62" t="s">
        <v>113</v>
      </c>
      <c r="AD4" s="5">
        <v>44845</v>
      </c>
      <c r="AE4" s="1"/>
      <c r="AF4" s="1">
        <v>2</v>
      </c>
      <c r="AG4" s="1"/>
      <c r="AH4" s="1"/>
      <c r="AI4" s="1">
        <v>1</v>
      </c>
      <c r="AJ4" s="1">
        <v>20221030</v>
      </c>
      <c r="AK4" s="1">
        <v>20221005</v>
      </c>
      <c r="AL4" s="6">
        <v>1292720</v>
      </c>
      <c r="AM4" s="6">
        <v>0</v>
      </c>
      <c r="AN4" s="5">
        <v>45046</v>
      </c>
    </row>
    <row r="5" spans="1:40" x14ac:dyDescent="0.25">
      <c r="A5" s="1">
        <v>900363673</v>
      </c>
      <c r="B5" s="1" t="s">
        <v>13</v>
      </c>
      <c r="C5" s="1" t="s">
        <v>12</v>
      </c>
      <c r="D5" s="1">
        <v>2547</v>
      </c>
      <c r="E5" s="1" t="s">
        <v>82</v>
      </c>
      <c r="F5" s="1" t="s">
        <v>12</v>
      </c>
      <c r="G5" s="1">
        <v>2547</v>
      </c>
      <c r="H5" s="5">
        <v>44830</v>
      </c>
      <c r="I5" s="6">
        <v>54929</v>
      </c>
      <c r="J5" s="6">
        <v>54929</v>
      </c>
      <c r="K5" s="1" t="s">
        <v>80</v>
      </c>
      <c r="L5" s="1" t="s">
        <v>114</v>
      </c>
      <c r="M5" s="1"/>
      <c r="N5" s="6">
        <v>0</v>
      </c>
      <c r="O5" s="1" t="s">
        <v>81</v>
      </c>
      <c r="P5" s="6">
        <v>54929</v>
      </c>
      <c r="Q5" s="6">
        <v>0</v>
      </c>
      <c r="R5" s="6">
        <v>0</v>
      </c>
      <c r="S5" s="6">
        <v>0</v>
      </c>
      <c r="T5" s="6">
        <v>54929</v>
      </c>
      <c r="U5" s="6">
        <v>0</v>
      </c>
      <c r="V5" s="1"/>
      <c r="W5" s="6">
        <v>0</v>
      </c>
      <c r="X5" s="1"/>
      <c r="Y5" s="6">
        <v>0</v>
      </c>
      <c r="Z5" s="6">
        <v>53830</v>
      </c>
      <c r="AA5" s="6">
        <v>0</v>
      </c>
      <c r="AB5" s="62">
        <v>2201351117</v>
      </c>
      <c r="AC5" s="62" t="s">
        <v>113</v>
      </c>
      <c r="AD5" s="5">
        <v>44861</v>
      </c>
      <c r="AE5" s="1"/>
      <c r="AF5" s="1">
        <v>2</v>
      </c>
      <c r="AG5" s="1"/>
      <c r="AH5" s="1"/>
      <c r="AI5" s="1">
        <v>1</v>
      </c>
      <c r="AJ5" s="1">
        <v>20221030</v>
      </c>
      <c r="AK5" s="1">
        <v>20221011</v>
      </c>
      <c r="AL5" s="6">
        <v>54929</v>
      </c>
      <c r="AM5" s="6">
        <v>0</v>
      </c>
      <c r="AN5" s="5">
        <v>45046</v>
      </c>
    </row>
    <row r="6" spans="1:40" x14ac:dyDescent="0.25">
      <c r="A6" s="1">
        <v>900363673</v>
      </c>
      <c r="B6" s="1" t="s">
        <v>13</v>
      </c>
      <c r="C6" s="1" t="s">
        <v>11</v>
      </c>
      <c r="D6" s="1">
        <v>26025</v>
      </c>
      <c r="E6" s="1" t="s">
        <v>83</v>
      </c>
      <c r="F6" s="1" t="s">
        <v>11</v>
      </c>
      <c r="G6" s="1">
        <v>26025</v>
      </c>
      <c r="H6" s="5">
        <v>44686</v>
      </c>
      <c r="I6" s="6">
        <v>2003716</v>
      </c>
      <c r="J6" s="6">
        <v>2003716</v>
      </c>
      <c r="K6" s="1" t="s">
        <v>80</v>
      </c>
      <c r="L6" s="1" t="s">
        <v>114</v>
      </c>
      <c r="M6" s="1"/>
      <c r="N6" s="6">
        <v>0</v>
      </c>
      <c r="O6" s="1" t="s">
        <v>81</v>
      </c>
      <c r="P6" s="6">
        <v>2003716</v>
      </c>
      <c r="Q6" s="6">
        <v>0</v>
      </c>
      <c r="R6" s="6">
        <v>0</v>
      </c>
      <c r="S6" s="6">
        <v>0</v>
      </c>
      <c r="T6" s="6">
        <v>2003716</v>
      </c>
      <c r="U6" s="6">
        <v>0</v>
      </c>
      <c r="V6" s="1"/>
      <c r="W6" s="6">
        <v>0</v>
      </c>
      <c r="X6" s="1"/>
      <c r="Y6" s="6">
        <v>0</v>
      </c>
      <c r="Z6" s="6">
        <v>1963642</v>
      </c>
      <c r="AA6" s="6">
        <v>0</v>
      </c>
      <c r="AB6" s="62">
        <v>2201351117</v>
      </c>
      <c r="AC6" s="62" t="s">
        <v>113</v>
      </c>
      <c r="AD6" s="5">
        <v>44715</v>
      </c>
      <c r="AE6" s="1"/>
      <c r="AF6" s="1">
        <v>2</v>
      </c>
      <c r="AG6" s="1"/>
      <c r="AH6" s="1"/>
      <c r="AI6" s="1">
        <v>1</v>
      </c>
      <c r="AJ6" s="1">
        <v>20221130</v>
      </c>
      <c r="AK6" s="1">
        <v>20221116</v>
      </c>
      <c r="AL6" s="6">
        <v>2003716</v>
      </c>
      <c r="AM6" s="6">
        <v>0</v>
      </c>
      <c r="AN6" s="5">
        <v>45046</v>
      </c>
    </row>
    <row r="7" spans="1:40" x14ac:dyDescent="0.25">
      <c r="A7" s="1">
        <v>900363673</v>
      </c>
      <c r="B7" s="1" t="s">
        <v>13</v>
      </c>
      <c r="C7" s="1" t="s">
        <v>11</v>
      </c>
      <c r="D7" s="1">
        <v>26026</v>
      </c>
      <c r="E7" s="1" t="s">
        <v>84</v>
      </c>
      <c r="F7" s="1" t="s">
        <v>11</v>
      </c>
      <c r="G7" s="1">
        <v>26026</v>
      </c>
      <c r="H7" s="5">
        <v>44686</v>
      </c>
      <c r="I7" s="6">
        <v>59309</v>
      </c>
      <c r="J7" s="6">
        <v>59309</v>
      </c>
      <c r="K7" s="1" t="s">
        <v>80</v>
      </c>
      <c r="L7" s="1" t="s">
        <v>114</v>
      </c>
      <c r="M7" s="1"/>
      <c r="N7" s="6">
        <v>0</v>
      </c>
      <c r="O7" s="1" t="s">
        <v>81</v>
      </c>
      <c r="P7" s="6">
        <v>59309</v>
      </c>
      <c r="Q7" s="6">
        <v>0</v>
      </c>
      <c r="R7" s="6">
        <v>0</v>
      </c>
      <c r="S7" s="6">
        <v>0</v>
      </c>
      <c r="T7" s="6">
        <v>59309</v>
      </c>
      <c r="U7" s="6">
        <v>0</v>
      </c>
      <c r="V7" s="1"/>
      <c r="W7" s="6">
        <v>0</v>
      </c>
      <c r="X7" s="1"/>
      <c r="Y7" s="6">
        <v>0</v>
      </c>
      <c r="Z7" s="6">
        <v>58123</v>
      </c>
      <c r="AA7" s="6">
        <v>0</v>
      </c>
      <c r="AB7" s="62">
        <v>2201351117</v>
      </c>
      <c r="AC7" s="62" t="s">
        <v>113</v>
      </c>
      <c r="AD7" s="5">
        <v>44715</v>
      </c>
      <c r="AE7" s="1"/>
      <c r="AF7" s="1">
        <v>2</v>
      </c>
      <c r="AG7" s="1"/>
      <c r="AH7" s="1"/>
      <c r="AI7" s="1">
        <v>1</v>
      </c>
      <c r="AJ7" s="1">
        <v>20221130</v>
      </c>
      <c r="AK7" s="1">
        <v>20221116</v>
      </c>
      <c r="AL7" s="6">
        <v>59309</v>
      </c>
      <c r="AM7" s="6">
        <v>0</v>
      </c>
      <c r="AN7" s="5">
        <v>45046</v>
      </c>
    </row>
    <row r="8" spans="1:40" x14ac:dyDescent="0.25">
      <c r="A8" s="1">
        <v>900363673</v>
      </c>
      <c r="B8" s="1" t="s">
        <v>13</v>
      </c>
      <c r="C8" s="1" t="s">
        <v>12</v>
      </c>
      <c r="D8" s="1">
        <v>2665</v>
      </c>
      <c r="E8" s="1" t="s">
        <v>85</v>
      </c>
      <c r="F8" s="1" t="s">
        <v>12</v>
      </c>
      <c r="G8" s="1">
        <v>2665</v>
      </c>
      <c r="H8" s="5">
        <v>44833</v>
      </c>
      <c r="I8" s="6">
        <v>442560</v>
      </c>
      <c r="J8" s="6">
        <v>442560</v>
      </c>
      <c r="K8" s="1" t="s">
        <v>86</v>
      </c>
      <c r="L8" s="1" t="s">
        <v>87</v>
      </c>
      <c r="M8" s="1" t="s">
        <v>88</v>
      </c>
      <c r="N8" s="6">
        <v>442560</v>
      </c>
      <c r="O8" s="1" t="s">
        <v>81</v>
      </c>
      <c r="P8" s="6">
        <v>442560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1"/>
      <c r="W8" s="6">
        <v>442560</v>
      </c>
      <c r="X8" s="1" t="s">
        <v>89</v>
      </c>
      <c r="Y8" s="6">
        <v>442560</v>
      </c>
      <c r="Z8" s="6">
        <v>0</v>
      </c>
      <c r="AA8" s="6">
        <v>0</v>
      </c>
      <c r="AB8" s="61"/>
      <c r="AC8" s="61"/>
      <c r="AD8" s="5">
        <v>44861</v>
      </c>
      <c r="AE8" s="1"/>
      <c r="AF8" s="1">
        <v>9</v>
      </c>
      <c r="AG8" s="1"/>
      <c r="AH8" s="1" t="s">
        <v>90</v>
      </c>
      <c r="AI8" s="1">
        <v>1</v>
      </c>
      <c r="AJ8" s="1">
        <v>21001231</v>
      </c>
      <c r="AK8" s="1">
        <v>20221011</v>
      </c>
      <c r="AL8" s="6">
        <v>442560</v>
      </c>
      <c r="AM8" s="6">
        <v>0</v>
      </c>
      <c r="AN8" s="5">
        <v>45046</v>
      </c>
    </row>
    <row r="9" spans="1:40" x14ac:dyDescent="0.25">
      <c r="A9" s="1">
        <v>900363673</v>
      </c>
      <c r="B9" s="1" t="s">
        <v>13</v>
      </c>
      <c r="C9" s="1" t="s">
        <v>12</v>
      </c>
      <c r="D9" s="1">
        <v>2684</v>
      </c>
      <c r="E9" s="1" t="s">
        <v>91</v>
      </c>
      <c r="F9" s="1" t="s">
        <v>12</v>
      </c>
      <c r="G9" s="1">
        <v>2684</v>
      </c>
      <c r="H9" s="5">
        <v>44833</v>
      </c>
      <c r="I9" s="6">
        <v>485998</v>
      </c>
      <c r="J9" s="6">
        <v>485998</v>
      </c>
      <c r="K9" s="1" t="s">
        <v>86</v>
      </c>
      <c r="L9" s="1" t="s">
        <v>87</v>
      </c>
      <c r="M9" s="1" t="s">
        <v>88</v>
      </c>
      <c r="N9" s="6">
        <v>485998</v>
      </c>
      <c r="O9" s="1" t="s">
        <v>81</v>
      </c>
      <c r="P9" s="6">
        <v>485998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1"/>
      <c r="W9" s="6">
        <v>485998</v>
      </c>
      <c r="X9" s="1" t="s">
        <v>92</v>
      </c>
      <c r="Y9" s="6">
        <v>485998</v>
      </c>
      <c r="Z9" s="6">
        <v>0</v>
      </c>
      <c r="AA9" s="6">
        <v>0</v>
      </c>
      <c r="AB9" s="61"/>
      <c r="AC9" s="61"/>
      <c r="AD9" s="5">
        <v>44861</v>
      </c>
      <c r="AE9" s="1"/>
      <c r="AF9" s="1">
        <v>9</v>
      </c>
      <c r="AG9" s="1"/>
      <c r="AH9" s="1" t="s">
        <v>90</v>
      </c>
      <c r="AI9" s="1">
        <v>1</v>
      </c>
      <c r="AJ9" s="1">
        <v>21001231</v>
      </c>
      <c r="AK9" s="1">
        <v>20221011</v>
      </c>
      <c r="AL9" s="6">
        <v>485998</v>
      </c>
      <c r="AM9" s="6">
        <v>0</v>
      </c>
      <c r="AN9" s="5">
        <v>45046</v>
      </c>
    </row>
    <row r="10" spans="1:40" x14ac:dyDescent="0.25">
      <c r="A10" s="1">
        <v>900363673</v>
      </c>
      <c r="B10" s="1" t="s">
        <v>13</v>
      </c>
      <c r="C10" s="1" t="s">
        <v>12</v>
      </c>
      <c r="D10" s="1">
        <v>2696</v>
      </c>
      <c r="E10" s="1" t="s">
        <v>93</v>
      </c>
      <c r="F10" s="1" t="s">
        <v>12</v>
      </c>
      <c r="G10" s="1">
        <v>2696</v>
      </c>
      <c r="H10" s="5">
        <v>44833</v>
      </c>
      <c r="I10" s="6">
        <v>716959</v>
      </c>
      <c r="J10" s="6">
        <v>716959</v>
      </c>
      <c r="K10" s="1" t="s">
        <v>86</v>
      </c>
      <c r="L10" s="1" t="s">
        <v>87</v>
      </c>
      <c r="M10" s="1" t="s">
        <v>88</v>
      </c>
      <c r="N10" s="6">
        <v>716959</v>
      </c>
      <c r="O10" s="1" t="s">
        <v>81</v>
      </c>
      <c r="P10" s="6">
        <v>716959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1"/>
      <c r="W10" s="6">
        <v>716959</v>
      </c>
      <c r="X10" s="1" t="s">
        <v>94</v>
      </c>
      <c r="Y10" s="6">
        <v>716959</v>
      </c>
      <c r="Z10" s="6">
        <v>0</v>
      </c>
      <c r="AA10" s="6">
        <v>0</v>
      </c>
      <c r="AB10" s="61"/>
      <c r="AC10" s="61"/>
      <c r="AD10" s="5">
        <v>44861</v>
      </c>
      <c r="AE10" s="1"/>
      <c r="AF10" s="1">
        <v>9</v>
      </c>
      <c r="AG10" s="1"/>
      <c r="AH10" s="1" t="s">
        <v>90</v>
      </c>
      <c r="AI10" s="1">
        <v>1</v>
      </c>
      <c r="AJ10" s="1">
        <v>21001231</v>
      </c>
      <c r="AK10" s="1">
        <v>20221011</v>
      </c>
      <c r="AL10" s="6">
        <v>716959</v>
      </c>
      <c r="AM10" s="6">
        <v>0</v>
      </c>
      <c r="AN10" s="5">
        <v>45046</v>
      </c>
    </row>
    <row r="11" spans="1:40" x14ac:dyDescent="0.25">
      <c r="A11" s="1">
        <v>900363673</v>
      </c>
      <c r="B11" s="1" t="s">
        <v>13</v>
      </c>
      <c r="C11" s="1" t="s">
        <v>11</v>
      </c>
      <c r="D11" s="1">
        <v>26024</v>
      </c>
      <c r="E11" s="1" t="s">
        <v>95</v>
      </c>
      <c r="F11" s="1" t="s">
        <v>11</v>
      </c>
      <c r="G11" s="1">
        <v>26024</v>
      </c>
      <c r="H11" s="5">
        <v>44686</v>
      </c>
      <c r="I11" s="6">
        <v>51766</v>
      </c>
      <c r="J11" s="6">
        <v>51766</v>
      </c>
      <c r="K11" s="1" t="s">
        <v>96</v>
      </c>
      <c r="L11" s="1" t="s">
        <v>115</v>
      </c>
      <c r="M11" s="1" t="s">
        <v>97</v>
      </c>
      <c r="N11" s="6">
        <v>3700</v>
      </c>
      <c r="O11" s="1" t="s">
        <v>81</v>
      </c>
      <c r="P11" s="6">
        <v>51766</v>
      </c>
      <c r="Q11" s="6">
        <v>0</v>
      </c>
      <c r="R11" s="6">
        <v>0</v>
      </c>
      <c r="S11" s="6">
        <v>0</v>
      </c>
      <c r="T11" s="6">
        <v>48066</v>
      </c>
      <c r="U11" s="6">
        <v>0</v>
      </c>
      <c r="V11" s="1"/>
      <c r="W11" s="6">
        <v>3700</v>
      </c>
      <c r="X11" s="1" t="s">
        <v>98</v>
      </c>
      <c r="Y11" s="6">
        <v>3700</v>
      </c>
      <c r="Z11" s="6">
        <v>47105</v>
      </c>
      <c r="AA11" s="6">
        <v>0</v>
      </c>
      <c r="AB11" s="62">
        <v>2201351117</v>
      </c>
      <c r="AC11" s="62" t="s">
        <v>113</v>
      </c>
      <c r="AD11" s="5">
        <v>44715</v>
      </c>
      <c r="AE11" s="1"/>
      <c r="AF11" s="1">
        <v>9</v>
      </c>
      <c r="AG11" s="1"/>
      <c r="AH11" s="1" t="s">
        <v>99</v>
      </c>
      <c r="AI11" s="1">
        <v>1</v>
      </c>
      <c r="AJ11" s="1">
        <v>21001231</v>
      </c>
      <c r="AK11" s="1">
        <v>20221116</v>
      </c>
      <c r="AL11" s="6">
        <v>51766</v>
      </c>
      <c r="AM11" s="6">
        <v>0</v>
      </c>
      <c r="AN11" s="5">
        <v>45046</v>
      </c>
    </row>
    <row r="12" spans="1:40" x14ac:dyDescent="0.25">
      <c r="A12" s="1">
        <v>900363673</v>
      </c>
      <c r="B12" s="1" t="s">
        <v>13</v>
      </c>
      <c r="C12" s="1" t="s">
        <v>12</v>
      </c>
      <c r="D12" s="1">
        <v>2685</v>
      </c>
      <c r="E12" s="1" t="s">
        <v>100</v>
      </c>
      <c r="F12" s="1" t="s">
        <v>12</v>
      </c>
      <c r="G12" s="1">
        <v>2685</v>
      </c>
      <c r="H12" s="5">
        <v>44833</v>
      </c>
      <c r="I12" s="6">
        <v>338252</v>
      </c>
      <c r="J12" s="6">
        <v>338252</v>
      </c>
      <c r="K12" s="1" t="s">
        <v>96</v>
      </c>
      <c r="L12" s="1" t="s">
        <v>115</v>
      </c>
      <c r="M12" s="1" t="s">
        <v>97</v>
      </c>
      <c r="N12" s="6">
        <v>250225</v>
      </c>
      <c r="O12" s="1" t="s">
        <v>81</v>
      </c>
      <c r="P12" s="6">
        <v>338252</v>
      </c>
      <c r="Q12" s="6">
        <v>0</v>
      </c>
      <c r="R12" s="6">
        <v>0</v>
      </c>
      <c r="S12" s="6">
        <v>0</v>
      </c>
      <c r="T12" s="6">
        <v>88027</v>
      </c>
      <c r="U12" s="6">
        <v>0</v>
      </c>
      <c r="V12" s="1"/>
      <c r="W12" s="6">
        <v>250225</v>
      </c>
      <c r="X12" s="1" t="s">
        <v>101</v>
      </c>
      <c r="Y12" s="6">
        <v>250225</v>
      </c>
      <c r="Z12" s="6">
        <v>86266</v>
      </c>
      <c r="AA12" s="6">
        <v>0</v>
      </c>
      <c r="AB12" s="62">
        <v>2201351117</v>
      </c>
      <c r="AC12" s="62" t="s">
        <v>113</v>
      </c>
      <c r="AD12" s="5">
        <v>44861</v>
      </c>
      <c r="AE12" s="1"/>
      <c r="AF12" s="1">
        <v>9</v>
      </c>
      <c r="AG12" s="1"/>
      <c r="AH12" s="1" t="s">
        <v>99</v>
      </c>
      <c r="AI12" s="1">
        <v>1</v>
      </c>
      <c r="AJ12" s="1">
        <v>21001231</v>
      </c>
      <c r="AK12" s="1">
        <v>20221011</v>
      </c>
      <c r="AL12" s="6">
        <v>338252</v>
      </c>
      <c r="AM12" s="6">
        <v>0</v>
      </c>
      <c r="AN12" s="5">
        <v>45046</v>
      </c>
    </row>
    <row r="13" spans="1:40" x14ac:dyDescent="0.25">
      <c r="A13" s="1">
        <v>900363673</v>
      </c>
      <c r="B13" s="1" t="s">
        <v>13</v>
      </c>
      <c r="C13" s="1" t="s">
        <v>12</v>
      </c>
      <c r="D13" s="1">
        <v>2686</v>
      </c>
      <c r="E13" s="1" t="s">
        <v>102</v>
      </c>
      <c r="F13" s="1" t="s">
        <v>12</v>
      </c>
      <c r="G13" s="1">
        <v>2686</v>
      </c>
      <c r="H13" s="5">
        <v>44833</v>
      </c>
      <c r="I13" s="6">
        <v>1838360</v>
      </c>
      <c r="J13" s="6">
        <v>1838360</v>
      </c>
      <c r="K13" s="1" t="s">
        <v>96</v>
      </c>
      <c r="L13" s="1" t="s">
        <v>115</v>
      </c>
      <c r="M13" s="1" t="s">
        <v>97</v>
      </c>
      <c r="N13" s="6">
        <v>1619136</v>
      </c>
      <c r="O13" s="1" t="s">
        <v>81</v>
      </c>
      <c r="P13" s="6">
        <v>1838360</v>
      </c>
      <c r="Q13" s="6">
        <v>0</v>
      </c>
      <c r="R13" s="6">
        <v>0</v>
      </c>
      <c r="S13" s="6">
        <v>0</v>
      </c>
      <c r="T13" s="6">
        <v>219224</v>
      </c>
      <c r="U13" s="6">
        <v>0</v>
      </c>
      <c r="V13" s="1"/>
      <c r="W13" s="6">
        <v>1619136</v>
      </c>
      <c r="X13" s="1" t="s">
        <v>103</v>
      </c>
      <c r="Y13" s="6">
        <v>1619136</v>
      </c>
      <c r="Z13" s="6">
        <v>214840</v>
      </c>
      <c r="AA13" s="6">
        <v>0</v>
      </c>
      <c r="AB13" s="62">
        <v>2201351117</v>
      </c>
      <c r="AC13" s="62" t="s">
        <v>113</v>
      </c>
      <c r="AD13" s="5">
        <v>44861</v>
      </c>
      <c r="AE13" s="1"/>
      <c r="AF13" s="1">
        <v>9</v>
      </c>
      <c r="AG13" s="1"/>
      <c r="AH13" s="1" t="s">
        <v>99</v>
      </c>
      <c r="AI13" s="1">
        <v>1</v>
      </c>
      <c r="AJ13" s="1">
        <v>21001231</v>
      </c>
      <c r="AK13" s="1">
        <v>20221011</v>
      </c>
      <c r="AL13" s="6">
        <v>1838360</v>
      </c>
      <c r="AM13" s="6">
        <v>0</v>
      </c>
      <c r="AN13" s="5">
        <v>45046</v>
      </c>
    </row>
    <row r="14" spans="1:40" x14ac:dyDescent="0.25">
      <c r="A14" s="1">
        <v>900363673</v>
      </c>
      <c r="B14" s="1" t="s">
        <v>13</v>
      </c>
      <c r="C14" s="1" t="s">
        <v>12</v>
      </c>
      <c r="D14" s="1">
        <v>2666</v>
      </c>
      <c r="E14" s="1" t="s">
        <v>104</v>
      </c>
      <c r="F14" s="1" t="s">
        <v>12</v>
      </c>
      <c r="G14" s="1">
        <v>2666</v>
      </c>
      <c r="H14" s="5">
        <v>44833</v>
      </c>
      <c r="I14" s="6">
        <v>354552</v>
      </c>
      <c r="J14" s="6">
        <v>354552</v>
      </c>
      <c r="K14" s="1" t="s">
        <v>96</v>
      </c>
      <c r="L14" s="1" t="s">
        <v>115</v>
      </c>
      <c r="M14" s="1" t="s">
        <v>97</v>
      </c>
      <c r="N14" s="6">
        <v>302786</v>
      </c>
      <c r="O14" s="1" t="s">
        <v>81</v>
      </c>
      <c r="P14" s="6">
        <v>354552</v>
      </c>
      <c r="Q14" s="6">
        <v>0</v>
      </c>
      <c r="R14" s="6">
        <v>0</v>
      </c>
      <c r="S14" s="6">
        <v>0</v>
      </c>
      <c r="T14" s="6">
        <v>51766</v>
      </c>
      <c r="U14" s="6">
        <v>0</v>
      </c>
      <c r="V14" s="1"/>
      <c r="W14" s="6">
        <v>302786</v>
      </c>
      <c r="X14" s="1" t="s">
        <v>105</v>
      </c>
      <c r="Y14" s="6">
        <v>302786</v>
      </c>
      <c r="Z14" s="6">
        <v>50731</v>
      </c>
      <c r="AA14" s="6">
        <v>0</v>
      </c>
      <c r="AB14" s="62">
        <v>2201351117</v>
      </c>
      <c r="AC14" s="62" t="s">
        <v>113</v>
      </c>
      <c r="AD14" s="5">
        <v>44861</v>
      </c>
      <c r="AE14" s="1"/>
      <c r="AF14" s="1">
        <v>9</v>
      </c>
      <c r="AG14" s="1"/>
      <c r="AH14" s="1" t="s">
        <v>99</v>
      </c>
      <c r="AI14" s="1">
        <v>1</v>
      </c>
      <c r="AJ14" s="1">
        <v>21001231</v>
      </c>
      <c r="AK14" s="1">
        <v>20221011</v>
      </c>
      <c r="AL14" s="6">
        <v>354552</v>
      </c>
      <c r="AM14" s="6">
        <v>0</v>
      </c>
      <c r="AN14" s="5">
        <v>45046</v>
      </c>
    </row>
    <row r="15" spans="1:40" x14ac:dyDescent="0.25">
      <c r="A15" s="1">
        <v>900363673</v>
      </c>
      <c r="B15" s="1" t="s">
        <v>13</v>
      </c>
      <c r="C15" s="1" t="s">
        <v>12</v>
      </c>
      <c r="D15" s="1">
        <v>2667</v>
      </c>
      <c r="E15" s="1" t="s">
        <v>106</v>
      </c>
      <c r="F15" s="1" t="s">
        <v>12</v>
      </c>
      <c r="G15" s="1">
        <v>2667</v>
      </c>
      <c r="H15" s="5">
        <v>44833</v>
      </c>
      <c r="I15" s="6">
        <v>354552</v>
      </c>
      <c r="J15" s="6">
        <v>354552</v>
      </c>
      <c r="K15" s="1" t="s">
        <v>96</v>
      </c>
      <c r="L15" s="1" t="s">
        <v>115</v>
      </c>
      <c r="M15" s="1" t="s">
        <v>97</v>
      </c>
      <c r="N15" s="6">
        <v>302786</v>
      </c>
      <c r="O15" s="1" t="s">
        <v>81</v>
      </c>
      <c r="P15" s="6">
        <v>354552</v>
      </c>
      <c r="Q15" s="6">
        <v>0</v>
      </c>
      <c r="R15" s="6">
        <v>0</v>
      </c>
      <c r="S15" s="6">
        <v>0</v>
      </c>
      <c r="T15" s="6">
        <v>51766</v>
      </c>
      <c r="U15" s="6">
        <v>0</v>
      </c>
      <c r="V15" s="1"/>
      <c r="W15" s="6">
        <v>302786</v>
      </c>
      <c r="X15" s="1" t="s">
        <v>107</v>
      </c>
      <c r="Y15" s="6">
        <v>302786</v>
      </c>
      <c r="Z15" s="6">
        <v>50731</v>
      </c>
      <c r="AA15" s="6">
        <v>0</v>
      </c>
      <c r="AB15" s="62">
        <v>2201351117</v>
      </c>
      <c r="AC15" s="62" t="s">
        <v>113</v>
      </c>
      <c r="AD15" s="5">
        <v>44861</v>
      </c>
      <c r="AE15" s="1"/>
      <c r="AF15" s="1">
        <v>9</v>
      </c>
      <c r="AG15" s="1"/>
      <c r="AH15" s="1" t="s">
        <v>99</v>
      </c>
      <c r="AI15" s="1">
        <v>1</v>
      </c>
      <c r="AJ15" s="1">
        <v>21001231</v>
      </c>
      <c r="AK15" s="1">
        <v>20221011</v>
      </c>
      <c r="AL15" s="6">
        <v>354552</v>
      </c>
      <c r="AM15" s="6">
        <v>0</v>
      </c>
      <c r="AN15" s="5">
        <v>45046</v>
      </c>
    </row>
    <row r="16" spans="1:40" x14ac:dyDescent="0.25">
      <c r="A16" s="1">
        <v>900363673</v>
      </c>
      <c r="B16" s="1" t="s">
        <v>13</v>
      </c>
      <c r="C16" s="1" t="s">
        <v>11</v>
      </c>
      <c r="D16" s="1">
        <v>26027</v>
      </c>
      <c r="E16" s="1" t="s">
        <v>108</v>
      </c>
      <c r="F16" s="1" t="s">
        <v>11</v>
      </c>
      <c r="G16" s="1">
        <v>26027</v>
      </c>
      <c r="H16" s="5">
        <v>44686</v>
      </c>
      <c r="I16" s="6">
        <v>51766</v>
      </c>
      <c r="J16" s="6">
        <v>51766</v>
      </c>
      <c r="K16" s="1" t="s">
        <v>96</v>
      </c>
      <c r="L16" s="1" t="s">
        <v>115</v>
      </c>
      <c r="M16" s="1" t="s">
        <v>97</v>
      </c>
      <c r="N16" s="6">
        <v>3700</v>
      </c>
      <c r="O16" s="1" t="s">
        <v>81</v>
      </c>
      <c r="P16" s="6">
        <v>51766</v>
      </c>
      <c r="Q16" s="6">
        <v>0</v>
      </c>
      <c r="R16" s="6">
        <v>0</v>
      </c>
      <c r="S16" s="6">
        <v>0</v>
      </c>
      <c r="T16" s="6">
        <v>48066</v>
      </c>
      <c r="U16" s="6">
        <v>0</v>
      </c>
      <c r="V16" s="1"/>
      <c r="W16" s="6">
        <v>3700</v>
      </c>
      <c r="X16" s="1" t="s">
        <v>109</v>
      </c>
      <c r="Y16" s="6">
        <v>3700</v>
      </c>
      <c r="Z16" s="6">
        <v>47105</v>
      </c>
      <c r="AA16" s="6">
        <v>0</v>
      </c>
      <c r="AB16" s="62">
        <v>2201351117</v>
      </c>
      <c r="AC16" s="62" t="s">
        <v>113</v>
      </c>
      <c r="AD16" s="5">
        <v>44715</v>
      </c>
      <c r="AE16" s="1"/>
      <c r="AF16" s="1">
        <v>9</v>
      </c>
      <c r="AG16" s="1"/>
      <c r="AH16" s="1" t="s">
        <v>99</v>
      </c>
      <c r="AI16" s="1">
        <v>1</v>
      </c>
      <c r="AJ16" s="1">
        <v>21001231</v>
      </c>
      <c r="AK16" s="1">
        <v>20221116</v>
      </c>
      <c r="AL16" s="6">
        <v>51766</v>
      </c>
      <c r="AM16" s="6">
        <v>0</v>
      </c>
      <c r="AN16" s="5">
        <v>45046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showGridLines="0" zoomScale="73" zoomScaleNormal="73" workbookViewId="0">
      <selection activeCell="E11" sqref="E11"/>
    </sheetView>
  </sheetViews>
  <sheetFormatPr baseColWidth="10" defaultRowHeight="15" x14ac:dyDescent="0.25"/>
  <cols>
    <col min="2" max="2" width="60" bestFit="1" customWidth="1"/>
    <col min="3" max="3" width="13.28515625" style="63" customWidth="1"/>
    <col min="4" max="4" width="15.140625" style="58" customWidth="1"/>
    <col min="5" max="5" width="22.7109375" bestFit="1" customWidth="1"/>
  </cols>
  <sheetData>
    <row r="2" spans="2:4" x14ac:dyDescent="0.25">
      <c r="B2" s="68" t="s">
        <v>117</v>
      </c>
      <c r="C2" s="68" t="s">
        <v>118</v>
      </c>
      <c r="D2" s="72" t="s">
        <v>119</v>
      </c>
    </row>
    <row r="3" spans="2:4" x14ac:dyDescent="0.25">
      <c r="B3" s="69" t="s">
        <v>77</v>
      </c>
      <c r="C3" s="73">
        <v>1</v>
      </c>
      <c r="D3" s="75">
        <v>770000</v>
      </c>
    </row>
    <row r="4" spans="2:4" x14ac:dyDescent="0.25">
      <c r="B4" s="70" t="s">
        <v>87</v>
      </c>
      <c r="C4" s="66">
        <v>3</v>
      </c>
      <c r="D4" s="64">
        <v>1645517</v>
      </c>
    </row>
    <row r="5" spans="2:4" x14ac:dyDescent="0.25">
      <c r="B5" s="70" t="s">
        <v>114</v>
      </c>
      <c r="C5" s="66">
        <v>4</v>
      </c>
      <c r="D5" s="64">
        <v>3410674</v>
      </c>
    </row>
    <row r="6" spans="2:4" x14ac:dyDescent="0.25">
      <c r="B6" s="71" t="s">
        <v>115</v>
      </c>
      <c r="C6" s="66">
        <v>6</v>
      </c>
      <c r="D6" s="64">
        <v>2989248</v>
      </c>
    </row>
    <row r="7" spans="2:4" x14ac:dyDescent="0.25">
      <c r="B7" s="68" t="s">
        <v>116</v>
      </c>
      <c r="C7" s="74">
        <v>14</v>
      </c>
      <c r="D7" s="65">
        <v>8815439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0"/>
  <sheetViews>
    <sheetView showGridLines="0" tabSelected="1" topLeftCell="A10" zoomScale="90" zoomScaleNormal="90" zoomScaleSheetLayoutView="100" workbookViewId="0">
      <selection activeCell="N33" sqref="N33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16</v>
      </c>
      <c r="E2" s="13"/>
      <c r="F2" s="13"/>
      <c r="G2" s="13"/>
      <c r="H2" s="13"/>
      <c r="I2" s="14"/>
      <c r="J2" s="15" t="s">
        <v>17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18</v>
      </c>
      <c r="E4" s="13"/>
      <c r="F4" s="13"/>
      <c r="G4" s="13"/>
      <c r="H4" s="13"/>
      <c r="I4" s="14"/>
      <c r="J4" s="15" t="s">
        <v>19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111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110</v>
      </c>
      <c r="J12" s="29"/>
    </row>
    <row r="13" spans="2:10" x14ac:dyDescent="0.2">
      <c r="B13" s="28"/>
      <c r="C13" s="30" t="s">
        <v>112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121</v>
      </c>
      <c r="J15" s="29"/>
    </row>
    <row r="16" spans="2:10" x14ac:dyDescent="0.2">
      <c r="B16" s="28"/>
      <c r="C16" s="32"/>
      <c r="J16" s="29"/>
    </row>
    <row r="17" spans="2:12" x14ac:dyDescent="0.2">
      <c r="B17" s="28"/>
      <c r="C17" s="9" t="s">
        <v>20</v>
      </c>
      <c r="D17" s="31"/>
      <c r="H17" s="33" t="s">
        <v>21</v>
      </c>
      <c r="I17" s="33" t="s">
        <v>22</v>
      </c>
      <c r="J17" s="29"/>
    </row>
    <row r="18" spans="2:12" x14ac:dyDescent="0.2">
      <c r="B18" s="28"/>
      <c r="C18" s="30" t="s">
        <v>23</v>
      </c>
      <c r="D18" s="30"/>
      <c r="E18" s="30"/>
      <c r="F18" s="30"/>
      <c r="H18" s="34">
        <v>14</v>
      </c>
      <c r="I18" s="67">
        <v>8815439</v>
      </c>
      <c r="J18" s="29"/>
    </row>
    <row r="19" spans="2:12" x14ac:dyDescent="0.2">
      <c r="B19" s="28"/>
      <c r="C19" s="9" t="s">
        <v>24</v>
      </c>
      <c r="H19" s="35">
        <v>4</v>
      </c>
      <c r="I19" s="36">
        <v>3917589</v>
      </c>
      <c r="J19" s="29"/>
      <c r="L19" s="9" t="s">
        <v>81</v>
      </c>
    </row>
    <row r="20" spans="2:12" x14ac:dyDescent="0.2">
      <c r="B20" s="28"/>
      <c r="C20" s="9" t="s">
        <v>25</v>
      </c>
      <c r="H20" s="35">
        <v>3</v>
      </c>
      <c r="I20" s="36">
        <v>1645517</v>
      </c>
      <c r="J20" s="29"/>
      <c r="L20" s="9" t="s">
        <v>81</v>
      </c>
    </row>
    <row r="21" spans="2:12" x14ac:dyDescent="0.2">
      <c r="B21" s="28"/>
      <c r="C21" s="9" t="s">
        <v>26</v>
      </c>
      <c r="H21" s="35">
        <v>1</v>
      </c>
      <c r="I21" s="37">
        <v>770000</v>
      </c>
      <c r="J21" s="29"/>
      <c r="L21" s="9" t="s">
        <v>81</v>
      </c>
    </row>
    <row r="22" spans="2:12" x14ac:dyDescent="0.2">
      <c r="B22" s="28"/>
      <c r="C22" s="9" t="s">
        <v>120</v>
      </c>
      <c r="H22" s="35">
        <v>6</v>
      </c>
      <c r="I22" s="36">
        <v>2482333</v>
      </c>
      <c r="J22" s="29"/>
      <c r="L22" s="9" t="s">
        <v>81</v>
      </c>
    </row>
    <row r="23" spans="2:12" ht="13.5" thickBot="1" x14ac:dyDescent="0.25">
      <c r="B23" s="28"/>
      <c r="C23" s="9" t="s">
        <v>27</v>
      </c>
      <c r="H23" s="38">
        <v>0</v>
      </c>
      <c r="I23" s="39">
        <v>0</v>
      </c>
      <c r="J23" s="29"/>
    </row>
    <row r="24" spans="2:12" x14ac:dyDescent="0.2">
      <c r="B24" s="28"/>
      <c r="C24" s="30" t="s">
        <v>28</v>
      </c>
      <c r="D24" s="30"/>
      <c r="E24" s="30"/>
      <c r="F24" s="30"/>
      <c r="H24" s="34">
        <f>H19+H20+H21+H22+H23</f>
        <v>14</v>
      </c>
      <c r="I24" s="40">
        <f>I19+I20+I21+I22+I23</f>
        <v>8815439</v>
      </c>
      <c r="J24" s="29"/>
    </row>
    <row r="25" spans="2:12" x14ac:dyDescent="0.2">
      <c r="B25" s="28"/>
      <c r="C25" s="9" t="s">
        <v>29</v>
      </c>
      <c r="H25" s="35">
        <v>0</v>
      </c>
      <c r="I25" s="36">
        <v>0</v>
      </c>
      <c r="J25" s="29"/>
    </row>
    <row r="26" spans="2:12" ht="13.5" thickBot="1" x14ac:dyDescent="0.25">
      <c r="B26" s="28"/>
      <c r="C26" s="9" t="s">
        <v>30</v>
      </c>
      <c r="H26" s="38">
        <v>0</v>
      </c>
      <c r="I26" s="39">
        <v>0</v>
      </c>
      <c r="J26" s="29"/>
    </row>
    <row r="27" spans="2:12" x14ac:dyDescent="0.2">
      <c r="B27" s="28"/>
      <c r="C27" s="30" t="s">
        <v>31</v>
      </c>
      <c r="D27" s="30"/>
      <c r="E27" s="30"/>
      <c r="F27" s="30"/>
      <c r="H27" s="34">
        <f>H25+H26</f>
        <v>0</v>
      </c>
      <c r="I27" s="40">
        <f>I25+I26</f>
        <v>0</v>
      </c>
      <c r="J27" s="29"/>
    </row>
    <row r="28" spans="2:12" ht="13.5" thickBot="1" x14ac:dyDescent="0.25">
      <c r="B28" s="28"/>
      <c r="C28" s="9" t="s">
        <v>32</v>
      </c>
      <c r="D28" s="30"/>
      <c r="E28" s="30"/>
      <c r="F28" s="30"/>
      <c r="H28" s="38">
        <v>0</v>
      </c>
      <c r="I28" s="39">
        <v>0</v>
      </c>
      <c r="J28" s="29"/>
    </row>
    <row r="29" spans="2:12" x14ac:dyDescent="0.2">
      <c r="B29" s="28"/>
      <c r="C29" s="30" t="s">
        <v>33</v>
      </c>
      <c r="D29" s="30"/>
      <c r="E29" s="30"/>
      <c r="F29" s="30"/>
      <c r="H29" s="35">
        <f>H28</f>
        <v>0</v>
      </c>
      <c r="I29" s="36">
        <f>I28</f>
        <v>0</v>
      </c>
      <c r="J29" s="29"/>
    </row>
    <row r="30" spans="2:12" x14ac:dyDescent="0.2">
      <c r="B30" s="28"/>
      <c r="C30" s="30"/>
      <c r="D30" s="30"/>
      <c r="E30" s="30"/>
      <c r="F30" s="30"/>
      <c r="H30" s="41"/>
      <c r="I30" s="40"/>
      <c r="J30" s="29"/>
    </row>
    <row r="31" spans="2:12" ht="13.5" thickBot="1" x14ac:dyDescent="0.25">
      <c r="B31" s="28"/>
      <c r="C31" s="30" t="s">
        <v>34</v>
      </c>
      <c r="D31" s="30"/>
      <c r="H31" s="42">
        <f>H24+H27+H29</f>
        <v>14</v>
      </c>
      <c r="I31" s="43">
        <f>I24+I27+I29</f>
        <v>8815439</v>
      </c>
      <c r="J31" s="29"/>
    </row>
    <row r="32" spans="2:12" ht="13.5" thickTop="1" x14ac:dyDescent="0.2">
      <c r="B32" s="28"/>
      <c r="C32" s="30"/>
      <c r="D32" s="30"/>
      <c r="H32" s="44"/>
      <c r="I32" s="36"/>
      <c r="J32" s="29"/>
    </row>
    <row r="33" spans="2:10" x14ac:dyDescent="0.2">
      <c r="B33" s="28"/>
      <c r="G33" s="44"/>
      <c r="H33" s="44"/>
      <c r="I33" s="44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ht="13.5" thickBot="1" x14ac:dyDescent="0.25">
      <c r="B36" s="28"/>
      <c r="C36" s="46" t="s">
        <v>123</v>
      </c>
      <c r="D36" s="45"/>
      <c r="G36" s="46" t="s">
        <v>35</v>
      </c>
      <c r="H36" s="45"/>
      <c r="I36" s="44"/>
      <c r="J36" s="29"/>
    </row>
    <row r="37" spans="2:10" ht="4.5" customHeight="1" x14ac:dyDescent="0.2">
      <c r="B37" s="28"/>
      <c r="C37" s="44"/>
      <c r="D37" s="44"/>
      <c r="G37" s="44"/>
      <c r="H37" s="44"/>
      <c r="I37" s="44"/>
      <c r="J37" s="29"/>
    </row>
    <row r="38" spans="2:10" x14ac:dyDescent="0.2">
      <c r="B38" s="28"/>
      <c r="C38" s="30" t="s">
        <v>122</v>
      </c>
      <c r="G38" s="47" t="s">
        <v>36</v>
      </c>
      <c r="H38" s="44"/>
      <c r="I38" s="44"/>
      <c r="J38" s="29"/>
    </row>
    <row r="39" spans="2:10" x14ac:dyDescent="0.2">
      <c r="B39" s="28"/>
      <c r="G39" s="44"/>
      <c r="H39" s="44"/>
      <c r="I39" s="44"/>
      <c r="J39" s="29"/>
    </row>
    <row r="40" spans="2:10" ht="18.75" customHeight="1" thickBot="1" x14ac:dyDescent="0.25">
      <c r="B40" s="48"/>
      <c r="C40" s="49"/>
      <c r="D40" s="49"/>
      <c r="E40" s="49"/>
      <c r="F40" s="49"/>
      <c r="G40" s="45"/>
      <c r="H40" s="45"/>
      <c r="I40" s="45"/>
      <c r="J40" s="50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2023-05-12T15:50:01Z</cp:lastPrinted>
  <dcterms:created xsi:type="dcterms:W3CDTF">2022-06-01T14:39:12Z</dcterms:created>
  <dcterms:modified xsi:type="dcterms:W3CDTF">2023-05-16T16:19:00Z</dcterms:modified>
</cp:coreProperties>
</file>