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582598 ADMINISTRADORA CLINICA LA COLINA S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4" r:id="rId4"/>
  </sheets>
  <calcPr calcId="152511"/>
  <pivotCaches>
    <pivotCache cacheId="5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3" l="1"/>
  <c r="I1" i="3"/>
  <c r="I29" i="4" l="1"/>
  <c r="H29" i="4"/>
  <c r="I27" i="4"/>
  <c r="H27" i="4"/>
  <c r="I24" i="4"/>
  <c r="I31" i="4" s="1"/>
  <c r="H24" i="4"/>
  <c r="H31" i="4" s="1"/>
  <c r="H7" i="1" l="1"/>
</calcChain>
</file>

<file path=xl/sharedStrings.xml><?xml version="1.0" encoding="utf-8"?>
<sst xmlns="http://schemas.openxmlformats.org/spreadsheetml/2006/main" count="130" uniqueCount="103">
  <si>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</si>
  <si>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</si>
  <si>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</si>
  <si>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</si>
  <si>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</si>
  <si>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</si>
  <si>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</si>
  <si>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</si>
  <si>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</si>
  <si>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</si>
  <si>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</si>
  <si>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900582598-3</t>
  </si>
  <si>
    <t>ADMINISTRADORA CLINICA LA COLINA S.AS</t>
  </si>
  <si>
    <t>FECC</t>
  </si>
  <si>
    <t>N/A</t>
  </si>
  <si>
    <t>Bogotá</t>
  </si>
  <si>
    <t>URGENCIAS</t>
  </si>
  <si>
    <t>OBSERVACIÓN IPS</t>
  </si>
  <si>
    <t>Factura Pendiente de Pago</t>
  </si>
  <si>
    <t>ADMINISTRADORA CLINICA LA COLINA S.A.S.
900582598-3
ESTADO DE VENCIMIENTOS DE CARTERA - DETALLADO CORTE 09/05/2023</t>
  </si>
  <si>
    <t>Glosa por Conciliar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</si>
  <si>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</si>
  <si>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</si>
  <si>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</si>
  <si>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</si>
  <si>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</si>
  <si>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</si>
  <si>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</si>
  <si>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</si>
  <si>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</si>
  <si>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</si>
  <si>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</si>
  <si>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</si>
  <si>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</si>
  <si>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</si>
  <si>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</si>
  <si>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</si>
  <si>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</si>
  <si>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</si>
  <si>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</si>
  <si>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</si>
  <si>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</si>
  <si>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</si>
  <si>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</si>
  <si>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</si>
  <si>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</si>
  <si>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</si>
  <si>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</si>
  <si>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</si>
  <si>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</si>
  <si>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</si>
  <si>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</si>
  <si>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</si>
  <si>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</si>
  <si>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</si>
  <si>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</si>
  <si>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</si>
  <si>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</si>
  <si>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</si>
  <si>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</si>
  <si>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</si>
  <si>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</si>
  <si>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</si>
  <si>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</si>
  <si>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</si>
  <si>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</si>
  <si>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</si>
  <si>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</si>
  <si>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</si>
  <si>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</si>
  <si>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</si>
  <si>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</si>
  <si>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</si>
  <si>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</si>
  <si>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</si>
  <si>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</si>
  <si>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</si>
  <si>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</si>
  <si>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</si>
  <si>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</si>
  <si>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</si>
  <si>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</si>
  <si>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</si>
  <si>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900582598_FECC_803688</t>
  </si>
  <si>
    <t>A)Factura no radicada en ERP</t>
  </si>
  <si>
    <t>FACTURA NO RADICADA</t>
  </si>
  <si>
    <t>no_cruza</t>
  </si>
  <si>
    <t>900582598_FECC_804242</t>
  </si>
  <si>
    <t>900582598_FECC_1051883</t>
  </si>
  <si>
    <t>D)Glosas parcial pendiente por respuesta de IPS</t>
  </si>
  <si>
    <t>FACTURA GLOSA PENDIENTE POR CONCILIAR</t>
  </si>
  <si>
    <t>GLOSA</t>
  </si>
  <si>
    <t>OK</t>
  </si>
  <si>
    <t>FACTURACION: SE OBJETA CSCA SCANOGRAFIAS SENOS PARANASALESO RINOFARINGE (INCLUYECORTES AXIALES Y CORONALES, NO SEESTÁ INTERPREATADA NI SOPORTADA EN HISTORIA CLINICA.NANCY</t>
  </si>
  <si>
    <t>NO</t>
  </si>
  <si>
    <t>Total general</t>
  </si>
  <si>
    <t>Tipificación</t>
  </si>
  <si>
    <t>Cant Facturas</t>
  </si>
  <si>
    <t>Saldo Facturas</t>
  </si>
  <si>
    <t>Señores : ADMINISTRADORA CLINICA LA COLINA S.AS</t>
  </si>
  <si>
    <t>NIT: 900582598</t>
  </si>
  <si>
    <t>Mauricio Plazas Torres</t>
  </si>
  <si>
    <t>Analista de Cartera - Clínica La Colina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</si>
</sst>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sz val="9"/>
      <color rgb="FF000000"/>
      <name val="Segoe U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0" borderId="0" xfId="0" applyFont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/>
    <xf numFmtId="0" fontId="6" fillId="0" borderId="1" xfId="0" applyNumberFormat="1" applyFont="1" applyFill="1" applyBorder="1" applyAlignment="1">
      <alignment horizontal="center" vertical="top" wrapText="1" readingOrder="1"/>
    </xf>
    <xf numFmtId="14" fontId="6" fillId="0" borderId="1" xfId="0" applyNumberFormat="1" applyFont="1" applyFill="1" applyBorder="1" applyAlignment="1">
      <alignment horizontal="center" vertical="top" wrapText="1" readingOrder="1"/>
    </xf>
    <xf numFmtId="164" fontId="6" fillId="0" borderId="1" xfId="1" applyNumberFormat="1" applyFont="1" applyFill="1" applyBorder="1" applyAlignment="1">
      <alignment horizontal="center" vertical="top" wrapText="1" readingOrder="1"/>
    </xf>
    <xf numFmtId="0" fontId="5" fillId="2" borderId="1" xfId="0" applyFont="1" applyFill="1" applyBorder="1" applyAlignment="1">
      <alignment horizontal="center"/>
    </xf>
    <xf numFmtId="164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6" fontId="9" fillId="0" borderId="13" xfId="2" applyNumberFormat="1" applyFont="1" applyBorder="1" applyAlignment="1">
      <alignment horizontal="right"/>
    </xf>
    <xf numFmtId="166" fontId="8" fillId="0" borderId="0" xfId="2" applyNumberFormat="1" applyFont="1"/>
    <xf numFmtId="166" fontId="8" fillId="0" borderId="9" xfId="2" applyNumberFormat="1" applyFont="1" applyBorder="1"/>
    <xf numFmtId="166" fontId="9" fillId="0" borderId="9" xfId="2" applyNumberFormat="1" applyFont="1" applyBorder="1"/>
    <xf numFmtId="166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6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wrapText="1"/>
    </xf>
    <xf numFmtId="0" fontId="10" fillId="7" borderId="14" xfId="0" applyFont="1" applyFill="1" applyBorder="1" applyAlignment="1">
      <alignment horizontal="center" vertical="center"/>
    </xf>
    <xf numFmtId="164" fontId="10" fillId="7" borderId="1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1" applyNumberFormat="1" applyFont="1" applyBorder="1"/>
    <xf numFmtId="0" fontId="10" fillId="7" borderId="18" xfId="0" applyFont="1" applyFill="1" applyBorder="1" applyAlignment="1">
      <alignment horizontal="center" vertical="center"/>
    </xf>
    <xf numFmtId="164" fontId="10" fillId="7" borderId="19" xfId="1" applyNumberFormat="1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167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51">
    <dxf>
      <alignment horizontal="general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134938</xdr:colOff>
      <xdr:row>0</xdr:row>
      <xdr:rowOff>0</xdr:rowOff>
    </xdr:from>
    <xdr:to>
      <xdr:col>2</xdr:col>
      <xdr:colOff>229342</xdr:colOff>
      <xdr:row>0</xdr:row>
      <xdr:rowOff>301625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5513" y="0"/>
          <a:ext cx="2466129" cy="301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4.468464120371" createdVersion="5" refreshedVersion="5" minRefreshableVersion="3" recordCount="3">
  <cacheSource type="worksheet">
    <worksheetSource ref="A2:AN5" sheet="ESTADO DE CADA FACTURA"/>
  </cacheSource>
  <cacheFields count="40">
    <cacheField name="NIT IPS" numFmtId="0">
      <sharedItems containsSemiMixedTypes="0" containsString="0" containsNumber="1" containsInteger="1" minValue="900582598" maxValue="90058259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3688" maxValue="105188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51883" maxValue="1051883"/>
    </cacheField>
    <cacheField name="FECHA FACT IPS" numFmtId="14">
      <sharedItems containsSemiMixedTypes="0" containsNonDate="0" containsDate="1" containsString="0" minDate="2020-11-09T00:00:00" maxDate="2022-09-22T00:00:00"/>
    </cacheField>
    <cacheField name="VALOR FACT IPS" numFmtId="164">
      <sharedItems containsSemiMixedTypes="0" containsString="0" containsNumber="1" containsInteger="1" minValue="79700" maxValue="1109069"/>
    </cacheField>
    <cacheField name="SALDO FACT IPS" numFmtId="164">
      <sharedItems containsSemiMixedTypes="0" containsString="0" containsNumber="1" containsInteger="1" minValue="79700" maxValue="612300"/>
    </cacheField>
    <cacheField name="OBSERVACION SASS" numFmtId="0">
      <sharedItems/>
    </cacheField>
    <cacheField name="ESTADO EPS MAYO 18" numFmtId="0">
      <sharedItems count="2">
        <s v="FACTURA NO RADICADA"/>
        <s v="FACTURA GLOSA PENDIENTE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61230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109069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96769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6123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61230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4-14T00:00:00" maxDate="2022-12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30210" maxValue="20230210"/>
    </cacheField>
    <cacheField name="VALOR REPORTADO CRICULAR 030" numFmtId="164">
      <sharedItems containsSemiMixedTypes="0" containsString="0" containsNumber="1" containsInteger="1" minValue="0" maxValue="1109069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582598"/>
    <s v="ADMINISTRADORA CLINICA LA COLINA S.AS"/>
    <s v="FECC"/>
    <n v="803688"/>
    <s v="900582598_FECC_803688"/>
    <m/>
    <m/>
    <d v="2020-11-09T00:00:00"/>
    <n v="79700"/>
    <n v="797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04-14T00:00:00"/>
    <m/>
    <m/>
    <m/>
    <m/>
    <m/>
    <m/>
    <m/>
    <n v="0"/>
    <n v="0"/>
    <d v="2023-04-30T00:00:00"/>
  </r>
  <r>
    <n v="900582598"/>
    <s v="ADMINISTRADORA CLINICA LA COLINA S.AS"/>
    <s v="FECC"/>
    <n v="804242"/>
    <s v="900582598_FECC_804242"/>
    <m/>
    <m/>
    <d v="2020-11-10T00:00:00"/>
    <n v="163900"/>
    <n v="1639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04-14T00:00:00"/>
    <m/>
    <m/>
    <m/>
    <m/>
    <m/>
    <m/>
    <m/>
    <n v="0"/>
    <n v="0"/>
    <d v="2023-04-30T00:00:00"/>
  </r>
  <r>
    <n v="900582598"/>
    <s v="ADMINISTRADORA CLINICA LA COLINA S.AS"/>
    <s v="FECC"/>
    <n v="1051883"/>
    <s v="900582598_FECC_1051883"/>
    <s v="FECC"/>
    <n v="1051883"/>
    <d v="2022-09-21T00:00:00"/>
    <n v="1109069"/>
    <n v="612300"/>
    <s v="D)Glosas parcial pendiente por respuesta de IPS"/>
    <x v="1"/>
    <s v="GLOSA"/>
    <n v="612300"/>
    <s v="OK"/>
    <n v="1109069"/>
    <n v="0"/>
    <n v="0"/>
    <n v="0"/>
    <n v="496769"/>
    <n v="0"/>
    <m/>
    <n v="612300"/>
    <s v="FACTURACION: SE OBJETA CSCA SCANOGRAFIAS SENOS PARANASALESO RINOFARINGE (INCLUYECORTES AXIALES Y CORONALES, NO SEESTÁ INTERPREATADA NI SOPORTADA EN HISTORIA CLINICA.NANCY"/>
    <n v="612300"/>
    <n v="0"/>
    <n v="0"/>
    <m/>
    <m/>
    <d v="2022-12-02T00:00:00"/>
    <m/>
    <n v="9"/>
    <m/>
    <s v="NO"/>
    <n v="1"/>
    <n v="21001231"/>
    <n v="20230210"/>
    <n v="1109069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2">
    <format dxfId="50">
      <pivotArea field="11" type="button" dataOnly="0" labelOnly="1" outline="0" axis="axisRow" fieldPosition="0"/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field="11" type="button" dataOnly="0" labelOnly="1" outline="0" axis="axisRow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field="11" type="button" dataOnly="0" labelOnly="1" outline="0" axis="axisRow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4">
      <pivotArea field="11" type="button" dataOnly="0" labelOnly="1" outline="0" axis="axisRow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2">
      <pivotArea field="11" type="button" dataOnly="0" labelOnly="1" outline="0" axis="axisRow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grandRow="1" outline="0" collapsedLevelsAreSubtotals="1" fieldPosition="0"/>
    </format>
    <format dxfId="39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showGridLines="0" zoomScale="110" zoomScaleNormal="110" workbookViewId="0">
      <pane ySplit="3" topLeftCell="A4" activePane="bottomLeft" state="frozen"/>
      <selection pane="bottomLeft" activeCell="K13" sqref="K13"/>
    </sheetView>
  </sheetViews>
  <sheetFormatPr baseColWidth="10" defaultRowHeight="15"/>
  <cols>
    <col min="1" max="1" width="11.85546875" bestFit="1" customWidth="1"/>
    <col min="2" max="2" width="35.5703125" bestFit="1" customWidth="1"/>
    <col min="3" max="3" width="9" customWidth="1"/>
    <col min="4" max="4" width="8.85546875" customWidth="1"/>
    <col min="5" max="5" width="10.140625" customWidth="1"/>
    <col min="6" max="6" width="9.7109375" bestFit="1" customWidth="1"/>
    <col min="7" max="7" width="9.28515625" customWidth="1"/>
    <col min="8" max="8" width="9.85546875" customWidth="1"/>
    <col min="9" max="9" width="14.28515625" bestFit="1" customWidth="1"/>
    <col min="10" max="10" width="6.42578125" bestFit="1" customWidth="1"/>
    <col min="11" max="11" width="15.5703125" bestFit="1" customWidth="1"/>
    <col min="12" max="12" width="23.85546875" customWidth="1"/>
  </cols>
  <sheetData>
    <row r="1" spans="1:12" ht="25.5" customHeight="1"/>
    <row r="2" spans="1:12" ht="63" customHeight="1">
      <c r="B2" s="1" t="s">
        <v>19</v>
      </c>
    </row>
    <row r="3" spans="1:12" s="3" customFormat="1" ht="24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10" t="s">
        <v>17</v>
      </c>
    </row>
    <row r="4" spans="1:12" ht="15" customHeight="1">
      <c r="A4" s="4" t="s">
        <v>11</v>
      </c>
      <c r="B4" s="4" t="s">
        <v>12</v>
      </c>
      <c r="C4" s="4" t="s">
        <v>13</v>
      </c>
      <c r="D4" s="5">
        <v>803688</v>
      </c>
      <c r="E4" s="6">
        <v>44144</v>
      </c>
      <c r="F4" s="6">
        <v>44300</v>
      </c>
      <c r="G4" s="7">
        <v>79700</v>
      </c>
      <c r="H4" s="7">
        <v>79700</v>
      </c>
      <c r="I4" s="8" t="s">
        <v>14</v>
      </c>
      <c r="J4" s="8" t="s">
        <v>15</v>
      </c>
      <c r="K4" s="8" t="s">
        <v>16</v>
      </c>
      <c r="L4" s="8" t="s">
        <v>18</v>
      </c>
    </row>
    <row r="5" spans="1:12" ht="15" customHeight="1">
      <c r="A5" s="4" t="s">
        <v>11</v>
      </c>
      <c r="B5" s="4" t="s">
        <v>12</v>
      </c>
      <c r="C5" s="4" t="s">
        <v>13</v>
      </c>
      <c r="D5" s="5">
        <v>804242</v>
      </c>
      <c r="E5" s="6">
        <v>44145</v>
      </c>
      <c r="F5" s="6">
        <v>44300</v>
      </c>
      <c r="G5" s="7">
        <v>163900</v>
      </c>
      <c r="H5" s="7">
        <v>163900</v>
      </c>
      <c r="I5" s="8" t="s">
        <v>14</v>
      </c>
      <c r="J5" s="8" t="s">
        <v>15</v>
      </c>
      <c r="K5" s="8" t="s">
        <v>16</v>
      </c>
      <c r="L5" s="8" t="s">
        <v>18</v>
      </c>
    </row>
    <row r="6" spans="1:12" ht="15" customHeight="1">
      <c r="A6" s="4" t="s">
        <v>11</v>
      </c>
      <c r="B6" s="4" t="s">
        <v>12</v>
      </c>
      <c r="C6" s="4" t="s">
        <v>13</v>
      </c>
      <c r="D6" s="5">
        <v>1051883</v>
      </c>
      <c r="E6" s="6">
        <v>44825</v>
      </c>
      <c r="F6" s="6">
        <v>44897</v>
      </c>
      <c r="G6" s="7">
        <v>1109069</v>
      </c>
      <c r="H6" s="7">
        <v>612300</v>
      </c>
      <c r="I6" s="8" t="s">
        <v>14</v>
      </c>
      <c r="J6" s="8" t="s">
        <v>15</v>
      </c>
      <c r="K6" s="8" t="s">
        <v>16</v>
      </c>
      <c r="L6" s="8" t="s">
        <v>20</v>
      </c>
    </row>
    <row r="7" spans="1:12">
      <c r="H7" s="9">
        <f>SUM(H4:H6)</f>
        <v>855900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showGridLines="0" zoomScale="73" zoomScaleNormal="73" workbookViewId="0">
      <selection activeCell="B21" sqref="B21"/>
    </sheetView>
  </sheetViews>
  <sheetFormatPr baseColWidth="10" defaultRowHeight="15"/>
  <cols>
    <col min="1" max="1" width="11.85546875" bestFit="1" customWidth="1"/>
    <col min="2" max="2" width="39.5703125" bestFit="1" customWidth="1"/>
    <col min="5" max="5" width="26.7109375" bestFit="1" customWidth="1"/>
    <col min="8" max="8" width="15.140625" bestFit="1" customWidth="1"/>
    <col min="9" max="9" width="14.85546875" bestFit="1" customWidth="1"/>
    <col min="10" max="10" width="13" bestFit="1" customWidth="1"/>
    <col min="12" max="12" width="40.7109375" bestFit="1" customWidth="1"/>
    <col min="16" max="16" width="11.85546875" bestFit="1" customWidth="1"/>
    <col min="17" max="18" width="13.42578125" bestFit="1" customWidth="1"/>
    <col min="21" max="21" width="14.42578125" bestFit="1" customWidth="1"/>
    <col min="22" max="22" width="14.5703125" bestFit="1" customWidth="1"/>
    <col min="23" max="23" width="14.42578125" bestFit="1" customWidth="1"/>
    <col min="24" max="24" width="19" customWidth="1"/>
    <col min="26" max="26" width="14.140625" customWidth="1"/>
    <col min="27" max="27" width="11.7109375" bestFit="1" customWidth="1"/>
    <col min="28" max="28" width="20.28515625" customWidth="1"/>
    <col min="29" max="29" width="19.425781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>
      <c r="I1" s="64">
        <f>SUBTOTAL(9,I3:I5)</f>
        <v>1352669</v>
      </c>
      <c r="J1" s="64">
        <f>SUBTOTAL(9,J3:J5)</f>
        <v>855900</v>
      </c>
    </row>
    <row r="2" spans="1:40" s="65" customFormat="1" ht="60">
      <c r="A2" s="53" t="s">
        <v>0</v>
      </c>
      <c r="B2" s="53" t="s">
        <v>45</v>
      </c>
      <c r="C2" s="53" t="s">
        <v>2</v>
      </c>
      <c r="D2" s="53" t="s">
        <v>46</v>
      </c>
      <c r="E2" s="54" t="s">
        <v>47</v>
      </c>
      <c r="F2" s="53" t="s">
        <v>48</v>
      </c>
      <c r="G2" s="53" t="s">
        <v>49</v>
      </c>
      <c r="H2" s="53" t="s">
        <v>50</v>
      </c>
      <c r="I2" s="55" t="s">
        <v>51</v>
      </c>
      <c r="J2" s="55" t="s">
        <v>52</v>
      </c>
      <c r="K2" s="53" t="s">
        <v>53</v>
      </c>
      <c r="L2" s="56" t="s">
        <v>54</v>
      </c>
      <c r="M2" s="56" t="s">
        <v>55</v>
      </c>
      <c r="N2" s="56" t="s">
        <v>56</v>
      </c>
      <c r="O2" s="53" t="s">
        <v>57</v>
      </c>
      <c r="P2" s="55" t="s">
        <v>58</v>
      </c>
      <c r="Q2" s="58" t="s">
        <v>59</v>
      </c>
      <c r="R2" s="58" t="s">
        <v>60</v>
      </c>
      <c r="S2" s="55" t="s">
        <v>61</v>
      </c>
      <c r="T2" s="55" t="s">
        <v>62</v>
      </c>
      <c r="U2" s="59" t="s">
        <v>63</v>
      </c>
      <c r="V2" s="59" t="s">
        <v>64</v>
      </c>
      <c r="W2" s="59" t="s">
        <v>65</v>
      </c>
      <c r="X2" s="59" t="s">
        <v>66</v>
      </c>
      <c r="Y2" s="55" t="s">
        <v>67</v>
      </c>
      <c r="Z2" s="57" t="s">
        <v>68</v>
      </c>
      <c r="AA2" s="57" t="s">
        <v>69</v>
      </c>
      <c r="AB2" s="56" t="s">
        <v>70</v>
      </c>
      <c r="AC2" s="56" t="s">
        <v>71</v>
      </c>
      <c r="AD2" s="53" t="s">
        <v>72</v>
      </c>
      <c r="AE2" s="53" t="s">
        <v>73</v>
      </c>
      <c r="AF2" s="54" t="s">
        <v>74</v>
      </c>
      <c r="AG2" s="53" t="s">
        <v>75</v>
      </c>
      <c r="AH2" s="53" t="s">
        <v>76</v>
      </c>
      <c r="AI2" s="53" t="s">
        <v>77</v>
      </c>
      <c r="AJ2" s="53" t="s">
        <v>78</v>
      </c>
      <c r="AK2" s="53" t="s">
        <v>79</v>
      </c>
      <c r="AL2" s="55" t="s">
        <v>80</v>
      </c>
      <c r="AM2" s="55" t="s">
        <v>81</v>
      </c>
      <c r="AN2" s="53" t="s">
        <v>82</v>
      </c>
    </row>
    <row r="3" spans="1:40">
      <c r="A3" s="60">
        <v>900582598</v>
      </c>
      <c r="B3" s="60" t="s">
        <v>12</v>
      </c>
      <c r="C3" s="60" t="s">
        <v>13</v>
      </c>
      <c r="D3" s="60">
        <v>803688</v>
      </c>
      <c r="E3" s="60" t="s">
        <v>83</v>
      </c>
      <c r="F3" s="60"/>
      <c r="G3" s="60"/>
      <c r="H3" s="61">
        <v>44144</v>
      </c>
      <c r="I3" s="62">
        <v>79700</v>
      </c>
      <c r="J3" s="62">
        <v>79700</v>
      </c>
      <c r="K3" s="60" t="s">
        <v>84</v>
      </c>
      <c r="L3" s="60" t="s">
        <v>85</v>
      </c>
      <c r="M3" s="60"/>
      <c r="N3" s="62">
        <v>0</v>
      </c>
      <c r="O3" s="60" t="s">
        <v>86</v>
      </c>
      <c r="P3" s="62">
        <v>0</v>
      </c>
      <c r="Q3" s="62">
        <v>0</v>
      </c>
      <c r="R3" s="62">
        <v>0</v>
      </c>
      <c r="S3" s="62">
        <v>0</v>
      </c>
      <c r="T3" s="62">
        <v>0</v>
      </c>
      <c r="U3" s="62">
        <v>0</v>
      </c>
      <c r="V3" s="60"/>
      <c r="W3" s="62">
        <v>0</v>
      </c>
      <c r="X3" s="60"/>
      <c r="Y3" s="62">
        <v>0</v>
      </c>
      <c r="Z3" s="62">
        <v>0</v>
      </c>
      <c r="AA3" s="62">
        <v>0</v>
      </c>
      <c r="AB3" s="60"/>
      <c r="AC3" s="60"/>
      <c r="AD3" s="61">
        <v>44300</v>
      </c>
      <c r="AE3" s="60"/>
      <c r="AF3" s="60"/>
      <c r="AG3" s="60"/>
      <c r="AH3" s="60"/>
      <c r="AI3" s="60"/>
      <c r="AJ3" s="60"/>
      <c r="AK3" s="60"/>
      <c r="AL3" s="62">
        <v>0</v>
      </c>
      <c r="AM3" s="62">
        <v>0</v>
      </c>
      <c r="AN3" s="61">
        <v>45046</v>
      </c>
    </row>
    <row r="4" spans="1:40">
      <c r="A4" s="60">
        <v>900582598</v>
      </c>
      <c r="B4" s="60" t="s">
        <v>12</v>
      </c>
      <c r="C4" s="60" t="s">
        <v>13</v>
      </c>
      <c r="D4" s="60">
        <v>804242</v>
      </c>
      <c r="E4" s="60" t="s">
        <v>87</v>
      </c>
      <c r="F4" s="60"/>
      <c r="G4" s="60"/>
      <c r="H4" s="61">
        <v>44145</v>
      </c>
      <c r="I4" s="62">
        <v>163900</v>
      </c>
      <c r="J4" s="62">
        <v>163900</v>
      </c>
      <c r="K4" s="60" t="s">
        <v>84</v>
      </c>
      <c r="L4" s="60" t="s">
        <v>85</v>
      </c>
      <c r="M4" s="60"/>
      <c r="N4" s="62">
        <v>0</v>
      </c>
      <c r="O4" s="60" t="s">
        <v>86</v>
      </c>
      <c r="P4" s="62">
        <v>0</v>
      </c>
      <c r="Q4" s="62">
        <v>0</v>
      </c>
      <c r="R4" s="62">
        <v>0</v>
      </c>
      <c r="S4" s="62">
        <v>0</v>
      </c>
      <c r="T4" s="62">
        <v>0</v>
      </c>
      <c r="U4" s="62">
        <v>0</v>
      </c>
      <c r="V4" s="60"/>
      <c r="W4" s="62">
        <v>0</v>
      </c>
      <c r="X4" s="60"/>
      <c r="Y4" s="62">
        <v>0</v>
      </c>
      <c r="Z4" s="62">
        <v>0</v>
      </c>
      <c r="AA4" s="62">
        <v>0</v>
      </c>
      <c r="AB4" s="60"/>
      <c r="AC4" s="60"/>
      <c r="AD4" s="61">
        <v>44300</v>
      </c>
      <c r="AE4" s="60"/>
      <c r="AF4" s="60"/>
      <c r="AG4" s="60"/>
      <c r="AH4" s="60"/>
      <c r="AI4" s="60"/>
      <c r="AJ4" s="60"/>
      <c r="AK4" s="60"/>
      <c r="AL4" s="62">
        <v>0</v>
      </c>
      <c r="AM4" s="62">
        <v>0</v>
      </c>
      <c r="AN4" s="61">
        <v>45046</v>
      </c>
    </row>
    <row r="5" spans="1:40">
      <c r="A5" s="60">
        <v>900582598</v>
      </c>
      <c r="B5" s="60" t="s">
        <v>12</v>
      </c>
      <c r="C5" s="60" t="s">
        <v>13</v>
      </c>
      <c r="D5" s="60">
        <v>1051883</v>
      </c>
      <c r="E5" s="60" t="s">
        <v>88</v>
      </c>
      <c r="F5" s="60" t="s">
        <v>13</v>
      </c>
      <c r="G5" s="60">
        <v>1051883</v>
      </c>
      <c r="H5" s="61">
        <v>44825</v>
      </c>
      <c r="I5" s="62">
        <v>1109069</v>
      </c>
      <c r="J5" s="62">
        <v>612300</v>
      </c>
      <c r="K5" s="60" t="s">
        <v>89</v>
      </c>
      <c r="L5" s="60" t="s">
        <v>90</v>
      </c>
      <c r="M5" s="60" t="s">
        <v>91</v>
      </c>
      <c r="N5" s="62">
        <v>612300</v>
      </c>
      <c r="O5" s="60" t="s">
        <v>92</v>
      </c>
      <c r="P5" s="62">
        <v>1109069</v>
      </c>
      <c r="Q5" s="62">
        <v>0</v>
      </c>
      <c r="R5" s="62">
        <v>0</v>
      </c>
      <c r="S5" s="62">
        <v>0</v>
      </c>
      <c r="T5" s="62">
        <v>496769</v>
      </c>
      <c r="U5" s="62">
        <v>0</v>
      </c>
      <c r="V5" s="60"/>
      <c r="W5" s="62">
        <v>612300</v>
      </c>
      <c r="X5" s="60" t="s">
        <v>93</v>
      </c>
      <c r="Y5" s="62">
        <v>612300</v>
      </c>
      <c r="Z5" s="62">
        <v>0</v>
      </c>
      <c r="AA5" s="62">
        <v>0</v>
      </c>
      <c r="AB5" s="60"/>
      <c r="AC5" s="60"/>
      <c r="AD5" s="61">
        <v>44897</v>
      </c>
      <c r="AE5" s="60"/>
      <c r="AF5" s="60">
        <v>9</v>
      </c>
      <c r="AG5" s="60"/>
      <c r="AH5" s="60" t="s">
        <v>94</v>
      </c>
      <c r="AI5" s="60">
        <v>1</v>
      </c>
      <c r="AJ5" s="60">
        <v>21001231</v>
      </c>
      <c r="AK5" s="60">
        <v>20230210</v>
      </c>
      <c r="AL5" s="62">
        <v>1109069</v>
      </c>
      <c r="AM5" s="62">
        <v>0</v>
      </c>
      <c r="AN5" s="61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E32" sqref="E32"/>
    </sheetView>
  </sheetViews>
  <sheetFormatPr baseColWidth="10" defaultRowHeight="15"/>
  <cols>
    <col min="2" max="2" width="40.5703125" bestFit="1" customWidth="1"/>
    <col min="3" max="3" width="12.7109375" bestFit="1" customWidth="1"/>
    <col min="4" max="4" width="15" style="63" bestFit="1" customWidth="1"/>
  </cols>
  <sheetData>
    <row r="3" spans="2:4">
      <c r="B3" s="66" t="s">
        <v>96</v>
      </c>
      <c r="C3" s="72" t="s">
        <v>97</v>
      </c>
      <c r="D3" s="67" t="s">
        <v>98</v>
      </c>
    </row>
    <row r="4" spans="2:4">
      <c r="B4" s="68" t="s">
        <v>90</v>
      </c>
      <c r="C4" s="74">
        <v>1</v>
      </c>
      <c r="D4" s="69">
        <v>612300</v>
      </c>
    </row>
    <row r="5" spans="2:4">
      <c r="B5" s="68" t="s">
        <v>85</v>
      </c>
      <c r="C5" s="74">
        <v>2</v>
      </c>
      <c r="D5" s="69">
        <v>243600</v>
      </c>
    </row>
    <row r="6" spans="2:4">
      <c r="B6" s="70" t="s">
        <v>95</v>
      </c>
      <c r="C6" s="73">
        <v>3</v>
      </c>
      <c r="D6" s="71">
        <v>855900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4" sqref="L34"/>
    </sheetView>
  </sheetViews>
  <sheetFormatPr baseColWidth="10" defaultRowHeight="12.75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/>
    <row r="2" spans="2:10" ht="19.5" customHeight="1">
      <c r="B2" s="12"/>
      <c r="C2" s="13"/>
      <c r="D2" s="14" t="s">
        <v>21</v>
      </c>
      <c r="E2" s="15"/>
      <c r="F2" s="15"/>
      <c r="G2" s="15"/>
      <c r="H2" s="15"/>
      <c r="I2" s="16"/>
      <c r="J2" s="17" t="s">
        <v>22</v>
      </c>
    </row>
    <row r="3" spans="2:10" ht="13.5" thickBot="1">
      <c r="B3" s="18"/>
      <c r="C3" s="19"/>
      <c r="D3" s="20"/>
      <c r="E3" s="21"/>
      <c r="F3" s="21"/>
      <c r="G3" s="21"/>
      <c r="H3" s="21"/>
      <c r="I3" s="22"/>
      <c r="J3" s="23"/>
    </row>
    <row r="4" spans="2:10">
      <c r="B4" s="18"/>
      <c r="C4" s="19"/>
      <c r="D4" s="14" t="s">
        <v>23</v>
      </c>
      <c r="E4" s="15"/>
      <c r="F4" s="15"/>
      <c r="G4" s="15"/>
      <c r="H4" s="15"/>
      <c r="I4" s="16"/>
      <c r="J4" s="17" t="s">
        <v>24</v>
      </c>
    </row>
    <row r="5" spans="2:10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>
      <c r="B6" s="28"/>
      <c r="C6" s="29"/>
      <c r="D6" s="20"/>
      <c r="E6" s="21"/>
      <c r="F6" s="21"/>
      <c r="G6" s="21"/>
      <c r="H6" s="21"/>
      <c r="I6" s="22"/>
      <c r="J6" s="23"/>
    </row>
    <row r="7" spans="2:10">
      <c r="B7" s="30"/>
      <c r="J7" s="31"/>
    </row>
    <row r="8" spans="2:10">
      <c r="B8" s="30"/>
      <c r="J8" s="31"/>
    </row>
    <row r="9" spans="2:10">
      <c r="B9" s="30"/>
      <c r="J9" s="31"/>
    </row>
    <row r="10" spans="2:10">
      <c r="B10" s="30"/>
      <c r="C10" s="32" t="s">
        <v>25</v>
      </c>
      <c r="E10" s="33"/>
      <c r="J10" s="31"/>
    </row>
    <row r="11" spans="2:10">
      <c r="B11" s="30"/>
      <c r="J11" s="31"/>
    </row>
    <row r="12" spans="2:10">
      <c r="B12" s="30"/>
      <c r="C12" s="32" t="s">
        <v>99</v>
      </c>
      <c r="J12" s="31"/>
    </row>
    <row r="13" spans="2:10">
      <c r="B13" s="30"/>
      <c r="C13" s="32" t="s">
        <v>100</v>
      </c>
      <c r="J13" s="31"/>
    </row>
    <row r="14" spans="2:10">
      <c r="B14" s="30"/>
      <c r="J14" s="31"/>
    </row>
    <row r="15" spans="2:10">
      <c r="B15" s="30"/>
      <c r="C15" s="11" t="s">
        <v>26</v>
      </c>
      <c r="J15" s="31"/>
    </row>
    <row r="16" spans="2:10">
      <c r="B16" s="30"/>
      <c r="C16" s="34"/>
      <c r="J16" s="31"/>
    </row>
    <row r="17" spans="2:10">
      <c r="B17" s="30"/>
      <c r="C17" s="11" t="s">
        <v>27</v>
      </c>
      <c r="D17" s="33"/>
      <c r="H17" s="35" t="s">
        <v>28</v>
      </c>
      <c r="I17" s="35" t="s">
        <v>29</v>
      </c>
      <c r="J17" s="31"/>
    </row>
    <row r="18" spans="2:10">
      <c r="B18" s="30"/>
      <c r="C18" s="32" t="s">
        <v>30</v>
      </c>
      <c r="D18" s="32"/>
      <c r="E18" s="32"/>
      <c r="F18" s="32"/>
      <c r="H18" s="36">
        <v>3</v>
      </c>
      <c r="I18" s="75">
        <v>855900</v>
      </c>
      <c r="J18" s="31"/>
    </row>
    <row r="19" spans="2:10">
      <c r="B19" s="30"/>
      <c r="C19" s="11" t="s">
        <v>31</v>
      </c>
      <c r="H19" s="37">
        <v>0</v>
      </c>
      <c r="I19" s="38">
        <v>0</v>
      </c>
      <c r="J19" s="31"/>
    </row>
    <row r="20" spans="2:10">
      <c r="B20" s="30"/>
      <c r="C20" s="11" t="s">
        <v>32</v>
      </c>
      <c r="H20" s="37">
        <v>0</v>
      </c>
      <c r="I20" s="38">
        <v>0</v>
      </c>
      <c r="J20" s="31"/>
    </row>
    <row r="21" spans="2:10">
      <c r="B21" s="30"/>
      <c r="C21" s="11" t="s">
        <v>33</v>
      </c>
      <c r="H21" s="37">
        <v>2</v>
      </c>
      <c r="I21" s="39">
        <v>243600</v>
      </c>
      <c r="J21" s="31"/>
    </row>
    <row r="22" spans="2:10">
      <c r="B22" s="30"/>
      <c r="C22" s="11" t="s">
        <v>34</v>
      </c>
      <c r="H22" s="37">
        <v>0</v>
      </c>
      <c r="I22" s="38">
        <v>0</v>
      </c>
      <c r="J22" s="31"/>
    </row>
    <row r="23" spans="2:10" ht="13.5" thickBot="1">
      <c r="B23" s="30"/>
      <c r="C23" s="11" t="s">
        <v>35</v>
      </c>
      <c r="H23" s="40">
        <v>1</v>
      </c>
      <c r="I23" s="41">
        <v>612300</v>
      </c>
      <c r="J23" s="31"/>
    </row>
    <row r="24" spans="2:10">
      <c r="B24" s="30"/>
      <c r="C24" s="32" t="s">
        <v>36</v>
      </c>
      <c r="D24" s="32"/>
      <c r="E24" s="32"/>
      <c r="F24" s="32"/>
      <c r="H24" s="36">
        <f>H19+H20+H21+H22+H23</f>
        <v>3</v>
      </c>
      <c r="I24" s="42">
        <f>I19+I20+I21+I22+I23</f>
        <v>855900</v>
      </c>
      <c r="J24" s="31"/>
    </row>
    <row r="25" spans="2:10">
      <c r="B25" s="30"/>
      <c r="C25" s="11" t="s">
        <v>37</v>
      </c>
      <c r="H25" s="37">
        <v>0</v>
      </c>
      <c r="I25" s="38">
        <v>0</v>
      </c>
      <c r="J25" s="31"/>
    </row>
    <row r="26" spans="2:10" ht="13.5" thickBot="1">
      <c r="B26" s="30"/>
      <c r="C26" s="11" t="s">
        <v>38</v>
      </c>
      <c r="H26" s="40">
        <v>0</v>
      </c>
      <c r="I26" s="41">
        <v>0</v>
      </c>
      <c r="J26" s="31"/>
    </row>
    <row r="27" spans="2:10">
      <c r="B27" s="30"/>
      <c r="C27" s="32" t="s">
        <v>39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>
      <c r="B28" s="30"/>
      <c r="C28" s="11" t="s">
        <v>40</v>
      </c>
      <c r="D28" s="32"/>
      <c r="E28" s="32"/>
      <c r="F28" s="32"/>
      <c r="H28" s="40">
        <v>0</v>
      </c>
      <c r="I28" s="41">
        <v>0</v>
      </c>
      <c r="J28" s="31"/>
    </row>
    <row r="29" spans="2:10">
      <c r="B29" s="30"/>
      <c r="C29" s="32" t="s">
        <v>41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>
      <c r="B30" s="30"/>
      <c r="C30" s="32"/>
      <c r="D30" s="32"/>
      <c r="E30" s="32"/>
      <c r="F30" s="32"/>
      <c r="H30" s="43"/>
      <c r="I30" s="42"/>
      <c r="J30" s="31"/>
    </row>
    <row r="31" spans="2:10" ht="13.5" thickBot="1">
      <c r="B31" s="30"/>
      <c r="C31" s="32" t="s">
        <v>42</v>
      </c>
      <c r="D31" s="32"/>
      <c r="H31" s="44">
        <f>H24+H27+H29</f>
        <v>3</v>
      </c>
      <c r="I31" s="45">
        <f>I24+I27+I29</f>
        <v>855900</v>
      </c>
      <c r="J31" s="31"/>
    </row>
    <row r="32" spans="2:10" ht="13.5" thickTop="1">
      <c r="B32" s="30"/>
      <c r="C32" s="32"/>
      <c r="D32" s="32"/>
      <c r="H32" s="46"/>
      <c r="I32" s="38"/>
      <c r="J32" s="31"/>
    </row>
    <row r="33" spans="2:10">
      <c r="B33" s="30"/>
      <c r="G33" s="46"/>
      <c r="H33" s="46"/>
      <c r="I33" s="46"/>
      <c r="J33" s="31"/>
    </row>
    <row r="34" spans="2:10">
      <c r="B34" s="30"/>
      <c r="G34" s="46"/>
      <c r="H34" s="46"/>
      <c r="I34" s="46"/>
      <c r="J34" s="31"/>
    </row>
    <row r="35" spans="2:10">
      <c r="B35" s="30"/>
      <c r="G35" s="46"/>
      <c r="H35" s="46"/>
      <c r="I35" s="46"/>
      <c r="J35" s="31"/>
    </row>
    <row r="36" spans="2:10" ht="13.5" thickBot="1">
      <c r="B36" s="30"/>
      <c r="C36" s="48" t="s">
        <v>101</v>
      </c>
      <c r="D36" s="47"/>
      <c r="G36" s="48" t="s">
        <v>43</v>
      </c>
      <c r="H36" s="47"/>
      <c r="I36" s="46"/>
      <c r="J36" s="31"/>
    </row>
    <row r="37" spans="2:10" ht="4.5" customHeight="1">
      <c r="B37" s="30"/>
      <c r="C37" s="46"/>
      <c r="D37" s="46"/>
      <c r="G37" s="46"/>
      <c r="H37" s="46"/>
      <c r="I37" s="46"/>
      <c r="J37" s="31"/>
    </row>
    <row r="38" spans="2:10">
      <c r="B38" s="30"/>
      <c r="C38" s="32" t="s">
        <v>102</v>
      </c>
      <c r="G38" s="49" t="s">
        <v>44</v>
      </c>
      <c r="H38" s="46"/>
      <c r="I38" s="46"/>
      <c r="J38" s="31"/>
    </row>
    <row r="39" spans="2:10">
      <c r="B39" s="30"/>
      <c r="G39" s="46"/>
      <c r="H39" s="46"/>
      <c r="I39" s="46"/>
      <c r="J39" s="31"/>
    </row>
    <row r="40" spans="2:10" ht="18.75" customHeight="1" thickBot="1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Plazas - Auxiliar De Cartera</dc:creator>
  <cp:lastModifiedBy>Geraldine Valencia Zambrano</cp:lastModifiedBy>
  <cp:lastPrinted>2023-05-18T16:17:31Z</cp:lastPrinted>
  <dcterms:created xsi:type="dcterms:W3CDTF">2023-05-17T13:39:28Z</dcterms:created>
  <dcterms:modified xsi:type="dcterms:W3CDTF">2023-05-18T16:23:04Z</dcterms:modified>
</cp:coreProperties>
</file>