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228989 CLINICA SANTA SOFIA DEL PACIFICO PGP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4" r:id="rId2"/>
    <sheet name="TD" sheetId="5" r:id="rId3"/>
    <sheet name="FOR-CSA-018" sheetId="6" r:id="rId4"/>
  </sheets>
  <definedNames>
    <definedName name="_xlnm._FilterDatabase" localSheetId="1" hidden="1">'ESTADO DE CADA FACTURA'!$A$2:$AU$18</definedName>
    <definedName name="_xlnm._FilterDatabase" localSheetId="0" hidden="1">'INFO IPS'!$A$1:$J$18</definedName>
  </definedNames>
  <calcPr calcId="152511"/>
  <pivotCaches>
    <pivotCache cacheId="1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8" i="6"/>
  <c r="H28" i="6"/>
  <c r="I25" i="6"/>
  <c r="H25" i="6"/>
  <c r="AB1" i="4"/>
  <c r="AF1" i="4"/>
  <c r="N1" i="4"/>
  <c r="K1" i="4"/>
  <c r="J1" i="4"/>
  <c r="I32" i="6" l="1"/>
  <c r="H32" i="6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Recobro por auditoria Mayo 2020 $798,291</t>
        </r>
      </text>
    </comment>
    <comment ref="AG4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 del 2%</t>
        </r>
      </text>
    </comment>
    <comment ref="AG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G6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G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G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M1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Saldo cobrado pertenece a recobro capita $1,586,568 Noviembre 2018</t>
        </r>
      </text>
    </comment>
    <comment ref="M1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Saldo cobrado pertenece a carta de recobro $1,025,464 Julio 2018</t>
        </r>
      </text>
    </comment>
  </commentList>
</comments>
</file>

<file path=xl/sharedStrings.xml><?xml version="1.0" encoding="utf-8"?>
<sst xmlns="http://schemas.openxmlformats.org/spreadsheetml/2006/main" count="326" uniqueCount="162">
  <si>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</si>
  <si>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</si>
  <si>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</si>
  <si>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</si>
  <si>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</si>
  <si>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</si>
  <si>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</si>
  <si>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Nombre IPS</t>
  </si>
  <si>
    <t>Sede / Ciudad</t>
  </si>
  <si>
    <t>Tipo de Prestación</t>
  </si>
  <si>
    <t>B</t>
  </si>
  <si>
    <t>CSP</t>
  </si>
  <si>
    <t>2018-07-09</t>
  </si>
  <si>
    <t>2018-11-02</t>
  </si>
  <si>
    <t>2020-05-04</t>
  </si>
  <si>
    <t>2022-02-01</t>
  </si>
  <si>
    <t>2022-02-16</t>
  </si>
  <si>
    <t>2022-03-08</t>
  </si>
  <si>
    <t>2022-04-18</t>
  </si>
  <si>
    <t>2022-05-02</t>
  </si>
  <si>
    <t>2022-07-13</t>
  </si>
  <si>
    <t>2022-08-01</t>
  </si>
  <si>
    <t>2022-08-04</t>
  </si>
  <si>
    <t>2022-12-02</t>
  </si>
  <si>
    <t>2023-02-03</t>
  </si>
  <si>
    <t>2023-03-09</t>
  </si>
  <si>
    <t>2023-03-12</t>
  </si>
  <si>
    <t>2023-03-14</t>
  </si>
  <si>
    <t>2023-04-04</t>
  </si>
  <si>
    <t>2023-04-05</t>
  </si>
  <si>
    <t>2018-07-12</t>
  </si>
  <si>
    <t>2018-11-07</t>
  </si>
  <si>
    <t>2020-05-11</t>
  </si>
  <si>
    <t>2022-03-23</t>
  </si>
  <si>
    <t>2022-04-19</t>
  </si>
  <si>
    <t>2022-05-26</t>
  </si>
  <si>
    <t>2022-07-15</t>
  </si>
  <si>
    <t>2022-12-07</t>
  </si>
  <si>
    <t>2023-02-07</t>
  </si>
  <si>
    <t>2023-04-11</t>
  </si>
  <si>
    <t>BUENAVENTURA</t>
  </si>
  <si>
    <t>Total general</t>
  </si>
  <si>
    <t>PFGP</t>
  </si>
  <si>
    <t>CLINICA SANTA SOFIA DEL PACIFICO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</si>
  <si>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</si>
  <si>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</si>
  <si>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</si>
  <si>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</si>
  <si>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</si>
  <si>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</si>
  <si>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AÑO</t>
  </si>
  <si>
    <t>VALOR FACT IPS</t>
  </si>
  <si>
    <t>SALDO FACT IPS</t>
  </si>
  <si>
    <t>OBSERVACION SASS</t>
  </si>
  <si>
    <t>ESTADO DE CARTERA MAYO 10</t>
  </si>
  <si>
    <t>POR PAGAR SAP</t>
  </si>
  <si>
    <t>P. ABIERTAS DOC</t>
  </si>
  <si>
    <t>Tipo de Contrato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</si>
  <si>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</si>
  <si>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</si>
  <si>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</si>
  <si>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</si>
  <si>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</si>
  <si>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</si>
  <si>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</si>
  <si>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</si>
  <si>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</si>
  <si>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</si>
  <si>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</si>
  <si>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</si>
  <si>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</si>
  <si>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</si>
  <si>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</si>
  <si>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OBSERVACIÓN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</si>
  <si>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</si>
  <si>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</si>
  <si>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</si>
  <si>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</si>
  <si>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</si>
  <si>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</si>
  <si>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</si>
  <si>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</si>
  <si>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</si>
  <si>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</si>
  <si>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</si>
  <si>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900228989_CSP_19587</t>
  </si>
  <si>
    <t>A)Factura no radicada en ERP</t>
  </si>
  <si>
    <t>FACTURA ACEPTADA POR IPS</t>
  </si>
  <si>
    <t>no_cruza</t>
  </si>
  <si>
    <t>15.05.2020</t>
  </si>
  <si>
    <t>900228989_CSP_94138</t>
  </si>
  <si>
    <t>FACTURA CANCELADA</t>
  </si>
  <si>
    <t>21.02.2022</t>
  </si>
  <si>
    <t>CSP94138 PGP SANTA SOFIA</t>
  </si>
  <si>
    <t>900228989_CSP_97286</t>
  </si>
  <si>
    <t>23.03.2022</t>
  </si>
  <si>
    <t>AJUSTE ACTA ADMINISTRTIVA  $3.487.269 15022022</t>
  </si>
  <si>
    <t>900228989_CSP_100859</t>
  </si>
  <si>
    <t>21.04.2022</t>
  </si>
  <si>
    <t>CL000103 CSP100859 PGP RC MARZO 2022</t>
  </si>
  <si>
    <t>900228989_CSP_102123</t>
  </si>
  <si>
    <t>23.05.2022</t>
  </si>
  <si>
    <t>CSP102123 PGP RC ABRIL 2022</t>
  </si>
  <si>
    <t>900228989_CSP_106912</t>
  </si>
  <si>
    <t>0.50</t>
  </si>
  <si>
    <t>22.08.2022</t>
  </si>
  <si>
    <t>17.08.2022</t>
  </si>
  <si>
    <t>CSP106912 PGP RS PBS JUNIO 2022</t>
  </si>
  <si>
    <t>900228989_CSP_107938</t>
  </si>
  <si>
    <t>12.08.2022</t>
  </si>
  <si>
    <t>CL000103 CSP107938 PGP RC PBS JULI0 2022</t>
  </si>
  <si>
    <t>900228989_CSP_115858</t>
  </si>
  <si>
    <t>15.12.2022</t>
  </si>
  <si>
    <t>CSP115858 PGP RC NOV 2022</t>
  </si>
  <si>
    <t>900228989_CSP_119164</t>
  </si>
  <si>
    <t>10.02.2023</t>
  </si>
  <si>
    <t>CSP119164 PGP RC PBS ENERO 2023</t>
  </si>
  <si>
    <t>900228989_CSP_119167</t>
  </si>
  <si>
    <t>FACTURA PENDIENTE EN PROGRAMACION DE PAGO</t>
  </si>
  <si>
    <t>14.03.2023</t>
  </si>
  <si>
    <t>900228989_CSP_121752</t>
  </si>
  <si>
    <t>900228989_CSP_121924</t>
  </si>
  <si>
    <t>03.05.2023</t>
  </si>
  <si>
    <t>900228989_CSP_123725</t>
  </si>
  <si>
    <t>900228989_CSP_123811</t>
  </si>
  <si>
    <t>28.04.2023</t>
  </si>
  <si>
    <t>900228989_B_641907</t>
  </si>
  <si>
    <t>B)Factura sin saldo ERP/conciliar diferencia glosa aceptada</t>
  </si>
  <si>
    <t>OK</t>
  </si>
  <si>
    <t>900228989_B_616182</t>
  </si>
  <si>
    <t>Tipificación</t>
  </si>
  <si>
    <t>Cant Facturas</t>
  </si>
  <si>
    <t>Saldo Facturas</t>
  </si>
  <si>
    <t>FOR-CSA-018</t>
  </si>
  <si>
    <t>HOJA 1 DE 2</t>
  </si>
  <si>
    <t>RESUMEN DE CARTERA REVISADA POR LA EPS</t>
  </si>
  <si>
    <t>VERSION 1</t>
  </si>
  <si>
    <t>SANTIAGO DE CALI , MAYO 10  DE 2023</t>
  </si>
  <si>
    <t>NIT: 900228989</t>
  </si>
  <si>
    <t>Con Corte al dia :30/04/2023</t>
  </si>
  <si>
    <t>Cant Fact</t>
  </si>
  <si>
    <t>Valor</t>
  </si>
  <si>
    <t xml:space="preserve">VALOR PRESENTADO POR LA ENTIDAD </t>
  </si>
  <si>
    <t>FACTURA YA CANCELADA</t>
  </si>
  <si>
    <t>FACTURA COVID-19 CANCELADA POR ADRES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</si>
  <si>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</si>
  <si>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</si>
  <si>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</si>
  <si>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</si>
  <si>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</si>
  <si>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</si>
  <si>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</si>
  <si>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</si>
  <si>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</si>
  <si>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</si>
  <si>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</si>
  <si>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Julián Bonilla</t>
  </si>
  <si>
    <t>Geraldine Valencia Zambrano</t>
  </si>
  <si>
    <t>Coordinador de Cartera - Clínica Santa Sofía Pacifico</t>
  </si>
  <si>
    <t>Cartera - Cuentas Salud EPS Comfenalco Valle.</t>
  </si>
  <si>
    <t>Señores : CLINICA SANTA SOFIA DEL PACIFICO - PGP</t>
  </si>
  <si>
    <t>A continuacion me permito remitir nuestra respuesta al estado de cartera presentado en la fecha: 09/05/2023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</si>
</sst>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_-* #,##0\ _€_-;\-* #,##0\ _€_-;_-* &quot;-&quot;??\ _€_-;_-@_-"/>
    <numFmt numFmtId="166" formatCode="&quot;$&quot;\ #,##0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8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64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64" fontId="0" fillId="0" borderId="0" xfId="0" applyNumberFormat="1"/>
    <xf numFmtId="1" fontId="0" fillId="2" borderId="2" xfId="0" applyNumberFormat="1" applyFill="1" applyBorder="1" applyAlignment="1">
      <alignment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0" fontId="0" fillId="0" borderId="3" xfId="0" applyBorder="1"/>
    <xf numFmtId="14" fontId="0" fillId="0" borderId="3" xfId="0" applyNumberFormat="1" applyBorder="1"/>
    <xf numFmtId="0" fontId="0" fillId="0" borderId="3" xfId="0" applyNumberFormat="1" applyBorder="1"/>
    <xf numFmtId="164" fontId="0" fillId="0" borderId="3" xfId="1" applyNumberFormat="1" applyFont="1" applyBorder="1"/>
    <xf numFmtId="165" fontId="0" fillId="0" borderId="3" xfId="1" applyNumberFormat="1" applyFont="1" applyBorder="1"/>
    <xf numFmtId="164" fontId="0" fillId="0" borderId="0" xfId="1" applyNumberFormat="1" applyFont="1"/>
    <xf numFmtId="164" fontId="1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6" borderId="3" xfId="0" applyFont="1" applyFill="1" applyBorder="1" applyAlignment="1">
      <alignment horizontal="center" vertical="center"/>
    </xf>
    <xf numFmtId="0" fontId="8" fillId="0" borderId="0" xfId="2" applyFont="1"/>
    <xf numFmtId="0" fontId="8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9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/>
    </xf>
    <xf numFmtId="0" fontId="9" fillId="0" borderId="15" xfId="2" applyFont="1" applyBorder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9" fillId="0" borderId="17" xfId="2" applyFont="1" applyBorder="1" applyAlignment="1">
      <alignment horizontal="centerContinuous" vertical="center"/>
    </xf>
    <xf numFmtId="0" fontId="9" fillId="0" borderId="18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19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/>
    </xf>
    <xf numFmtId="0" fontId="8" fillId="0" borderId="17" xfId="2" applyFont="1" applyBorder="1" applyAlignment="1">
      <alignment horizontal="centerContinuous"/>
    </xf>
    <xf numFmtId="0" fontId="8" fillId="0" borderId="13" xfId="2" applyFont="1" applyBorder="1"/>
    <xf numFmtId="0" fontId="8" fillId="0" borderId="14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66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16" xfId="2" applyNumberFormat="1" applyFont="1" applyBorder="1" applyAlignment="1">
      <alignment horizontal="center"/>
    </xf>
    <xf numFmtId="167" fontId="8" fillId="0" borderId="16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20" xfId="2" applyNumberFormat="1" applyFont="1" applyBorder="1" applyAlignment="1">
      <alignment horizontal="center"/>
    </xf>
    <xf numFmtId="167" fontId="9" fillId="0" borderId="20" xfId="2" applyNumberFormat="1" applyFont="1" applyBorder="1" applyAlignment="1">
      <alignment horizontal="right"/>
    </xf>
    <xf numFmtId="167" fontId="8" fillId="0" borderId="0" xfId="2" applyNumberFormat="1" applyFont="1"/>
    <xf numFmtId="167" fontId="9" fillId="0" borderId="16" xfId="2" applyNumberFormat="1" applyFont="1" applyBorder="1"/>
    <xf numFmtId="167" fontId="8" fillId="0" borderId="16" xfId="2" applyNumberFormat="1" applyFont="1" applyBorder="1"/>
    <xf numFmtId="167" fontId="9" fillId="0" borderId="0" xfId="2" applyNumberFormat="1" applyFont="1"/>
    <xf numFmtId="0" fontId="8" fillId="0" borderId="15" xfId="2" applyFont="1" applyBorder="1"/>
    <xf numFmtId="0" fontId="8" fillId="0" borderId="16" xfId="2" applyFont="1" applyBorder="1"/>
    <xf numFmtId="0" fontId="8" fillId="0" borderId="17" xfId="2" applyFont="1" applyBorder="1"/>
    <xf numFmtId="0" fontId="0" fillId="0" borderId="7" xfId="0" applyNumberFormat="1" applyFill="1" applyBorder="1" applyAlignment="1">
      <alignment horizontal="center"/>
    </xf>
    <xf numFmtId="164" fontId="6" fillId="6" borderId="8" xfId="0" applyNumberFormat="1" applyFont="1" applyFill="1" applyBorder="1" applyAlignment="1">
      <alignment horizontal="center" vertical="center"/>
    </xf>
    <xf numFmtId="0" fontId="6" fillId="6" borderId="3" xfId="0" applyNumberFormat="1" applyFont="1" applyFill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/>
    </xf>
    <xf numFmtId="164" fontId="0" fillId="0" borderId="4" xfId="0" applyNumberFormat="1" applyFill="1" applyBorder="1"/>
    <xf numFmtId="164" fontId="0" fillId="0" borderId="5" xfId="0" applyNumberFormat="1" applyFill="1" applyBorder="1"/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21" xfId="0" applyFill="1" applyBorder="1" applyAlignment="1">
      <alignment horizontal="left"/>
    </xf>
  </cellXfs>
  <cellStyles count="3">
    <cellStyle name="Millares" xfId="1" builtinId="3"/>
    <cellStyle name="Normal" xfId="0" builtinId="0"/>
    <cellStyle name="Normal 2 2" xfId="2"/>
  </cellStyles>
  <dxfs count="81"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top style="thin">
          <color indexed="64"/>
        </top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top style="thin">
          <color indexed="64"/>
        </top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7.495771759262" createdVersion="5" refreshedVersion="5" minRefreshableVersion="3" recordCount="16">
  <cacheSource type="worksheet">
    <worksheetSource ref="A2:AU18" sheet="ESTADO DE CADA FACTURA"/>
  </cacheSource>
  <cacheFields count="47">
    <cacheField name="NIT IPS" numFmtId="0">
      <sharedItems containsSemiMixedTypes="0" containsString="0" containsNumber="1" containsInteger="1" minValue="900228989" maxValue="90022898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587" maxValue="64190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16182" maxValue="641907"/>
    </cacheField>
    <cacheField name="FECHA FACT IPS" numFmtId="14">
      <sharedItems containsSemiMixedTypes="0" containsNonDate="0" containsDate="1" containsString="0" minDate="2018-07-09T00:00:00" maxDate="2023-04-06T00:00:00"/>
    </cacheField>
    <cacheField name="AÑO" numFmtId="0">
      <sharedItems containsSemiMixedTypes="0" containsString="0" containsNumber="1" containsInteger="1" minValue="2018" maxValue="2023"/>
    </cacheField>
    <cacheField name="VALOR FACT IPS" numFmtId="164">
      <sharedItems containsSemiMixedTypes="0" containsString="0" containsNumber="1" containsInteger="1" minValue="152652825" maxValue="475853337"/>
    </cacheField>
    <cacheField name="SALDO FACT IPS" numFmtId="164">
      <sharedItems containsSemiMixedTypes="0" containsString="0" containsNumber="1" containsInteger="1" minValue="1" maxValue="464248870"/>
    </cacheField>
    <cacheField name="OBSERVACION SASS" numFmtId="0">
      <sharedItems/>
    </cacheField>
    <cacheField name="ESTADO DE CARTERA MAYO 10" numFmtId="0">
      <sharedItems count="4">
        <s v="FACTURA ACEPTADA POR IPS"/>
        <s v="FACTURA CANCELADA"/>
        <s v="FACTURA PENDIENTE EN PROGRAMACION DE PAGO"/>
        <s v="FACTURA CANCELADA PARCIALMENTE - FACTURA PENDIENTE EN PROGRAMACION DE PAGO" u="1"/>
      </sharedItems>
    </cacheField>
    <cacheField name="POR PAGAR SAP" numFmtId="164">
      <sharedItems containsSemiMixedTypes="0" containsString="0" containsNumber="1" minValue="0" maxValue="350626064.60000002"/>
    </cacheField>
    <cacheField name="P. ABIERTAS DOC" numFmtId="0">
      <sharedItems containsString="0" containsBlank="1" containsNumber="1" containsInteger="1" minValue="1222232482" maxValue="4800059682"/>
    </cacheField>
    <cacheField name="Tipo de Contrato" numFmtId="164">
      <sharedItems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222470977"/>
    </cacheField>
    <cacheField name="VALOR NOTA CREDITO" numFmtId="164">
      <sharedItems containsSemiMixedTypes="0" containsString="0" containsNumber="1" containsInteger="1" minValue="0" maxValue="1586568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20884409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Blank="1" containsMixedTypes="1" containsNumber="1" containsInteger="1" minValue="0" maxValue="300000000"/>
    </cacheField>
    <cacheField name="RETENCION" numFmtId="164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276500" maxValue="2201386960"/>
    </cacheField>
    <cacheField name="FECHA COMPENSACION SAP" numFmtId="0">
      <sharedItems containsBlank="1"/>
    </cacheField>
    <cacheField name="VALOR CANCELADO SAP2" numFmtId="164">
      <sharedItems containsSemiMixedTypes="0" containsString="0" containsNumber="1" minValue="0" maxValue="466050597.07999998"/>
    </cacheField>
    <cacheField name="RETENCION2" numFmtId="0">
      <sharedItems containsSemiMixedTypes="0" containsString="0" containsNumber="1" containsInteger="1" minValue="0" maxValue="9518058"/>
    </cacheField>
    <cacheField name="DOC COMPENSACION SAP2" numFmtId="0">
      <sharedItems containsString="0" containsBlank="1" containsNumber="1" containsInteger="1" minValue="2200842097" maxValue="4800059632"/>
    </cacheField>
    <cacheField name="FECHA COMPENSACION SAP2" numFmtId="0">
      <sharedItems containsBlank="1"/>
    </cacheField>
    <cacheField name="OBSERVACIÓN" numFmtId="0">
      <sharedItems containsBlank="1"/>
    </cacheField>
    <cacheField name="FECHA RAD IPS" numFmtId="14">
      <sharedItems containsSemiMixedTypes="0" containsNonDate="0" containsDate="1" containsString="0" minDate="2018-07-12T00:00:00" maxDate="2023-04-1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80723" maxValue="20181130"/>
    </cacheField>
    <cacheField name="F RAD SASS" numFmtId="0">
      <sharedItems containsString="0" containsBlank="1" containsNumber="1" containsInteger="1" minValue="20180712" maxValue="20181107"/>
    </cacheField>
    <cacheField name="VALOR REPORTADO CRICULAR 030" numFmtId="164">
      <sharedItems containsSemiMixedTypes="0" containsString="0" containsNumber="1" containsInteger="1" minValue="0" maxValue="222470977"/>
    </cacheField>
    <cacheField name="VALOR GLOSA ACEPTADA REPORTADO CIRCULAR 030" numFmtId="164">
      <sharedItems containsSemiMixedTypes="0" containsString="0" containsNumber="1" containsInteger="1" minValue="0" maxValue="1586568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900228989"/>
    <s v="CLINICA SANTA SOFIA DEL PACIFICO"/>
    <s v="CSP"/>
    <n v="19587"/>
    <s v="900228989_CSP_19587"/>
    <m/>
    <m/>
    <d v="2020-05-04T00:00:00"/>
    <n v="2020"/>
    <n v="326721873"/>
    <n v="798291"/>
    <s v="A)Factura no radicada en ERP"/>
    <x v="0"/>
    <n v="0"/>
    <m/>
    <s v="PFGP"/>
    <s v="no_cruza"/>
    <n v="0"/>
    <n v="0"/>
    <n v="0"/>
    <n v="0"/>
    <n v="0"/>
    <n v="0"/>
    <m/>
    <n v="0"/>
    <m/>
    <n v="0"/>
    <n v="0"/>
    <n v="0"/>
    <m/>
    <m/>
    <n v="319367687.33999997"/>
    <n v="6555894"/>
    <n v="2200842097"/>
    <s v="15.05.2020"/>
    <m/>
    <d v="2020-05-11T00:00:00"/>
    <m/>
    <m/>
    <m/>
    <m/>
    <m/>
    <m/>
    <m/>
    <n v="0"/>
    <n v="0"/>
    <d v="2023-04-30T00:00:00"/>
  </r>
  <r>
    <n v="900228989"/>
    <s v="CLINICA SANTA SOFIA DEL PACIFICO"/>
    <s v="CSP"/>
    <n v="94138"/>
    <s v="900228989_CSP_94138"/>
    <m/>
    <m/>
    <d v="2022-02-01T00:00:00"/>
    <n v="2022"/>
    <n v="354545565"/>
    <n v="70587221"/>
    <s v="A)Factura no radicada en ERP"/>
    <x v="1"/>
    <n v="0"/>
    <m/>
    <s v="PFGP"/>
    <s v="no_cruza"/>
    <n v="0"/>
    <n v="0"/>
    <n v="0"/>
    <n v="0"/>
    <n v="0"/>
    <n v="0"/>
    <m/>
    <n v="0"/>
    <m/>
    <n v="0"/>
    <n v="0"/>
    <n v="0"/>
    <m/>
    <m/>
    <n v="347216623"/>
    <n v="7328941"/>
    <n v="4800053067"/>
    <s v="21.02.2022"/>
    <s v="CSP94138 PGP SANTA SOFIA"/>
    <d v="2022-02-16T00:00:00"/>
    <m/>
    <m/>
    <m/>
    <m/>
    <m/>
    <m/>
    <m/>
    <n v="0"/>
    <n v="0"/>
    <d v="2023-04-30T00:00:00"/>
  </r>
  <r>
    <n v="900228989"/>
    <s v="CLINICA SANTA SOFIA DEL PACIFICO"/>
    <s v="CSP"/>
    <n v="97286"/>
    <s v="900228989_CSP_97286"/>
    <m/>
    <m/>
    <d v="2022-03-08T00:00:00"/>
    <n v="2022"/>
    <n v="426937220"/>
    <n v="3710753"/>
    <s v="A)Factura no radicada en ERP"/>
    <x v="1"/>
    <n v="0"/>
    <m/>
    <s v="PFGP"/>
    <s v="no_cruza"/>
    <n v="0"/>
    <n v="0"/>
    <n v="0"/>
    <n v="0"/>
    <n v="0"/>
    <n v="0"/>
    <m/>
    <n v="0"/>
    <m/>
    <n v="0"/>
    <n v="0"/>
    <n v="0"/>
    <m/>
    <m/>
    <n v="418179461.48000002"/>
    <n v="8757758"/>
    <n v="4800053891"/>
    <s v="23.03.2022"/>
    <s v="AJUSTE ACTA ADMINISTRTIVA  $3.487.269 15022022"/>
    <d v="2022-03-23T00:00:00"/>
    <m/>
    <m/>
    <m/>
    <m/>
    <m/>
    <m/>
    <m/>
    <n v="0"/>
    <n v="0"/>
    <d v="2023-04-30T00:00:00"/>
  </r>
  <r>
    <n v="900228989"/>
    <s v="CLINICA SANTA SOFIA DEL PACIFICO"/>
    <s v="CSP"/>
    <n v="100859"/>
    <s v="900228989_CSP_100859"/>
    <m/>
    <m/>
    <d v="2022-04-18T00:00:00"/>
    <n v="2022"/>
    <n v="399254237"/>
    <n v="294049"/>
    <s v="A)Factura no radicada en ERP"/>
    <x v="1"/>
    <n v="0"/>
    <m/>
    <s v="PFGP"/>
    <s v="no_cruza"/>
    <n v="0"/>
    <n v="0"/>
    <n v="0"/>
    <n v="0"/>
    <n v="0"/>
    <n v="0"/>
    <m/>
    <n v="0"/>
    <m/>
    <n v="0"/>
    <n v="0"/>
    <n v="0"/>
    <m/>
    <m/>
    <n v="390980983.94"/>
    <n v="8273253"/>
    <n v="2201214648"/>
    <s v="21.04.2022"/>
    <s v="CL000103 CSP100859 PGP RC MARZO 2022"/>
    <d v="2022-04-19T00:00:00"/>
    <m/>
    <m/>
    <m/>
    <m/>
    <m/>
    <m/>
    <m/>
    <n v="0"/>
    <n v="0"/>
    <d v="2023-04-30T00:00:00"/>
  </r>
  <r>
    <n v="900228989"/>
    <s v="CLINICA SANTA SOFIA DEL PACIFICO"/>
    <s v="CSP"/>
    <n v="102123"/>
    <s v="900228989_CSP_102123"/>
    <m/>
    <m/>
    <d v="2022-05-02T00:00:00"/>
    <n v="2022"/>
    <n v="395988501"/>
    <n v="4477511"/>
    <s v="A)Factura no radicada en ERP"/>
    <x v="1"/>
    <n v="0"/>
    <m/>
    <s v="PFGP"/>
    <s v="no_cruza"/>
    <n v="0"/>
    <n v="0"/>
    <n v="0"/>
    <n v="0"/>
    <n v="0"/>
    <n v="0"/>
    <m/>
    <n v="0"/>
    <m/>
    <n v="0"/>
    <n v="0"/>
    <n v="0"/>
    <m/>
    <m/>
    <n v="387715247.94"/>
    <n v="8273253"/>
    <n v="4800055028"/>
    <s v="23.05.2022"/>
    <s v="CSP102123 PGP RC ABRIL 2022"/>
    <d v="2022-05-26T00:00:00"/>
    <m/>
    <m/>
    <m/>
    <m/>
    <m/>
    <m/>
    <m/>
    <n v="0"/>
    <n v="0"/>
    <d v="2023-04-30T00:00:00"/>
  </r>
  <r>
    <n v="900228989"/>
    <s v="CLINICA SANTA SOFIA DEL PACIFICO"/>
    <s v="CSP"/>
    <n v="106912"/>
    <s v="900228989_CSP_106912"/>
    <m/>
    <m/>
    <d v="2022-07-13T00:00:00"/>
    <n v="2022"/>
    <n v="152652825"/>
    <n v="8164"/>
    <s v="A)Factura no radicada en ERP"/>
    <x v="1"/>
    <n v="0"/>
    <m/>
    <s v="PFGP"/>
    <s v="no_cruza"/>
    <n v="0"/>
    <n v="0"/>
    <n v="0"/>
    <n v="0"/>
    <n v="0"/>
    <n v="0"/>
    <m/>
    <n v="0"/>
    <m/>
    <n v="0"/>
    <s v="0.50"/>
    <n v="0"/>
    <n v="2201276500"/>
    <s v="22.08.2022"/>
    <n v="149591768.5"/>
    <n v="3061056"/>
    <n v="4800056666"/>
    <s v="17.08.2022"/>
    <s v="CSP106912 PGP RS PBS JUNIO 2022"/>
    <d v="2022-07-15T00:00:00"/>
    <m/>
    <m/>
    <m/>
    <m/>
    <m/>
    <m/>
    <m/>
    <n v="0"/>
    <n v="0"/>
    <d v="2023-04-30T00:00:00"/>
  </r>
  <r>
    <n v="900228989"/>
    <s v="CLINICA SANTA SOFIA DEL PACIFICO"/>
    <s v="CSP"/>
    <n v="107938"/>
    <s v="900228989_CSP_107938"/>
    <m/>
    <m/>
    <d v="2022-08-01T00:00:00"/>
    <n v="2022"/>
    <n v="457381998"/>
    <n v="18477886"/>
    <s v="A)Factura no radicada en ERP"/>
    <x v="1"/>
    <n v="0"/>
    <m/>
    <s v="PFGP"/>
    <s v="no_cruza"/>
    <n v="0"/>
    <n v="0"/>
    <n v="0"/>
    <n v="0"/>
    <n v="0"/>
    <n v="0"/>
    <m/>
    <n v="0"/>
    <m/>
    <n v="0"/>
    <n v="0"/>
    <n v="0"/>
    <m/>
    <m/>
    <n v="447969236.95999998"/>
    <n v="9412761"/>
    <n v="4800056605"/>
    <s v="12.08.2022"/>
    <s v="CL000103 CSP107938 PGP RC PBS JULI0 2022"/>
    <d v="2022-08-04T00:00:00"/>
    <m/>
    <m/>
    <m/>
    <m/>
    <m/>
    <m/>
    <m/>
    <n v="0"/>
    <n v="0"/>
    <d v="2023-04-30T00:00:00"/>
  </r>
  <r>
    <n v="900228989"/>
    <s v="CLINICA SANTA SOFIA DEL PACIFICO"/>
    <s v="CSP"/>
    <n v="115858"/>
    <s v="900228989_CSP_115858"/>
    <m/>
    <m/>
    <d v="2022-12-02T00:00:00"/>
    <n v="2022"/>
    <n v="461685929"/>
    <n v="261736"/>
    <s v="A)Factura no radicada en ERP"/>
    <x v="1"/>
    <n v="0"/>
    <m/>
    <s v="PFGP"/>
    <s v="no_cruza"/>
    <n v="0"/>
    <n v="0"/>
    <n v="0"/>
    <n v="0"/>
    <n v="0"/>
    <n v="0"/>
    <m/>
    <n v="0"/>
    <m/>
    <n v="0"/>
    <n v="0"/>
    <n v="0"/>
    <m/>
    <m/>
    <n v="452195709.48000002"/>
    <n v="9490219"/>
    <n v="2201329433"/>
    <s v="15.12.2022"/>
    <s v="CSP115858 PGP RC NOV 2022"/>
    <d v="2022-12-07T00:00:00"/>
    <m/>
    <m/>
    <m/>
    <m/>
    <m/>
    <m/>
    <m/>
    <n v="0"/>
    <n v="0"/>
    <d v="2023-04-30T00:00:00"/>
  </r>
  <r>
    <n v="900228989"/>
    <s v="CLINICA SANTA SOFIA DEL PACIFICO"/>
    <s v="CSP"/>
    <n v="119164"/>
    <s v="900228989_CSP_119164"/>
    <m/>
    <m/>
    <d v="2023-02-03T00:00:00"/>
    <n v="2023"/>
    <n v="463505941"/>
    <n v="70763408"/>
    <s v="A)Factura no radicada en ERP"/>
    <x v="1"/>
    <n v="0"/>
    <m/>
    <s v="PFGP"/>
    <s v="no_cruza"/>
    <n v="0"/>
    <n v="0"/>
    <n v="0"/>
    <n v="0"/>
    <n v="0"/>
    <n v="0"/>
    <m/>
    <n v="0"/>
    <m/>
    <n v="0"/>
    <n v="0"/>
    <n v="0"/>
    <m/>
    <m/>
    <n v="453987882.27999997"/>
    <n v="9518058"/>
    <n v="4800058810"/>
    <s v="10.02.2023"/>
    <s v="CSP119164 PGP RC PBS ENERO 2023"/>
    <d v="2023-02-07T00:00:00"/>
    <m/>
    <m/>
    <m/>
    <m/>
    <m/>
    <m/>
    <m/>
    <n v="0"/>
    <n v="0"/>
    <d v="2023-04-30T00:00:00"/>
  </r>
  <r>
    <n v="900228989"/>
    <s v="CLINICA SANTA SOFIA DEL PACIFICO"/>
    <s v="CSP"/>
    <n v="119167"/>
    <s v="900228989_CSP_119167"/>
    <m/>
    <m/>
    <d v="2023-02-03T00:00:00"/>
    <n v="2023"/>
    <n v="174936620"/>
    <n v="1"/>
    <s v="A)Factura no radicada en ERP"/>
    <x v="2"/>
    <n v="0.6"/>
    <n v="4800059122"/>
    <s v="PFGP"/>
    <s v="no_cruza"/>
    <n v="0"/>
    <n v="0"/>
    <n v="0"/>
    <n v="0"/>
    <n v="0"/>
    <n v="0"/>
    <m/>
    <n v="0"/>
    <m/>
    <n v="0"/>
    <n v="0"/>
    <m/>
    <m/>
    <m/>
    <n v="171437887.59999999"/>
    <n v="0"/>
    <n v="4800059122"/>
    <s v="14.03.2023"/>
    <m/>
    <d v="2023-02-07T00:00:00"/>
    <m/>
    <m/>
    <m/>
    <m/>
    <m/>
    <m/>
    <m/>
    <n v="0"/>
    <n v="0"/>
    <d v="2023-04-30T00:00:00"/>
  </r>
  <r>
    <n v="900228989"/>
    <s v="CLINICA SANTA SOFIA DEL PACIFICO"/>
    <s v="CSP"/>
    <n v="121752"/>
    <s v="900228989_CSP_121752"/>
    <m/>
    <m/>
    <d v="2023-03-09T00:00:00"/>
    <n v="2023"/>
    <n v="201343684"/>
    <n v="201343684"/>
    <s v="A)Factura no radicada en ERP"/>
    <x v="2"/>
    <n v="197316810.31999999"/>
    <n v="1222232482"/>
    <s v="PFGP"/>
    <s v="no_cruza"/>
    <n v="0"/>
    <n v="0"/>
    <n v="0"/>
    <n v="0"/>
    <n v="0"/>
    <n v="0"/>
    <m/>
    <n v="0"/>
    <m/>
    <n v="0"/>
    <n v="0"/>
    <n v="0"/>
    <m/>
    <m/>
    <n v="0"/>
    <n v="0"/>
    <m/>
    <m/>
    <m/>
    <d v="2023-03-14T00:00:00"/>
    <m/>
    <m/>
    <m/>
    <m/>
    <m/>
    <m/>
    <m/>
    <n v="0"/>
    <n v="0"/>
    <d v="2023-04-30T00:00:00"/>
  </r>
  <r>
    <n v="900228989"/>
    <s v="CLINICA SANTA SOFIA DEL PACIFICO"/>
    <s v="CSP"/>
    <n v="121924"/>
    <s v="900228989_CSP_121924"/>
    <m/>
    <m/>
    <d v="2023-03-12T00:00:00"/>
    <n v="2023"/>
    <n v="475853337"/>
    <n v="169853337"/>
    <s v="A)Factura no radicada en ERP"/>
    <x v="2"/>
    <n v="61073296.619999997"/>
    <n v="4800059682"/>
    <s v="PFGP"/>
    <s v="no_cruza"/>
    <n v="0"/>
    <n v="0"/>
    <n v="0"/>
    <n v="0"/>
    <n v="0"/>
    <n v="0"/>
    <m/>
    <n v="0"/>
    <m/>
    <n v="0"/>
    <n v="300000000"/>
    <m/>
    <n v="2201386960"/>
    <s v="03.05.2023"/>
    <n v="466050597.07999998"/>
    <n v="0"/>
    <n v="4800059136"/>
    <s v="14.03.2023"/>
    <m/>
    <d v="2023-03-14T00:00:00"/>
    <m/>
    <m/>
    <m/>
    <m/>
    <m/>
    <m/>
    <m/>
    <n v="0"/>
    <n v="0"/>
    <d v="2023-04-30T00:00:00"/>
  </r>
  <r>
    <n v="900228989"/>
    <s v="CLINICA SANTA SOFIA DEL PACIFICO"/>
    <s v="CSP"/>
    <n v="123725"/>
    <s v="900228989_CSP_123725"/>
    <m/>
    <m/>
    <d v="2023-04-04T00:00:00"/>
    <n v="2023"/>
    <n v="201697337"/>
    <n v="201697337"/>
    <s v="A)Factura no radicada en ERP"/>
    <x v="2"/>
    <n v="197663390.25999999"/>
    <n v="1222234939"/>
    <s v="PFGP"/>
    <s v="no_cruza"/>
    <n v="0"/>
    <n v="0"/>
    <n v="0"/>
    <n v="0"/>
    <n v="0"/>
    <n v="0"/>
    <m/>
    <n v="0"/>
    <m/>
    <n v="0"/>
    <n v="0"/>
    <n v="0"/>
    <m/>
    <m/>
    <n v="0"/>
    <n v="0"/>
    <m/>
    <m/>
    <m/>
    <d v="2023-04-11T00:00:00"/>
    <m/>
    <m/>
    <m/>
    <m/>
    <m/>
    <m/>
    <m/>
    <n v="0"/>
    <n v="0"/>
    <d v="2023-04-30T00:00:00"/>
  </r>
  <r>
    <n v="900228989"/>
    <s v="CLINICA SANTA SOFIA DEL PACIFICO"/>
    <s v="CSP"/>
    <n v="123811"/>
    <s v="900228989_CSP_123811"/>
    <m/>
    <m/>
    <d v="2023-04-05T00:00:00"/>
    <n v="2023"/>
    <n v="464248870"/>
    <n v="464248870"/>
    <s v="A)Factura no radicada en ERP"/>
    <x v="2"/>
    <n v="350626064.60000002"/>
    <n v="4800059632"/>
    <s v="PFGP"/>
    <s v="no_cruza"/>
    <n v="0"/>
    <n v="0"/>
    <n v="0"/>
    <n v="0"/>
    <n v="0"/>
    <n v="0"/>
    <m/>
    <n v="0"/>
    <m/>
    <n v="0"/>
    <m/>
    <n v="0"/>
    <m/>
    <m/>
    <n v="390678178.60000002"/>
    <n v="0"/>
    <n v="4800059632"/>
    <s v="28.04.2023"/>
    <m/>
    <d v="2023-04-11T00:00:00"/>
    <m/>
    <m/>
    <m/>
    <m/>
    <m/>
    <m/>
    <m/>
    <n v="0"/>
    <n v="0"/>
    <d v="2023-04-30T00:00:00"/>
  </r>
  <r>
    <n v="900228989"/>
    <s v="CLINICA SANTA SOFIA DEL PACIFICO"/>
    <s v="B"/>
    <n v="641907"/>
    <s v="900228989_B_641907"/>
    <s v="B"/>
    <n v="641907"/>
    <d v="2018-11-02T00:00:00"/>
    <n v="2018"/>
    <n v="222470977"/>
    <n v="1586568"/>
    <s v="B)Factura sin saldo ERP/conciliar diferencia glosa aceptada"/>
    <x v="0"/>
    <n v="0"/>
    <m/>
    <s v="PFGP"/>
    <s v="OK"/>
    <n v="222470977"/>
    <n v="1586568"/>
    <n v="0"/>
    <n v="0"/>
    <n v="220884409"/>
    <n v="0"/>
    <m/>
    <n v="0"/>
    <m/>
    <n v="0"/>
    <n v="0"/>
    <n v="0"/>
    <m/>
    <m/>
    <n v="0"/>
    <n v="0"/>
    <m/>
    <m/>
    <m/>
    <d v="2018-11-07T00:00:00"/>
    <m/>
    <n v="2"/>
    <m/>
    <m/>
    <n v="1"/>
    <n v="20181130"/>
    <n v="20181107"/>
    <n v="222470977"/>
    <n v="1586568"/>
    <d v="2023-04-30T00:00:00"/>
  </r>
  <r>
    <n v="900228989"/>
    <s v="CLINICA SANTA SOFIA DEL PACIFICO"/>
    <s v="B"/>
    <n v="616182"/>
    <s v="900228989_B_616182"/>
    <s v="B"/>
    <n v="616182"/>
    <d v="2018-07-09T00:00:00"/>
    <n v="2018"/>
    <n v="219652500"/>
    <n v="1025464"/>
    <s v="B)Factura sin saldo ERP/conciliar diferencia glosa aceptada"/>
    <x v="0"/>
    <n v="0"/>
    <m/>
    <s v="PFGP"/>
    <s v="OK"/>
    <n v="217129816"/>
    <n v="1025464"/>
    <n v="0"/>
    <n v="0"/>
    <n v="216104352"/>
    <n v="0"/>
    <m/>
    <n v="0"/>
    <m/>
    <n v="0"/>
    <n v="0"/>
    <n v="0"/>
    <m/>
    <m/>
    <n v="0"/>
    <n v="0"/>
    <m/>
    <m/>
    <m/>
    <d v="2018-07-12T00:00:00"/>
    <m/>
    <n v="2"/>
    <m/>
    <m/>
    <n v="1"/>
    <n v="20180723"/>
    <n v="20180712"/>
    <n v="217129816"/>
    <n v="1025464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1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4" showAll="0"/>
    <pivotField dataField="1" numFmtId="164" showAll="0"/>
    <pivotField showAll="0"/>
    <pivotField axis="axisRow" showAll="0">
      <items count="5">
        <item x="0"/>
        <item x="1"/>
        <item m="1" x="3"/>
        <item x="2"/>
        <item t="default"/>
      </items>
    </pivotField>
    <pivotField numFmtId="164"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2"/>
  </rowFields>
  <rowItems count="4">
    <i>
      <x/>
    </i>
    <i>
      <x v="1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27">
    <format dxfId="80">
      <pivotArea field="12" type="button" dataOnly="0" labelOnly="1" outline="0" axis="axisRow" fieldPosition="0"/>
    </format>
    <format dxfId="7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8">
      <pivotArea field="12" type="button" dataOnly="0" labelOnly="1" outline="0" axis="axisRow" fieldPosition="0"/>
    </format>
    <format dxfId="7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6">
      <pivotArea field="12" type="button" dataOnly="0" labelOnly="1" outline="0" axis="axisRow" fieldPosition="0"/>
    </format>
    <format dxfId="7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4">
      <pivotArea field="12" type="button" dataOnly="0" labelOnly="1" outline="0" axis="axisRow" fieldPosition="0"/>
    </format>
    <format dxfId="7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2">
      <pivotArea field="12" type="button" dataOnly="0" labelOnly="1" outline="0" axis="axisRow" fieldPosition="0"/>
    </format>
    <format dxfId="7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0">
      <pivotArea grandRow="1" outline="0" collapsedLevelsAreSubtotals="1" fieldPosition="0"/>
    </format>
    <format dxfId="69">
      <pivotArea dataOnly="0" labelOnly="1" grandRow="1" outline="0" fieldPosition="0"/>
    </format>
    <format dxfId="6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4">
      <pivotArea type="all" dataOnly="0" outline="0" fieldPosition="0"/>
    </format>
    <format dxfId="63">
      <pivotArea outline="0" collapsedLevelsAreSubtotals="1" fieldPosition="0"/>
    </format>
    <format dxfId="62">
      <pivotArea field="12" type="button" dataOnly="0" labelOnly="1" outline="0" axis="axisRow" fieldPosition="0"/>
    </format>
    <format dxfId="61">
      <pivotArea dataOnly="0" labelOnly="1" fieldPosition="0">
        <references count="1">
          <reference field="12" count="0"/>
        </references>
      </pivotArea>
    </format>
    <format dxfId="60">
      <pivotArea dataOnly="0" labelOnly="1" grandRow="1" outline="0" fieldPosition="0"/>
    </format>
    <format dxfId="5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6">
      <pivotArea grandRow="1" outline="0" collapsedLevelsAreSubtotals="1" fieldPosition="0"/>
    </format>
    <format dxfId="55">
      <pivotArea collapsedLevelsAreSubtotals="1" fieldPosition="0">
        <references count="1">
          <reference field="12" count="0"/>
        </references>
      </pivotArea>
    </format>
    <format dxfId="54">
      <pivotArea dataOnly="0" labelOnly="1" fieldPosition="0">
        <references count="1">
          <reference field="1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8"/>
  <sheetViews>
    <sheetView showGridLines="0" zoomScale="120" zoomScaleNormal="120" workbookViewId="0">
      <selection activeCell="J11" sqref="J11"/>
    </sheetView>
  </sheetViews>
  <sheetFormatPr baseColWidth="10" defaultRowHeight="15" x14ac:dyDescent="0.25"/>
  <cols>
    <col min="2" max="2" width="20.140625" bestFit="1" customWidth="1"/>
    <col min="3" max="3" width="12.140625" customWidth="1"/>
    <col min="4" max="4" width="8.85546875" customWidth="1"/>
    <col min="5" max="6" width="11.140625" bestFit="1" customWidth="1"/>
    <col min="7" max="7" width="14.7109375" customWidth="1"/>
    <col min="8" max="8" width="15" bestFit="1" customWidth="1"/>
    <col min="9" max="9" width="16" style="3" bestFit="1" customWidth="1"/>
    <col min="10" max="10" width="22" style="2" bestFit="1" customWidth="1"/>
  </cols>
  <sheetData>
    <row r="1" spans="1:10" s="1" customFormat="1" ht="30" x14ac:dyDescent="0.25">
      <c r="A1" s="4" t="s">
        <v>6</v>
      </c>
      <c r="B1" s="4" t="s">
        <v>7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8</v>
      </c>
      <c r="J1" s="4" t="s">
        <v>9</v>
      </c>
    </row>
    <row r="2" spans="1:10" x14ac:dyDescent="0.25">
      <c r="A2" s="11">
        <v>900228989</v>
      </c>
      <c r="B2" s="12" t="s">
        <v>43</v>
      </c>
      <c r="C2" s="6" t="s">
        <v>10</v>
      </c>
      <c r="D2" s="6">
        <v>616182</v>
      </c>
      <c r="E2" s="5" t="s">
        <v>12</v>
      </c>
      <c r="F2" s="5" t="s">
        <v>30</v>
      </c>
      <c r="G2" s="7">
        <v>219652500</v>
      </c>
      <c r="H2" s="7">
        <v>1025464</v>
      </c>
      <c r="I2" s="8" t="s">
        <v>40</v>
      </c>
      <c r="J2" s="9" t="s">
        <v>42</v>
      </c>
    </row>
    <row r="3" spans="1:10" x14ac:dyDescent="0.25">
      <c r="A3" s="11">
        <v>900228989</v>
      </c>
      <c r="B3" s="12" t="s">
        <v>43</v>
      </c>
      <c r="C3" s="6" t="s">
        <v>10</v>
      </c>
      <c r="D3" s="6">
        <v>641907</v>
      </c>
      <c r="E3" s="5" t="s">
        <v>13</v>
      </c>
      <c r="F3" s="5" t="s">
        <v>31</v>
      </c>
      <c r="G3" s="7">
        <v>222470977</v>
      </c>
      <c r="H3" s="7">
        <v>1586568</v>
      </c>
      <c r="I3" s="8" t="s">
        <v>40</v>
      </c>
      <c r="J3" s="9" t="s">
        <v>42</v>
      </c>
    </row>
    <row r="4" spans="1:10" x14ac:dyDescent="0.25">
      <c r="A4" s="11">
        <v>900228989</v>
      </c>
      <c r="B4" s="12" t="s">
        <v>43</v>
      </c>
      <c r="C4" s="6" t="s">
        <v>11</v>
      </c>
      <c r="D4" s="6">
        <v>19587</v>
      </c>
      <c r="E4" s="5" t="s">
        <v>14</v>
      </c>
      <c r="F4" s="5" t="s">
        <v>32</v>
      </c>
      <c r="G4" s="7">
        <v>326721873</v>
      </c>
      <c r="H4" s="7">
        <v>798291</v>
      </c>
      <c r="I4" s="8" t="s">
        <v>40</v>
      </c>
      <c r="J4" s="9" t="s">
        <v>42</v>
      </c>
    </row>
    <row r="5" spans="1:10" x14ac:dyDescent="0.25">
      <c r="A5" s="11">
        <v>900228989</v>
      </c>
      <c r="B5" s="12" t="s">
        <v>43</v>
      </c>
      <c r="C5" s="6" t="s">
        <v>11</v>
      </c>
      <c r="D5" s="6">
        <v>94138</v>
      </c>
      <c r="E5" s="5" t="s">
        <v>15</v>
      </c>
      <c r="F5" s="5" t="s">
        <v>16</v>
      </c>
      <c r="G5" s="7">
        <v>354545565</v>
      </c>
      <c r="H5" s="7">
        <v>70587221</v>
      </c>
      <c r="I5" s="8" t="s">
        <v>40</v>
      </c>
      <c r="J5" s="9" t="s">
        <v>42</v>
      </c>
    </row>
    <row r="6" spans="1:10" x14ac:dyDescent="0.25">
      <c r="A6" s="11">
        <v>900228989</v>
      </c>
      <c r="B6" s="12" t="s">
        <v>43</v>
      </c>
      <c r="C6" s="6" t="s">
        <v>11</v>
      </c>
      <c r="D6" s="6">
        <v>97286</v>
      </c>
      <c r="E6" s="5" t="s">
        <v>17</v>
      </c>
      <c r="F6" s="5" t="s">
        <v>33</v>
      </c>
      <c r="G6" s="7">
        <v>426937220</v>
      </c>
      <c r="H6" s="7">
        <v>3710753</v>
      </c>
      <c r="I6" s="8" t="s">
        <v>40</v>
      </c>
      <c r="J6" s="9" t="s">
        <v>42</v>
      </c>
    </row>
    <row r="7" spans="1:10" x14ac:dyDescent="0.25">
      <c r="A7" s="11">
        <v>900228989</v>
      </c>
      <c r="B7" s="12" t="s">
        <v>43</v>
      </c>
      <c r="C7" s="6" t="s">
        <v>11</v>
      </c>
      <c r="D7" s="6">
        <v>100859</v>
      </c>
      <c r="E7" s="5" t="s">
        <v>18</v>
      </c>
      <c r="F7" s="5" t="s">
        <v>34</v>
      </c>
      <c r="G7" s="7">
        <v>399254237</v>
      </c>
      <c r="H7" s="7">
        <v>294049</v>
      </c>
      <c r="I7" s="8" t="s">
        <v>40</v>
      </c>
      <c r="J7" s="9" t="s">
        <v>42</v>
      </c>
    </row>
    <row r="8" spans="1:10" x14ac:dyDescent="0.25">
      <c r="A8" s="11">
        <v>900228989</v>
      </c>
      <c r="B8" s="12" t="s">
        <v>43</v>
      </c>
      <c r="C8" s="6" t="s">
        <v>11</v>
      </c>
      <c r="D8" s="6">
        <v>102123</v>
      </c>
      <c r="E8" s="5" t="s">
        <v>19</v>
      </c>
      <c r="F8" s="5" t="s">
        <v>35</v>
      </c>
      <c r="G8" s="7">
        <v>395988501</v>
      </c>
      <c r="H8" s="7">
        <v>4477511</v>
      </c>
      <c r="I8" s="8" t="s">
        <v>40</v>
      </c>
      <c r="J8" s="9" t="s">
        <v>42</v>
      </c>
    </row>
    <row r="9" spans="1:10" x14ac:dyDescent="0.25">
      <c r="A9" s="11">
        <v>900228989</v>
      </c>
      <c r="B9" s="12" t="s">
        <v>43</v>
      </c>
      <c r="C9" s="6" t="s">
        <v>11</v>
      </c>
      <c r="D9" s="6">
        <v>106912</v>
      </c>
      <c r="E9" s="5" t="s">
        <v>20</v>
      </c>
      <c r="F9" s="5" t="s">
        <v>36</v>
      </c>
      <c r="G9" s="7">
        <v>152652825</v>
      </c>
      <c r="H9" s="7">
        <v>8164</v>
      </c>
      <c r="I9" s="8" t="s">
        <v>40</v>
      </c>
      <c r="J9" s="9" t="s">
        <v>42</v>
      </c>
    </row>
    <row r="10" spans="1:10" x14ac:dyDescent="0.25">
      <c r="A10" s="11">
        <v>900228989</v>
      </c>
      <c r="B10" s="12" t="s">
        <v>43</v>
      </c>
      <c r="C10" s="6" t="s">
        <v>11</v>
      </c>
      <c r="D10" s="6">
        <v>107938</v>
      </c>
      <c r="E10" s="5" t="s">
        <v>21</v>
      </c>
      <c r="F10" s="5" t="s">
        <v>22</v>
      </c>
      <c r="G10" s="7">
        <v>457381998</v>
      </c>
      <c r="H10" s="7">
        <v>18477886</v>
      </c>
      <c r="I10" s="8" t="s">
        <v>40</v>
      </c>
      <c r="J10" s="9" t="s">
        <v>42</v>
      </c>
    </row>
    <row r="11" spans="1:10" x14ac:dyDescent="0.25">
      <c r="A11" s="11">
        <v>900228989</v>
      </c>
      <c r="B11" s="12" t="s">
        <v>43</v>
      </c>
      <c r="C11" s="6" t="s">
        <v>11</v>
      </c>
      <c r="D11" s="6">
        <v>115858</v>
      </c>
      <c r="E11" s="5" t="s">
        <v>23</v>
      </c>
      <c r="F11" s="5" t="s">
        <v>37</v>
      </c>
      <c r="G11" s="7">
        <v>461685929</v>
      </c>
      <c r="H11" s="7">
        <v>261736</v>
      </c>
      <c r="I11" s="8" t="s">
        <v>40</v>
      </c>
      <c r="J11" s="9" t="s">
        <v>42</v>
      </c>
    </row>
    <row r="12" spans="1:10" x14ac:dyDescent="0.25">
      <c r="A12" s="11">
        <v>900228989</v>
      </c>
      <c r="B12" s="12" t="s">
        <v>43</v>
      </c>
      <c r="C12" s="6" t="s">
        <v>11</v>
      </c>
      <c r="D12" s="6">
        <v>119164</v>
      </c>
      <c r="E12" s="5" t="s">
        <v>24</v>
      </c>
      <c r="F12" s="5" t="s">
        <v>38</v>
      </c>
      <c r="G12" s="7">
        <v>463505941</v>
      </c>
      <c r="H12" s="7">
        <v>70763408</v>
      </c>
      <c r="I12" s="8" t="s">
        <v>40</v>
      </c>
      <c r="J12" s="9" t="s">
        <v>42</v>
      </c>
    </row>
    <row r="13" spans="1:10" x14ac:dyDescent="0.25">
      <c r="A13" s="11">
        <v>900228989</v>
      </c>
      <c r="B13" s="12" t="s">
        <v>43</v>
      </c>
      <c r="C13" s="6" t="s">
        <v>11</v>
      </c>
      <c r="D13" s="6">
        <v>119167</v>
      </c>
      <c r="E13" s="5" t="s">
        <v>24</v>
      </c>
      <c r="F13" s="5" t="s">
        <v>38</v>
      </c>
      <c r="G13" s="7">
        <v>174936620</v>
      </c>
      <c r="H13" s="7">
        <v>1</v>
      </c>
      <c r="I13" s="8" t="s">
        <v>40</v>
      </c>
      <c r="J13" s="9" t="s">
        <v>42</v>
      </c>
    </row>
    <row r="14" spans="1:10" x14ac:dyDescent="0.25">
      <c r="A14" s="11">
        <v>900228989</v>
      </c>
      <c r="B14" s="12" t="s">
        <v>43</v>
      </c>
      <c r="C14" s="6" t="s">
        <v>11</v>
      </c>
      <c r="D14" s="6">
        <v>121752</v>
      </c>
      <c r="E14" s="5" t="s">
        <v>25</v>
      </c>
      <c r="F14" s="5" t="s">
        <v>27</v>
      </c>
      <c r="G14" s="7">
        <v>201343684</v>
      </c>
      <c r="H14" s="7">
        <v>201343684</v>
      </c>
      <c r="I14" s="8" t="s">
        <v>40</v>
      </c>
      <c r="J14" s="9" t="s">
        <v>42</v>
      </c>
    </row>
    <row r="15" spans="1:10" x14ac:dyDescent="0.25">
      <c r="A15" s="11">
        <v>900228989</v>
      </c>
      <c r="B15" s="12" t="s">
        <v>43</v>
      </c>
      <c r="C15" s="6" t="s">
        <v>11</v>
      </c>
      <c r="D15" s="6">
        <v>121924</v>
      </c>
      <c r="E15" s="5" t="s">
        <v>26</v>
      </c>
      <c r="F15" s="5" t="s">
        <v>27</v>
      </c>
      <c r="G15" s="7">
        <v>475853337</v>
      </c>
      <c r="H15" s="7">
        <v>169853337</v>
      </c>
      <c r="I15" s="8" t="s">
        <v>40</v>
      </c>
      <c r="J15" s="9" t="s">
        <v>42</v>
      </c>
    </row>
    <row r="16" spans="1:10" x14ac:dyDescent="0.25">
      <c r="A16" s="11">
        <v>900228989</v>
      </c>
      <c r="B16" s="12" t="s">
        <v>43</v>
      </c>
      <c r="C16" s="6" t="s">
        <v>11</v>
      </c>
      <c r="D16" s="6">
        <v>123725</v>
      </c>
      <c r="E16" s="5" t="s">
        <v>28</v>
      </c>
      <c r="F16" s="5" t="s">
        <v>39</v>
      </c>
      <c r="G16" s="7">
        <v>201697337</v>
      </c>
      <c r="H16" s="7">
        <v>201697337</v>
      </c>
      <c r="I16" s="8" t="s">
        <v>40</v>
      </c>
      <c r="J16" s="9" t="s">
        <v>42</v>
      </c>
    </row>
    <row r="17" spans="1:10" x14ac:dyDescent="0.25">
      <c r="A17" s="11">
        <v>900228989</v>
      </c>
      <c r="B17" s="12" t="s">
        <v>43</v>
      </c>
      <c r="C17" s="6" t="s">
        <v>11</v>
      </c>
      <c r="D17" s="6">
        <v>123811</v>
      </c>
      <c r="E17" s="5" t="s">
        <v>29</v>
      </c>
      <c r="F17" s="5" t="s">
        <v>39</v>
      </c>
      <c r="G17" s="7">
        <v>464248870</v>
      </c>
      <c r="H17" s="7">
        <v>464248870</v>
      </c>
      <c r="I17" s="8" t="s">
        <v>40</v>
      </c>
      <c r="J17" s="9" t="s">
        <v>42</v>
      </c>
    </row>
    <row r="18" spans="1:10" x14ac:dyDescent="0.25">
      <c r="H18" s="10">
        <v>1209134280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22"/>
  <sheetViews>
    <sheetView showGridLines="0" topLeftCell="E1" zoomScale="73" zoomScaleNormal="73" workbookViewId="0">
      <selection activeCell="J27" sqref="J27"/>
    </sheetView>
  </sheetViews>
  <sheetFormatPr baseColWidth="10" defaultRowHeight="15" x14ac:dyDescent="0.25"/>
  <cols>
    <col min="1" max="1" width="11.85546875" bestFit="1" customWidth="1"/>
    <col min="2" max="2" width="33" bestFit="1" customWidth="1"/>
    <col min="5" max="5" width="24.42578125" bestFit="1" customWidth="1"/>
    <col min="8" max="8" width="15.140625" bestFit="1" customWidth="1"/>
    <col min="10" max="11" width="19.140625" bestFit="1" customWidth="1"/>
    <col min="12" max="12" width="14.7109375" customWidth="1"/>
    <col min="13" max="13" width="82.7109375" bestFit="1" customWidth="1"/>
    <col min="14" max="14" width="16.140625" bestFit="1" customWidth="1"/>
    <col min="15" max="15" width="13" bestFit="1" customWidth="1"/>
    <col min="18" max="18" width="14.28515625" bestFit="1" customWidth="1"/>
    <col min="19" max="20" width="13.42578125" bestFit="1" customWidth="1"/>
    <col min="21" max="21" width="18.140625" customWidth="1"/>
    <col min="22" max="22" width="14.85546875" bestFit="1" customWidth="1"/>
    <col min="23" max="23" width="14.42578125" bestFit="1" customWidth="1"/>
    <col min="24" max="24" width="14.5703125" bestFit="1" customWidth="1"/>
    <col min="25" max="25" width="14.42578125" bestFit="1" customWidth="1"/>
    <col min="26" max="26" width="14.42578125" customWidth="1"/>
    <col min="28" max="28" width="17.140625" bestFit="1" customWidth="1"/>
    <col min="29" max="29" width="11.7109375" bestFit="1" customWidth="1"/>
    <col min="30" max="30" width="15.5703125" customWidth="1"/>
    <col min="31" max="31" width="17" customWidth="1"/>
    <col min="32" max="32" width="16.42578125" bestFit="1" customWidth="1"/>
    <col min="33" max="33" width="13.42578125" bestFit="1" customWidth="1"/>
    <col min="34" max="34" width="16" customWidth="1"/>
    <col min="35" max="35" width="17.85546875" customWidth="1"/>
    <col min="36" max="36" width="48.85546875" bestFit="1" customWidth="1"/>
    <col min="37" max="37" width="14.5703125" bestFit="1" customWidth="1"/>
    <col min="45" max="45" width="14.28515625" bestFit="1" customWidth="1"/>
    <col min="46" max="46" width="14.42578125" bestFit="1" customWidth="1"/>
    <col min="47" max="47" width="12.28515625" bestFit="1" customWidth="1"/>
  </cols>
  <sheetData>
    <row r="1" spans="1:47" x14ac:dyDescent="0.25">
      <c r="J1" s="27">
        <f>SUBTOTAL(9,J3:J18)</f>
        <v>5398877414</v>
      </c>
      <c r="K1" s="27">
        <f>SUBTOTAL(9,K3:K18)</f>
        <v>1209134280</v>
      </c>
      <c r="N1" s="27">
        <f>SUBTOTAL(9,N3:N18)</f>
        <v>806679562.39999998</v>
      </c>
      <c r="AB1" s="27">
        <f>SUBTOTAL(9,AB3:AB18)</f>
        <v>300000000</v>
      </c>
      <c r="AF1" s="27">
        <f>SUBTOTAL(9,AF3:AF18)</f>
        <v>4395371264.1999998</v>
      </c>
    </row>
    <row r="2" spans="1:47" s="28" customFormat="1" ht="60" x14ac:dyDescent="0.25">
      <c r="A2" s="13" t="s">
        <v>6</v>
      </c>
      <c r="B2" s="13" t="s">
        <v>44</v>
      </c>
      <c r="C2" s="13" t="s">
        <v>0</v>
      </c>
      <c r="D2" s="13" t="s">
        <v>45</v>
      </c>
      <c r="E2" s="14" t="s">
        <v>46</v>
      </c>
      <c r="F2" s="13" t="s">
        <v>47</v>
      </c>
      <c r="G2" s="13" t="s">
        <v>48</v>
      </c>
      <c r="H2" s="13" t="s">
        <v>49</v>
      </c>
      <c r="I2" s="15" t="s">
        <v>50</v>
      </c>
      <c r="J2" s="16" t="s">
        <v>51</v>
      </c>
      <c r="K2" s="16" t="s">
        <v>52</v>
      </c>
      <c r="L2" s="13" t="s">
        <v>53</v>
      </c>
      <c r="M2" s="17" t="s">
        <v>54</v>
      </c>
      <c r="N2" s="18" t="s">
        <v>55</v>
      </c>
      <c r="O2" s="17" t="s">
        <v>56</v>
      </c>
      <c r="P2" s="18" t="s">
        <v>57</v>
      </c>
      <c r="Q2" s="13" t="s">
        <v>58</v>
      </c>
      <c r="R2" s="16" t="s">
        <v>59</v>
      </c>
      <c r="S2" s="19" t="s">
        <v>60</v>
      </c>
      <c r="T2" s="19" t="s">
        <v>61</v>
      </c>
      <c r="U2" s="16" t="s">
        <v>62</v>
      </c>
      <c r="V2" s="16" t="s">
        <v>63</v>
      </c>
      <c r="W2" s="20" t="s">
        <v>64</v>
      </c>
      <c r="X2" s="20" t="s">
        <v>65</v>
      </c>
      <c r="Y2" s="20" t="s">
        <v>66</v>
      </c>
      <c r="Z2" s="20" t="s">
        <v>67</v>
      </c>
      <c r="AA2" s="16" t="s">
        <v>68</v>
      </c>
      <c r="AB2" s="18" t="s">
        <v>69</v>
      </c>
      <c r="AC2" s="18" t="s">
        <v>70</v>
      </c>
      <c r="AD2" s="17" t="s">
        <v>71</v>
      </c>
      <c r="AE2" s="17" t="s">
        <v>72</v>
      </c>
      <c r="AF2" s="18" t="s">
        <v>69</v>
      </c>
      <c r="AG2" s="18" t="s">
        <v>70</v>
      </c>
      <c r="AH2" s="17" t="s">
        <v>71</v>
      </c>
      <c r="AI2" s="17" t="s">
        <v>72</v>
      </c>
      <c r="AJ2" s="17" t="s">
        <v>73</v>
      </c>
      <c r="AK2" s="13" t="s">
        <v>74</v>
      </c>
      <c r="AL2" s="13" t="s">
        <v>75</v>
      </c>
      <c r="AM2" s="14" t="s">
        <v>76</v>
      </c>
      <c r="AN2" s="13" t="s">
        <v>77</v>
      </c>
      <c r="AO2" s="13" t="s">
        <v>78</v>
      </c>
      <c r="AP2" s="13" t="s">
        <v>79</v>
      </c>
      <c r="AQ2" s="13" t="s">
        <v>80</v>
      </c>
      <c r="AR2" s="13" t="s">
        <v>81</v>
      </c>
      <c r="AS2" s="16" t="s">
        <v>82</v>
      </c>
      <c r="AT2" s="16" t="s">
        <v>83</v>
      </c>
      <c r="AU2" s="13" t="s">
        <v>84</v>
      </c>
    </row>
    <row r="3" spans="1:47" x14ac:dyDescent="0.25">
      <c r="A3" s="21">
        <v>900228989</v>
      </c>
      <c r="B3" s="21" t="s">
        <v>43</v>
      </c>
      <c r="C3" s="21" t="s">
        <v>11</v>
      </c>
      <c r="D3" s="21">
        <v>19587</v>
      </c>
      <c r="E3" s="21" t="s">
        <v>85</v>
      </c>
      <c r="F3" s="21"/>
      <c r="G3" s="21"/>
      <c r="H3" s="22">
        <v>43955</v>
      </c>
      <c r="I3" s="23">
        <v>2020</v>
      </c>
      <c r="J3" s="24">
        <v>326721873</v>
      </c>
      <c r="K3" s="24">
        <v>798291</v>
      </c>
      <c r="L3" s="21" t="s">
        <v>86</v>
      </c>
      <c r="M3" s="21" t="s">
        <v>87</v>
      </c>
      <c r="N3" s="24">
        <v>0</v>
      </c>
      <c r="O3" s="21"/>
      <c r="P3" s="24" t="s">
        <v>42</v>
      </c>
      <c r="Q3" s="21" t="s">
        <v>88</v>
      </c>
      <c r="R3" s="24">
        <v>0</v>
      </c>
      <c r="S3" s="24">
        <v>0</v>
      </c>
      <c r="T3" s="24">
        <v>0</v>
      </c>
      <c r="U3" s="24">
        <v>0</v>
      </c>
      <c r="V3" s="24">
        <v>0</v>
      </c>
      <c r="W3" s="24">
        <v>0</v>
      </c>
      <c r="X3" s="21"/>
      <c r="Y3" s="24">
        <v>0</v>
      </c>
      <c r="Z3" s="21"/>
      <c r="AA3" s="24">
        <v>0</v>
      </c>
      <c r="AB3" s="24">
        <v>0</v>
      </c>
      <c r="AC3" s="24">
        <v>0</v>
      </c>
      <c r="AD3" s="21"/>
      <c r="AE3" s="21"/>
      <c r="AF3" s="24">
        <v>319367687.33999997</v>
      </c>
      <c r="AG3" s="24">
        <v>6555894</v>
      </c>
      <c r="AH3" s="21">
        <v>2200842097</v>
      </c>
      <c r="AI3" s="21" t="s">
        <v>89</v>
      </c>
      <c r="AJ3" s="21"/>
      <c r="AK3" s="22">
        <v>43962</v>
      </c>
      <c r="AL3" s="21"/>
      <c r="AM3" s="21"/>
      <c r="AN3" s="21"/>
      <c r="AO3" s="21"/>
      <c r="AP3" s="21"/>
      <c r="AQ3" s="21"/>
      <c r="AR3" s="21"/>
      <c r="AS3" s="24">
        <v>0</v>
      </c>
      <c r="AT3" s="24">
        <v>0</v>
      </c>
      <c r="AU3" s="22">
        <v>45046</v>
      </c>
    </row>
    <row r="4" spans="1:47" x14ac:dyDescent="0.25">
      <c r="A4" s="21">
        <v>900228989</v>
      </c>
      <c r="B4" s="21" t="s">
        <v>43</v>
      </c>
      <c r="C4" s="21" t="s">
        <v>11</v>
      </c>
      <c r="D4" s="21">
        <v>94138</v>
      </c>
      <c r="E4" s="21" t="s">
        <v>90</v>
      </c>
      <c r="F4" s="21"/>
      <c r="G4" s="21"/>
      <c r="H4" s="22">
        <v>44593</v>
      </c>
      <c r="I4" s="23">
        <v>2022</v>
      </c>
      <c r="J4" s="24">
        <v>354545565</v>
      </c>
      <c r="K4" s="24">
        <v>70587221</v>
      </c>
      <c r="L4" s="21" t="s">
        <v>86</v>
      </c>
      <c r="M4" s="21" t="s">
        <v>91</v>
      </c>
      <c r="N4" s="24">
        <v>0</v>
      </c>
      <c r="O4" s="21"/>
      <c r="P4" s="24" t="s">
        <v>42</v>
      </c>
      <c r="Q4" s="21" t="s">
        <v>88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1"/>
      <c r="Y4" s="24">
        <v>0</v>
      </c>
      <c r="Z4" s="21"/>
      <c r="AA4" s="24">
        <v>0</v>
      </c>
      <c r="AB4" s="24">
        <v>0</v>
      </c>
      <c r="AC4" s="24">
        <v>0</v>
      </c>
      <c r="AD4" s="21"/>
      <c r="AE4" s="21"/>
      <c r="AF4" s="24">
        <v>347216623</v>
      </c>
      <c r="AG4" s="25">
        <v>7328941</v>
      </c>
      <c r="AH4" s="21">
        <v>4800053067</v>
      </c>
      <c r="AI4" s="21" t="s">
        <v>92</v>
      </c>
      <c r="AJ4" s="21" t="s">
        <v>93</v>
      </c>
      <c r="AK4" s="22">
        <v>44608</v>
      </c>
      <c r="AL4" s="21"/>
      <c r="AM4" s="21"/>
      <c r="AN4" s="21"/>
      <c r="AO4" s="21"/>
      <c r="AP4" s="21"/>
      <c r="AQ4" s="21"/>
      <c r="AR4" s="21"/>
      <c r="AS4" s="24">
        <v>0</v>
      </c>
      <c r="AT4" s="24">
        <v>0</v>
      </c>
      <c r="AU4" s="22">
        <v>45046</v>
      </c>
    </row>
    <row r="5" spans="1:47" x14ac:dyDescent="0.25">
      <c r="A5" s="21">
        <v>900228989</v>
      </c>
      <c r="B5" s="21" t="s">
        <v>43</v>
      </c>
      <c r="C5" s="21" t="s">
        <v>11</v>
      </c>
      <c r="D5" s="21">
        <v>97286</v>
      </c>
      <c r="E5" s="21" t="s">
        <v>94</v>
      </c>
      <c r="F5" s="21"/>
      <c r="G5" s="21"/>
      <c r="H5" s="22">
        <v>44628</v>
      </c>
      <c r="I5" s="23">
        <v>2022</v>
      </c>
      <c r="J5" s="24">
        <v>426937220</v>
      </c>
      <c r="K5" s="24">
        <v>3710753</v>
      </c>
      <c r="L5" s="21" t="s">
        <v>86</v>
      </c>
      <c r="M5" s="21" t="s">
        <v>91</v>
      </c>
      <c r="N5" s="24">
        <v>0</v>
      </c>
      <c r="O5" s="21"/>
      <c r="P5" s="24" t="s">
        <v>42</v>
      </c>
      <c r="Q5" s="21" t="s">
        <v>88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1"/>
      <c r="Y5" s="24">
        <v>0</v>
      </c>
      <c r="Z5" s="21"/>
      <c r="AA5" s="24">
        <v>0</v>
      </c>
      <c r="AB5" s="24">
        <v>0</v>
      </c>
      <c r="AC5" s="24">
        <v>0</v>
      </c>
      <c r="AD5" s="21"/>
      <c r="AE5" s="21"/>
      <c r="AF5" s="24">
        <v>418179461.48000002</v>
      </c>
      <c r="AG5" s="25">
        <v>8757758</v>
      </c>
      <c r="AH5" s="21">
        <v>4800053891</v>
      </c>
      <c r="AI5" s="21" t="s">
        <v>95</v>
      </c>
      <c r="AJ5" s="21" t="s">
        <v>96</v>
      </c>
      <c r="AK5" s="22">
        <v>44643</v>
      </c>
      <c r="AL5" s="21"/>
      <c r="AM5" s="21"/>
      <c r="AN5" s="21"/>
      <c r="AO5" s="21"/>
      <c r="AP5" s="21"/>
      <c r="AQ5" s="21"/>
      <c r="AR5" s="21"/>
      <c r="AS5" s="24">
        <v>0</v>
      </c>
      <c r="AT5" s="24">
        <v>0</v>
      </c>
      <c r="AU5" s="22">
        <v>45046</v>
      </c>
    </row>
    <row r="6" spans="1:47" x14ac:dyDescent="0.25">
      <c r="A6" s="21">
        <v>900228989</v>
      </c>
      <c r="B6" s="21" t="s">
        <v>43</v>
      </c>
      <c r="C6" s="21" t="s">
        <v>11</v>
      </c>
      <c r="D6" s="21">
        <v>100859</v>
      </c>
      <c r="E6" s="21" t="s">
        <v>97</v>
      </c>
      <c r="F6" s="21"/>
      <c r="G6" s="21"/>
      <c r="H6" s="22">
        <v>44669</v>
      </c>
      <c r="I6" s="23">
        <v>2022</v>
      </c>
      <c r="J6" s="24">
        <v>399254237</v>
      </c>
      <c r="K6" s="24">
        <v>294049</v>
      </c>
      <c r="L6" s="21" t="s">
        <v>86</v>
      </c>
      <c r="M6" s="21" t="s">
        <v>91</v>
      </c>
      <c r="N6" s="24">
        <v>0</v>
      </c>
      <c r="O6" s="21"/>
      <c r="P6" s="24" t="s">
        <v>42</v>
      </c>
      <c r="Q6" s="21" t="s">
        <v>88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1"/>
      <c r="Y6" s="24">
        <v>0</v>
      </c>
      <c r="Z6" s="21"/>
      <c r="AA6" s="24">
        <v>0</v>
      </c>
      <c r="AB6" s="24">
        <v>0</v>
      </c>
      <c r="AC6" s="24">
        <v>0</v>
      </c>
      <c r="AD6" s="21"/>
      <c r="AE6" s="21"/>
      <c r="AF6" s="24">
        <v>390980983.94</v>
      </c>
      <c r="AG6" s="25">
        <v>8273253</v>
      </c>
      <c r="AH6" s="21">
        <v>2201214648</v>
      </c>
      <c r="AI6" s="21" t="s">
        <v>98</v>
      </c>
      <c r="AJ6" s="21" t="s">
        <v>99</v>
      </c>
      <c r="AK6" s="22">
        <v>44670</v>
      </c>
      <c r="AL6" s="21"/>
      <c r="AM6" s="21"/>
      <c r="AN6" s="21"/>
      <c r="AO6" s="21"/>
      <c r="AP6" s="21"/>
      <c r="AQ6" s="21"/>
      <c r="AR6" s="21"/>
      <c r="AS6" s="24">
        <v>0</v>
      </c>
      <c r="AT6" s="24">
        <v>0</v>
      </c>
      <c r="AU6" s="22">
        <v>45046</v>
      </c>
    </row>
    <row r="7" spans="1:47" x14ac:dyDescent="0.25">
      <c r="A7" s="21">
        <v>900228989</v>
      </c>
      <c r="B7" s="21" t="s">
        <v>43</v>
      </c>
      <c r="C7" s="21" t="s">
        <v>11</v>
      </c>
      <c r="D7" s="21">
        <v>102123</v>
      </c>
      <c r="E7" s="21" t="s">
        <v>100</v>
      </c>
      <c r="F7" s="21"/>
      <c r="G7" s="21"/>
      <c r="H7" s="22">
        <v>44683</v>
      </c>
      <c r="I7" s="23">
        <v>2022</v>
      </c>
      <c r="J7" s="24">
        <v>395988501</v>
      </c>
      <c r="K7" s="24">
        <v>4477511</v>
      </c>
      <c r="L7" s="21" t="s">
        <v>86</v>
      </c>
      <c r="M7" s="21" t="s">
        <v>91</v>
      </c>
      <c r="N7" s="24">
        <v>0</v>
      </c>
      <c r="O7" s="21"/>
      <c r="P7" s="24" t="s">
        <v>42</v>
      </c>
      <c r="Q7" s="21" t="s">
        <v>88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1"/>
      <c r="Y7" s="24">
        <v>0</v>
      </c>
      <c r="Z7" s="21"/>
      <c r="AA7" s="24">
        <v>0</v>
      </c>
      <c r="AB7" s="24">
        <v>0</v>
      </c>
      <c r="AC7" s="24">
        <v>0</v>
      </c>
      <c r="AD7" s="21"/>
      <c r="AE7" s="21"/>
      <c r="AF7" s="24">
        <v>387715247.94</v>
      </c>
      <c r="AG7" s="25">
        <v>8273253</v>
      </c>
      <c r="AH7" s="21">
        <v>4800055028</v>
      </c>
      <c r="AI7" s="21" t="s">
        <v>101</v>
      </c>
      <c r="AJ7" s="21" t="s">
        <v>102</v>
      </c>
      <c r="AK7" s="22">
        <v>44707</v>
      </c>
      <c r="AL7" s="21"/>
      <c r="AM7" s="21"/>
      <c r="AN7" s="21"/>
      <c r="AO7" s="21"/>
      <c r="AP7" s="21"/>
      <c r="AQ7" s="21"/>
      <c r="AR7" s="21"/>
      <c r="AS7" s="24">
        <v>0</v>
      </c>
      <c r="AT7" s="24">
        <v>0</v>
      </c>
      <c r="AU7" s="22">
        <v>45046</v>
      </c>
    </row>
    <row r="8" spans="1:47" x14ac:dyDescent="0.25">
      <c r="A8" s="21">
        <v>900228989</v>
      </c>
      <c r="B8" s="21" t="s">
        <v>43</v>
      </c>
      <c r="C8" s="21" t="s">
        <v>11</v>
      </c>
      <c r="D8" s="21">
        <v>106912</v>
      </c>
      <c r="E8" s="21" t="s">
        <v>103</v>
      </c>
      <c r="F8" s="21"/>
      <c r="G8" s="21"/>
      <c r="H8" s="22">
        <v>44755</v>
      </c>
      <c r="I8" s="23">
        <v>2022</v>
      </c>
      <c r="J8" s="24">
        <v>152652825</v>
      </c>
      <c r="K8" s="24">
        <v>8164</v>
      </c>
      <c r="L8" s="21" t="s">
        <v>86</v>
      </c>
      <c r="M8" s="21" t="s">
        <v>91</v>
      </c>
      <c r="N8" s="24">
        <v>0</v>
      </c>
      <c r="O8" s="21"/>
      <c r="P8" s="24" t="s">
        <v>42</v>
      </c>
      <c r="Q8" s="21" t="s">
        <v>88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1"/>
      <c r="Y8" s="24">
        <v>0</v>
      </c>
      <c r="Z8" s="21"/>
      <c r="AA8" s="24">
        <v>0</v>
      </c>
      <c r="AB8" s="24" t="s">
        <v>104</v>
      </c>
      <c r="AC8" s="24">
        <v>0</v>
      </c>
      <c r="AD8" s="21">
        <v>2201276500</v>
      </c>
      <c r="AE8" s="21" t="s">
        <v>105</v>
      </c>
      <c r="AF8" s="24">
        <v>149591768.5</v>
      </c>
      <c r="AG8" s="25">
        <v>3061056</v>
      </c>
      <c r="AH8" s="21">
        <v>4800056666</v>
      </c>
      <c r="AI8" s="21" t="s">
        <v>106</v>
      </c>
      <c r="AJ8" s="21" t="s">
        <v>107</v>
      </c>
      <c r="AK8" s="22">
        <v>44757</v>
      </c>
      <c r="AL8" s="21"/>
      <c r="AM8" s="21"/>
      <c r="AN8" s="21"/>
      <c r="AO8" s="21"/>
      <c r="AP8" s="21"/>
      <c r="AQ8" s="21"/>
      <c r="AR8" s="21"/>
      <c r="AS8" s="24">
        <v>0</v>
      </c>
      <c r="AT8" s="24">
        <v>0</v>
      </c>
      <c r="AU8" s="22">
        <v>45046</v>
      </c>
    </row>
    <row r="9" spans="1:47" x14ac:dyDescent="0.25">
      <c r="A9" s="21">
        <v>900228989</v>
      </c>
      <c r="B9" s="21" t="s">
        <v>43</v>
      </c>
      <c r="C9" s="21" t="s">
        <v>11</v>
      </c>
      <c r="D9" s="21">
        <v>107938</v>
      </c>
      <c r="E9" s="21" t="s">
        <v>108</v>
      </c>
      <c r="F9" s="21"/>
      <c r="G9" s="21"/>
      <c r="H9" s="22">
        <v>44774</v>
      </c>
      <c r="I9" s="23">
        <v>2022</v>
      </c>
      <c r="J9" s="24">
        <v>457381998</v>
      </c>
      <c r="K9" s="24">
        <v>18477886</v>
      </c>
      <c r="L9" s="21" t="s">
        <v>86</v>
      </c>
      <c r="M9" s="21" t="s">
        <v>91</v>
      </c>
      <c r="N9" s="24">
        <v>0</v>
      </c>
      <c r="O9" s="21"/>
      <c r="P9" s="24" t="s">
        <v>42</v>
      </c>
      <c r="Q9" s="21" t="s">
        <v>88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1"/>
      <c r="Y9" s="24">
        <v>0</v>
      </c>
      <c r="Z9" s="21"/>
      <c r="AA9" s="24">
        <v>0</v>
      </c>
      <c r="AB9" s="24">
        <v>0</v>
      </c>
      <c r="AC9" s="24">
        <v>0</v>
      </c>
      <c r="AD9" s="21"/>
      <c r="AE9" s="21"/>
      <c r="AF9" s="24">
        <v>447969236.95999998</v>
      </c>
      <c r="AG9" s="25">
        <v>9412761</v>
      </c>
      <c r="AH9" s="21">
        <v>4800056605</v>
      </c>
      <c r="AI9" s="21" t="s">
        <v>109</v>
      </c>
      <c r="AJ9" s="21" t="s">
        <v>110</v>
      </c>
      <c r="AK9" s="22">
        <v>44777</v>
      </c>
      <c r="AL9" s="21"/>
      <c r="AM9" s="21"/>
      <c r="AN9" s="21"/>
      <c r="AO9" s="21"/>
      <c r="AP9" s="21"/>
      <c r="AQ9" s="21"/>
      <c r="AR9" s="21"/>
      <c r="AS9" s="24">
        <v>0</v>
      </c>
      <c r="AT9" s="24">
        <v>0</v>
      </c>
      <c r="AU9" s="22">
        <v>45046</v>
      </c>
    </row>
    <row r="10" spans="1:47" x14ac:dyDescent="0.25">
      <c r="A10" s="21">
        <v>900228989</v>
      </c>
      <c r="B10" s="21" t="s">
        <v>43</v>
      </c>
      <c r="C10" s="21" t="s">
        <v>11</v>
      </c>
      <c r="D10" s="21">
        <v>115858</v>
      </c>
      <c r="E10" s="21" t="s">
        <v>111</v>
      </c>
      <c r="F10" s="21"/>
      <c r="G10" s="21"/>
      <c r="H10" s="22">
        <v>44897</v>
      </c>
      <c r="I10" s="23">
        <v>2022</v>
      </c>
      <c r="J10" s="24">
        <v>461685929</v>
      </c>
      <c r="K10" s="24">
        <v>261736</v>
      </c>
      <c r="L10" s="21" t="s">
        <v>86</v>
      </c>
      <c r="M10" s="21" t="s">
        <v>91</v>
      </c>
      <c r="N10" s="24">
        <v>0</v>
      </c>
      <c r="O10" s="21"/>
      <c r="P10" s="24" t="s">
        <v>42</v>
      </c>
      <c r="Q10" s="21" t="s">
        <v>88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1"/>
      <c r="Y10" s="24">
        <v>0</v>
      </c>
      <c r="Z10" s="21"/>
      <c r="AA10" s="24">
        <v>0</v>
      </c>
      <c r="AB10" s="24">
        <v>0</v>
      </c>
      <c r="AC10" s="24">
        <v>0</v>
      </c>
      <c r="AD10" s="21"/>
      <c r="AE10" s="21"/>
      <c r="AF10" s="24">
        <v>452195709.48000002</v>
      </c>
      <c r="AG10" s="25">
        <v>9490219</v>
      </c>
      <c r="AH10" s="21">
        <v>2201329433</v>
      </c>
      <c r="AI10" s="21" t="s">
        <v>112</v>
      </c>
      <c r="AJ10" s="21" t="s">
        <v>113</v>
      </c>
      <c r="AK10" s="22">
        <v>44902</v>
      </c>
      <c r="AL10" s="21"/>
      <c r="AM10" s="21"/>
      <c r="AN10" s="21"/>
      <c r="AO10" s="21"/>
      <c r="AP10" s="21"/>
      <c r="AQ10" s="21"/>
      <c r="AR10" s="21"/>
      <c r="AS10" s="24">
        <v>0</v>
      </c>
      <c r="AT10" s="24">
        <v>0</v>
      </c>
      <c r="AU10" s="22">
        <v>45046</v>
      </c>
    </row>
    <row r="11" spans="1:47" x14ac:dyDescent="0.25">
      <c r="A11" s="21">
        <v>900228989</v>
      </c>
      <c r="B11" s="21" t="s">
        <v>43</v>
      </c>
      <c r="C11" s="21" t="s">
        <v>11</v>
      </c>
      <c r="D11" s="21">
        <v>119164</v>
      </c>
      <c r="E11" s="21" t="s">
        <v>114</v>
      </c>
      <c r="F11" s="21"/>
      <c r="G11" s="21"/>
      <c r="H11" s="22">
        <v>44960</v>
      </c>
      <c r="I11" s="23">
        <v>2023</v>
      </c>
      <c r="J11" s="24">
        <v>463505941</v>
      </c>
      <c r="K11" s="24">
        <v>70763408</v>
      </c>
      <c r="L11" s="21" t="s">
        <v>86</v>
      </c>
      <c r="M11" s="21" t="s">
        <v>91</v>
      </c>
      <c r="N11" s="24">
        <v>0</v>
      </c>
      <c r="O11" s="21"/>
      <c r="P11" s="24" t="s">
        <v>42</v>
      </c>
      <c r="Q11" s="21" t="s">
        <v>88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1"/>
      <c r="Y11" s="24">
        <v>0</v>
      </c>
      <c r="Z11" s="21"/>
      <c r="AA11" s="24">
        <v>0</v>
      </c>
      <c r="AB11" s="24">
        <v>0</v>
      </c>
      <c r="AC11" s="24">
        <v>0</v>
      </c>
      <c r="AD11" s="21"/>
      <c r="AE11" s="21"/>
      <c r="AF11" s="24">
        <v>453987882.27999997</v>
      </c>
      <c r="AG11" s="24">
        <v>9518058</v>
      </c>
      <c r="AH11" s="21">
        <v>4800058810</v>
      </c>
      <c r="AI11" s="21" t="s">
        <v>115</v>
      </c>
      <c r="AJ11" s="21" t="s">
        <v>116</v>
      </c>
      <c r="AK11" s="22">
        <v>44964</v>
      </c>
      <c r="AL11" s="21"/>
      <c r="AM11" s="21"/>
      <c r="AN11" s="21"/>
      <c r="AO11" s="21"/>
      <c r="AP11" s="21"/>
      <c r="AQ11" s="21"/>
      <c r="AR11" s="21"/>
      <c r="AS11" s="24">
        <v>0</v>
      </c>
      <c r="AT11" s="24">
        <v>0</v>
      </c>
      <c r="AU11" s="22">
        <v>45046</v>
      </c>
    </row>
    <row r="12" spans="1:47" x14ac:dyDescent="0.25">
      <c r="A12" s="21">
        <v>900228989</v>
      </c>
      <c r="B12" s="21" t="s">
        <v>43</v>
      </c>
      <c r="C12" s="21" t="s">
        <v>11</v>
      </c>
      <c r="D12" s="21">
        <v>119167</v>
      </c>
      <c r="E12" s="21" t="s">
        <v>117</v>
      </c>
      <c r="F12" s="21"/>
      <c r="G12" s="21"/>
      <c r="H12" s="22">
        <v>44960</v>
      </c>
      <c r="I12" s="23">
        <v>2023</v>
      </c>
      <c r="J12" s="24">
        <v>174936620</v>
      </c>
      <c r="K12" s="24">
        <v>1</v>
      </c>
      <c r="L12" s="21" t="s">
        <v>86</v>
      </c>
      <c r="M12" s="21" t="s">
        <v>118</v>
      </c>
      <c r="N12" s="24">
        <v>0.6</v>
      </c>
      <c r="O12" s="21">
        <v>4800059122</v>
      </c>
      <c r="P12" s="24" t="s">
        <v>42</v>
      </c>
      <c r="Q12" s="21" t="s">
        <v>88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1"/>
      <c r="Y12" s="24">
        <v>0</v>
      </c>
      <c r="Z12" s="21"/>
      <c r="AA12" s="24">
        <v>0</v>
      </c>
      <c r="AB12" s="24">
        <v>0</v>
      </c>
      <c r="AC12" s="24"/>
      <c r="AD12" s="21"/>
      <c r="AE12" s="21"/>
      <c r="AF12" s="24">
        <v>171437887.59999999</v>
      </c>
      <c r="AG12" s="24">
        <v>0</v>
      </c>
      <c r="AH12" s="21">
        <v>4800059122</v>
      </c>
      <c r="AI12" s="21" t="s">
        <v>119</v>
      </c>
      <c r="AJ12" s="21"/>
      <c r="AK12" s="22">
        <v>44964</v>
      </c>
      <c r="AL12" s="21"/>
      <c r="AM12" s="21"/>
      <c r="AN12" s="21"/>
      <c r="AO12" s="21"/>
      <c r="AP12" s="21"/>
      <c r="AQ12" s="21"/>
      <c r="AR12" s="21"/>
      <c r="AS12" s="24">
        <v>0</v>
      </c>
      <c r="AT12" s="24">
        <v>0</v>
      </c>
      <c r="AU12" s="22">
        <v>45046</v>
      </c>
    </row>
    <row r="13" spans="1:47" x14ac:dyDescent="0.25">
      <c r="A13" s="21">
        <v>900228989</v>
      </c>
      <c r="B13" s="21" t="s">
        <v>43</v>
      </c>
      <c r="C13" s="21" t="s">
        <v>11</v>
      </c>
      <c r="D13" s="21">
        <v>121752</v>
      </c>
      <c r="E13" s="21" t="s">
        <v>120</v>
      </c>
      <c r="F13" s="21"/>
      <c r="G13" s="21"/>
      <c r="H13" s="22">
        <v>44994</v>
      </c>
      <c r="I13" s="23">
        <v>2023</v>
      </c>
      <c r="J13" s="24">
        <v>201343684</v>
      </c>
      <c r="K13" s="24">
        <v>201343684</v>
      </c>
      <c r="L13" s="21" t="s">
        <v>86</v>
      </c>
      <c r="M13" s="21" t="s">
        <v>118</v>
      </c>
      <c r="N13" s="24">
        <v>197316810.31999999</v>
      </c>
      <c r="O13" s="21">
        <v>1222232482</v>
      </c>
      <c r="P13" s="24" t="s">
        <v>42</v>
      </c>
      <c r="Q13" s="21" t="s">
        <v>88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1"/>
      <c r="Y13" s="24">
        <v>0</v>
      </c>
      <c r="Z13" s="21"/>
      <c r="AA13" s="24">
        <v>0</v>
      </c>
      <c r="AB13" s="24">
        <v>0</v>
      </c>
      <c r="AC13" s="24">
        <v>0</v>
      </c>
      <c r="AD13" s="21"/>
      <c r="AE13" s="21"/>
      <c r="AF13" s="24">
        <v>0</v>
      </c>
      <c r="AG13" s="24">
        <v>0</v>
      </c>
      <c r="AH13" s="21"/>
      <c r="AI13" s="21"/>
      <c r="AJ13" s="21"/>
      <c r="AK13" s="22">
        <v>44999</v>
      </c>
      <c r="AL13" s="21"/>
      <c r="AM13" s="21"/>
      <c r="AN13" s="21"/>
      <c r="AO13" s="21"/>
      <c r="AP13" s="21"/>
      <c r="AQ13" s="21"/>
      <c r="AR13" s="21"/>
      <c r="AS13" s="24">
        <v>0</v>
      </c>
      <c r="AT13" s="24">
        <v>0</v>
      </c>
      <c r="AU13" s="22">
        <v>45046</v>
      </c>
    </row>
    <row r="14" spans="1:47" x14ac:dyDescent="0.25">
      <c r="A14" s="21">
        <v>900228989</v>
      </c>
      <c r="B14" s="21" t="s">
        <v>43</v>
      </c>
      <c r="C14" s="21" t="s">
        <v>11</v>
      </c>
      <c r="D14" s="21">
        <v>121924</v>
      </c>
      <c r="E14" s="21" t="s">
        <v>121</v>
      </c>
      <c r="F14" s="21"/>
      <c r="G14" s="21"/>
      <c r="H14" s="22">
        <v>44997</v>
      </c>
      <c r="I14" s="23">
        <v>2023</v>
      </c>
      <c r="J14" s="24">
        <v>475853337</v>
      </c>
      <c r="K14" s="24">
        <v>169853337</v>
      </c>
      <c r="L14" s="21" t="s">
        <v>86</v>
      </c>
      <c r="M14" s="21" t="s">
        <v>118</v>
      </c>
      <c r="N14" s="24">
        <v>61073296.619999997</v>
      </c>
      <c r="O14" s="21">
        <v>4800059682</v>
      </c>
      <c r="P14" s="24" t="s">
        <v>42</v>
      </c>
      <c r="Q14" s="21" t="s">
        <v>88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1"/>
      <c r="Y14" s="24">
        <v>0</v>
      </c>
      <c r="Z14" s="21"/>
      <c r="AA14" s="24">
        <v>0</v>
      </c>
      <c r="AB14" s="24">
        <v>300000000</v>
      </c>
      <c r="AC14" s="24"/>
      <c r="AD14" s="21">
        <v>2201386960</v>
      </c>
      <c r="AE14" s="21" t="s">
        <v>122</v>
      </c>
      <c r="AF14" s="24">
        <v>466050597.07999998</v>
      </c>
      <c r="AG14" s="24">
        <v>0</v>
      </c>
      <c r="AH14" s="21">
        <v>4800059136</v>
      </c>
      <c r="AI14" s="21" t="s">
        <v>119</v>
      </c>
      <c r="AJ14" s="21"/>
      <c r="AK14" s="22">
        <v>44999</v>
      </c>
      <c r="AL14" s="21"/>
      <c r="AM14" s="21"/>
      <c r="AN14" s="21"/>
      <c r="AO14" s="21"/>
      <c r="AP14" s="21"/>
      <c r="AQ14" s="21"/>
      <c r="AR14" s="21"/>
      <c r="AS14" s="24">
        <v>0</v>
      </c>
      <c r="AT14" s="24">
        <v>0</v>
      </c>
      <c r="AU14" s="22">
        <v>45046</v>
      </c>
    </row>
    <row r="15" spans="1:47" x14ac:dyDescent="0.25">
      <c r="A15" s="21">
        <v>900228989</v>
      </c>
      <c r="B15" s="21" t="s">
        <v>43</v>
      </c>
      <c r="C15" s="21" t="s">
        <v>11</v>
      </c>
      <c r="D15" s="21">
        <v>123725</v>
      </c>
      <c r="E15" s="21" t="s">
        <v>123</v>
      </c>
      <c r="F15" s="21"/>
      <c r="G15" s="21"/>
      <c r="H15" s="22">
        <v>45020</v>
      </c>
      <c r="I15" s="23">
        <v>2023</v>
      </c>
      <c r="J15" s="24">
        <v>201697337</v>
      </c>
      <c r="K15" s="24">
        <v>201697337</v>
      </c>
      <c r="L15" s="21" t="s">
        <v>86</v>
      </c>
      <c r="M15" s="21" t="s">
        <v>118</v>
      </c>
      <c r="N15" s="24">
        <v>197663390.25999999</v>
      </c>
      <c r="O15" s="21">
        <v>1222234939</v>
      </c>
      <c r="P15" s="24" t="s">
        <v>42</v>
      </c>
      <c r="Q15" s="21" t="s">
        <v>88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1"/>
      <c r="Y15" s="24">
        <v>0</v>
      </c>
      <c r="Z15" s="21"/>
      <c r="AA15" s="24">
        <v>0</v>
      </c>
      <c r="AB15" s="24">
        <v>0</v>
      </c>
      <c r="AC15" s="24">
        <v>0</v>
      </c>
      <c r="AD15" s="21"/>
      <c r="AE15" s="21"/>
      <c r="AF15" s="24">
        <v>0</v>
      </c>
      <c r="AG15" s="24">
        <v>0</v>
      </c>
      <c r="AH15" s="21"/>
      <c r="AI15" s="21"/>
      <c r="AJ15" s="21"/>
      <c r="AK15" s="22">
        <v>45027</v>
      </c>
      <c r="AL15" s="21"/>
      <c r="AM15" s="21"/>
      <c r="AN15" s="21"/>
      <c r="AO15" s="21"/>
      <c r="AP15" s="21"/>
      <c r="AQ15" s="21"/>
      <c r="AR15" s="21"/>
      <c r="AS15" s="24">
        <v>0</v>
      </c>
      <c r="AT15" s="24">
        <v>0</v>
      </c>
      <c r="AU15" s="22">
        <v>45046</v>
      </c>
    </row>
    <row r="16" spans="1:47" x14ac:dyDescent="0.25">
      <c r="A16" s="21">
        <v>900228989</v>
      </c>
      <c r="B16" s="21" t="s">
        <v>43</v>
      </c>
      <c r="C16" s="21" t="s">
        <v>11</v>
      </c>
      <c r="D16" s="21">
        <v>123811</v>
      </c>
      <c r="E16" s="21" t="s">
        <v>124</v>
      </c>
      <c r="F16" s="21"/>
      <c r="G16" s="21"/>
      <c r="H16" s="22">
        <v>45021</v>
      </c>
      <c r="I16" s="23">
        <v>2023</v>
      </c>
      <c r="J16" s="24">
        <v>464248870</v>
      </c>
      <c r="K16" s="24">
        <v>464248870</v>
      </c>
      <c r="L16" s="21" t="s">
        <v>86</v>
      </c>
      <c r="M16" s="21" t="s">
        <v>118</v>
      </c>
      <c r="N16" s="24">
        <v>350626064.60000002</v>
      </c>
      <c r="O16" s="21">
        <v>4800059632</v>
      </c>
      <c r="P16" s="24" t="s">
        <v>42</v>
      </c>
      <c r="Q16" s="21" t="s">
        <v>88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1"/>
      <c r="Y16" s="24">
        <v>0</v>
      </c>
      <c r="Z16" s="21"/>
      <c r="AA16" s="24">
        <v>0</v>
      </c>
      <c r="AB16" s="24"/>
      <c r="AC16" s="24">
        <v>0</v>
      </c>
      <c r="AD16" s="21"/>
      <c r="AE16" s="21"/>
      <c r="AF16" s="24">
        <v>390678178.60000002</v>
      </c>
      <c r="AG16" s="24">
        <v>0</v>
      </c>
      <c r="AH16" s="21">
        <v>4800059632</v>
      </c>
      <c r="AI16" s="21" t="s">
        <v>125</v>
      </c>
      <c r="AJ16" s="21"/>
      <c r="AK16" s="22">
        <v>45027</v>
      </c>
      <c r="AL16" s="21"/>
      <c r="AM16" s="21"/>
      <c r="AN16" s="21"/>
      <c r="AO16" s="21"/>
      <c r="AP16" s="21"/>
      <c r="AQ16" s="21"/>
      <c r="AR16" s="21"/>
      <c r="AS16" s="24">
        <v>0</v>
      </c>
      <c r="AT16" s="24">
        <v>0</v>
      </c>
      <c r="AU16" s="22">
        <v>45046</v>
      </c>
    </row>
    <row r="17" spans="1:47" x14ac:dyDescent="0.25">
      <c r="A17" s="21">
        <v>900228989</v>
      </c>
      <c r="B17" s="21" t="s">
        <v>43</v>
      </c>
      <c r="C17" s="21" t="s">
        <v>10</v>
      </c>
      <c r="D17" s="21">
        <v>641907</v>
      </c>
      <c r="E17" s="21" t="s">
        <v>126</v>
      </c>
      <c r="F17" s="21" t="s">
        <v>10</v>
      </c>
      <c r="G17" s="21">
        <v>641907</v>
      </c>
      <c r="H17" s="22">
        <v>43406</v>
      </c>
      <c r="I17" s="23">
        <v>2018</v>
      </c>
      <c r="J17" s="24">
        <v>222470977</v>
      </c>
      <c r="K17" s="24">
        <v>1586568</v>
      </c>
      <c r="L17" s="21" t="s">
        <v>127</v>
      </c>
      <c r="M17" s="21" t="s">
        <v>87</v>
      </c>
      <c r="N17" s="24">
        <v>0</v>
      </c>
      <c r="O17" s="21"/>
      <c r="P17" s="24" t="s">
        <v>42</v>
      </c>
      <c r="Q17" s="21" t="s">
        <v>128</v>
      </c>
      <c r="R17" s="24">
        <v>222470977</v>
      </c>
      <c r="S17" s="24">
        <v>1586568</v>
      </c>
      <c r="T17" s="24">
        <v>0</v>
      </c>
      <c r="U17" s="24">
        <v>0</v>
      </c>
      <c r="V17" s="24">
        <v>220884409</v>
      </c>
      <c r="W17" s="24">
        <v>0</v>
      </c>
      <c r="X17" s="21"/>
      <c r="Y17" s="24">
        <v>0</v>
      </c>
      <c r="Z17" s="21"/>
      <c r="AA17" s="24">
        <v>0</v>
      </c>
      <c r="AB17" s="24">
        <v>0</v>
      </c>
      <c r="AC17" s="24">
        <v>0</v>
      </c>
      <c r="AD17" s="21"/>
      <c r="AE17" s="21"/>
      <c r="AF17" s="24">
        <v>0</v>
      </c>
      <c r="AG17" s="24">
        <v>0</v>
      </c>
      <c r="AH17" s="21"/>
      <c r="AI17" s="21"/>
      <c r="AJ17" s="21"/>
      <c r="AK17" s="22">
        <v>43411</v>
      </c>
      <c r="AL17" s="21"/>
      <c r="AM17" s="21">
        <v>2</v>
      </c>
      <c r="AN17" s="21"/>
      <c r="AO17" s="21"/>
      <c r="AP17" s="21">
        <v>1</v>
      </c>
      <c r="AQ17" s="21">
        <v>20181130</v>
      </c>
      <c r="AR17" s="21">
        <v>20181107</v>
      </c>
      <c r="AS17" s="24">
        <v>222470977</v>
      </c>
      <c r="AT17" s="24">
        <v>1586568</v>
      </c>
      <c r="AU17" s="22">
        <v>45046</v>
      </c>
    </row>
    <row r="18" spans="1:47" x14ac:dyDescent="0.25">
      <c r="A18" s="21">
        <v>900228989</v>
      </c>
      <c r="B18" s="21" t="s">
        <v>43</v>
      </c>
      <c r="C18" s="21" t="s">
        <v>10</v>
      </c>
      <c r="D18" s="21">
        <v>616182</v>
      </c>
      <c r="E18" s="21" t="s">
        <v>129</v>
      </c>
      <c r="F18" s="21" t="s">
        <v>10</v>
      </c>
      <c r="G18" s="21">
        <v>616182</v>
      </c>
      <c r="H18" s="22">
        <v>43290</v>
      </c>
      <c r="I18" s="23">
        <v>2018</v>
      </c>
      <c r="J18" s="24">
        <v>219652500</v>
      </c>
      <c r="K18" s="24">
        <v>1025464</v>
      </c>
      <c r="L18" s="21" t="s">
        <v>127</v>
      </c>
      <c r="M18" s="21" t="s">
        <v>87</v>
      </c>
      <c r="N18" s="24">
        <v>0</v>
      </c>
      <c r="O18" s="21"/>
      <c r="P18" s="24" t="s">
        <v>42</v>
      </c>
      <c r="Q18" s="21" t="s">
        <v>128</v>
      </c>
      <c r="R18" s="24">
        <v>217129816</v>
      </c>
      <c r="S18" s="24">
        <v>1025464</v>
      </c>
      <c r="T18" s="24">
        <v>0</v>
      </c>
      <c r="U18" s="24">
        <v>0</v>
      </c>
      <c r="V18" s="24">
        <v>216104352</v>
      </c>
      <c r="W18" s="24">
        <v>0</v>
      </c>
      <c r="X18" s="21"/>
      <c r="Y18" s="24">
        <v>0</v>
      </c>
      <c r="Z18" s="21"/>
      <c r="AA18" s="24">
        <v>0</v>
      </c>
      <c r="AB18" s="24">
        <v>0</v>
      </c>
      <c r="AC18" s="24">
        <v>0</v>
      </c>
      <c r="AD18" s="21"/>
      <c r="AE18" s="21"/>
      <c r="AF18" s="24">
        <v>0</v>
      </c>
      <c r="AG18" s="24">
        <v>0</v>
      </c>
      <c r="AH18" s="21"/>
      <c r="AI18" s="21"/>
      <c r="AJ18" s="21"/>
      <c r="AK18" s="22">
        <v>43293</v>
      </c>
      <c r="AL18" s="21"/>
      <c r="AM18" s="21">
        <v>2</v>
      </c>
      <c r="AN18" s="21"/>
      <c r="AO18" s="21"/>
      <c r="AP18" s="21">
        <v>1</v>
      </c>
      <c r="AQ18" s="21">
        <v>20180723</v>
      </c>
      <c r="AR18" s="21">
        <v>20180712</v>
      </c>
      <c r="AS18" s="24">
        <v>217129816</v>
      </c>
      <c r="AT18" s="24">
        <v>1025464</v>
      </c>
      <c r="AU18" s="22">
        <v>45046</v>
      </c>
    </row>
    <row r="22" spans="1:47" x14ac:dyDescent="0.25">
      <c r="M22" s="10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showGridLines="0" zoomScale="73" zoomScaleNormal="73" workbookViewId="0">
      <selection activeCell="C5" sqref="C5:D5"/>
    </sheetView>
  </sheetViews>
  <sheetFormatPr baseColWidth="10" defaultRowHeight="15" x14ac:dyDescent="0.25"/>
  <cols>
    <col min="2" max="2" width="47" customWidth="1"/>
    <col min="3" max="3" width="13.28515625" style="29" bestFit="1" customWidth="1"/>
    <col min="4" max="4" width="16" style="26" bestFit="1" customWidth="1"/>
  </cols>
  <sheetData>
    <row r="3" spans="2:4" x14ac:dyDescent="0.25">
      <c r="B3" s="30" t="s">
        <v>130</v>
      </c>
      <c r="C3" s="30" t="s">
        <v>131</v>
      </c>
      <c r="D3" s="75" t="s">
        <v>132</v>
      </c>
    </row>
    <row r="4" spans="2:4" x14ac:dyDescent="0.25">
      <c r="B4" s="80" t="s">
        <v>87</v>
      </c>
      <c r="C4" s="77">
        <v>3</v>
      </c>
      <c r="D4" s="78">
        <v>3410323</v>
      </c>
    </row>
    <row r="5" spans="2:4" x14ac:dyDescent="0.25">
      <c r="B5" s="81" t="s">
        <v>91</v>
      </c>
      <c r="C5" s="74">
        <v>8</v>
      </c>
      <c r="D5" s="79">
        <v>168580728</v>
      </c>
    </row>
    <row r="6" spans="2:4" x14ac:dyDescent="0.25">
      <c r="B6" s="82" t="s">
        <v>118</v>
      </c>
      <c r="C6" s="74">
        <v>5</v>
      </c>
      <c r="D6" s="79">
        <v>1037143229</v>
      </c>
    </row>
    <row r="7" spans="2:4" x14ac:dyDescent="0.25">
      <c r="B7" s="30" t="s">
        <v>41</v>
      </c>
      <c r="C7" s="76">
        <v>16</v>
      </c>
      <c r="D7" s="75">
        <v>1209134280</v>
      </c>
    </row>
    <row r="8" spans="2:4" x14ac:dyDescent="0.25">
      <c r="C8"/>
      <c r="D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29" sqref="O29"/>
    </sheetView>
  </sheetViews>
  <sheetFormatPr baseColWidth="10" defaultRowHeight="12.75" x14ac:dyDescent="0.2"/>
  <cols>
    <col min="1" max="1" width="1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222" width="11.42578125" style="31"/>
    <col min="223" max="223" width="4.42578125" style="31" customWidth="1"/>
    <col min="224" max="224" width="11.42578125" style="31"/>
    <col min="225" max="225" width="17.5703125" style="31" customWidth="1"/>
    <col min="226" max="226" width="11.5703125" style="31" customWidth="1"/>
    <col min="227" max="230" width="11.42578125" style="31"/>
    <col min="231" max="231" width="22.5703125" style="31" customWidth="1"/>
    <col min="232" max="232" width="14" style="31" customWidth="1"/>
    <col min="233" max="233" width="1.7109375" style="31" customWidth="1"/>
    <col min="234" max="478" width="11.42578125" style="31"/>
    <col min="479" max="479" width="4.42578125" style="31" customWidth="1"/>
    <col min="480" max="480" width="11.42578125" style="31"/>
    <col min="481" max="481" width="17.5703125" style="31" customWidth="1"/>
    <col min="482" max="482" width="11.5703125" style="31" customWidth="1"/>
    <col min="483" max="486" width="11.42578125" style="31"/>
    <col min="487" max="487" width="22.5703125" style="31" customWidth="1"/>
    <col min="488" max="488" width="14" style="31" customWidth="1"/>
    <col min="489" max="489" width="1.7109375" style="31" customWidth="1"/>
    <col min="490" max="734" width="11.42578125" style="31"/>
    <col min="735" max="735" width="4.42578125" style="31" customWidth="1"/>
    <col min="736" max="736" width="11.42578125" style="31"/>
    <col min="737" max="737" width="17.5703125" style="31" customWidth="1"/>
    <col min="738" max="738" width="11.5703125" style="31" customWidth="1"/>
    <col min="739" max="742" width="11.42578125" style="31"/>
    <col min="743" max="743" width="22.5703125" style="31" customWidth="1"/>
    <col min="744" max="744" width="14" style="31" customWidth="1"/>
    <col min="745" max="745" width="1.7109375" style="31" customWidth="1"/>
    <col min="746" max="990" width="11.42578125" style="31"/>
    <col min="991" max="991" width="4.42578125" style="31" customWidth="1"/>
    <col min="992" max="992" width="11.42578125" style="31"/>
    <col min="993" max="993" width="17.5703125" style="31" customWidth="1"/>
    <col min="994" max="994" width="11.5703125" style="31" customWidth="1"/>
    <col min="995" max="998" width="11.42578125" style="31"/>
    <col min="999" max="999" width="22.5703125" style="31" customWidth="1"/>
    <col min="1000" max="1000" width="14" style="31" customWidth="1"/>
    <col min="1001" max="1001" width="1.7109375" style="31" customWidth="1"/>
    <col min="1002" max="1246" width="11.42578125" style="31"/>
    <col min="1247" max="1247" width="4.42578125" style="31" customWidth="1"/>
    <col min="1248" max="1248" width="11.42578125" style="31"/>
    <col min="1249" max="1249" width="17.5703125" style="31" customWidth="1"/>
    <col min="1250" max="1250" width="11.5703125" style="31" customWidth="1"/>
    <col min="1251" max="1254" width="11.42578125" style="31"/>
    <col min="1255" max="1255" width="22.5703125" style="31" customWidth="1"/>
    <col min="1256" max="1256" width="14" style="31" customWidth="1"/>
    <col min="1257" max="1257" width="1.7109375" style="31" customWidth="1"/>
    <col min="1258" max="1502" width="11.42578125" style="31"/>
    <col min="1503" max="1503" width="4.42578125" style="31" customWidth="1"/>
    <col min="1504" max="1504" width="11.42578125" style="31"/>
    <col min="1505" max="1505" width="17.5703125" style="31" customWidth="1"/>
    <col min="1506" max="1506" width="11.5703125" style="31" customWidth="1"/>
    <col min="1507" max="1510" width="11.42578125" style="31"/>
    <col min="1511" max="1511" width="22.5703125" style="31" customWidth="1"/>
    <col min="1512" max="1512" width="14" style="31" customWidth="1"/>
    <col min="1513" max="1513" width="1.7109375" style="31" customWidth="1"/>
    <col min="1514" max="1758" width="11.42578125" style="31"/>
    <col min="1759" max="1759" width="4.42578125" style="31" customWidth="1"/>
    <col min="1760" max="1760" width="11.42578125" style="31"/>
    <col min="1761" max="1761" width="17.5703125" style="31" customWidth="1"/>
    <col min="1762" max="1762" width="11.5703125" style="31" customWidth="1"/>
    <col min="1763" max="1766" width="11.42578125" style="31"/>
    <col min="1767" max="1767" width="22.5703125" style="31" customWidth="1"/>
    <col min="1768" max="1768" width="14" style="31" customWidth="1"/>
    <col min="1769" max="1769" width="1.7109375" style="31" customWidth="1"/>
    <col min="1770" max="2014" width="11.42578125" style="31"/>
    <col min="2015" max="2015" width="4.42578125" style="31" customWidth="1"/>
    <col min="2016" max="2016" width="11.42578125" style="31"/>
    <col min="2017" max="2017" width="17.5703125" style="31" customWidth="1"/>
    <col min="2018" max="2018" width="11.5703125" style="31" customWidth="1"/>
    <col min="2019" max="2022" width="11.42578125" style="31"/>
    <col min="2023" max="2023" width="22.5703125" style="31" customWidth="1"/>
    <col min="2024" max="2024" width="14" style="31" customWidth="1"/>
    <col min="2025" max="2025" width="1.7109375" style="31" customWidth="1"/>
    <col min="2026" max="2270" width="11.42578125" style="31"/>
    <col min="2271" max="2271" width="4.42578125" style="31" customWidth="1"/>
    <col min="2272" max="2272" width="11.42578125" style="31"/>
    <col min="2273" max="2273" width="17.5703125" style="31" customWidth="1"/>
    <col min="2274" max="2274" width="11.5703125" style="31" customWidth="1"/>
    <col min="2275" max="2278" width="11.42578125" style="31"/>
    <col min="2279" max="2279" width="22.5703125" style="31" customWidth="1"/>
    <col min="2280" max="2280" width="14" style="31" customWidth="1"/>
    <col min="2281" max="2281" width="1.7109375" style="31" customWidth="1"/>
    <col min="2282" max="2526" width="11.42578125" style="31"/>
    <col min="2527" max="2527" width="4.42578125" style="31" customWidth="1"/>
    <col min="2528" max="2528" width="11.42578125" style="31"/>
    <col min="2529" max="2529" width="17.5703125" style="31" customWidth="1"/>
    <col min="2530" max="2530" width="11.5703125" style="31" customWidth="1"/>
    <col min="2531" max="2534" width="11.42578125" style="31"/>
    <col min="2535" max="2535" width="22.5703125" style="31" customWidth="1"/>
    <col min="2536" max="2536" width="14" style="31" customWidth="1"/>
    <col min="2537" max="2537" width="1.7109375" style="31" customWidth="1"/>
    <col min="2538" max="2782" width="11.42578125" style="31"/>
    <col min="2783" max="2783" width="4.42578125" style="31" customWidth="1"/>
    <col min="2784" max="2784" width="11.42578125" style="31"/>
    <col min="2785" max="2785" width="17.5703125" style="31" customWidth="1"/>
    <col min="2786" max="2786" width="11.5703125" style="31" customWidth="1"/>
    <col min="2787" max="2790" width="11.42578125" style="31"/>
    <col min="2791" max="2791" width="22.5703125" style="31" customWidth="1"/>
    <col min="2792" max="2792" width="14" style="31" customWidth="1"/>
    <col min="2793" max="2793" width="1.7109375" style="31" customWidth="1"/>
    <col min="2794" max="3038" width="11.42578125" style="31"/>
    <col min="3039" max="3039" width="4.42578125" style="31" customWidth="1"/>
    <col min="3040" max="3040" width="11.42578125" style="31"/>
    <col min="3041" max="3041" width="17.5703125" style="31" customWidth="1"/>
    <col min="3042" max="3042" width="11.5703125" style="31" customWidth="1"/>
    <col min="3043" max="3046" width="11.42578125" style="31"/>
    <col min="3047" max="3047" width="22.5703125" style="31" customWidth="1"/>
    <col min="3048" max="3048" width="14" style="31" customWidth="1"/>
    <col min="3049" max="3049" width="1.7109375" style="31" customWidth="1"/>
    <col min="3050" max="3294" width="11.42578125" style="31"/>
    <col min="3295" max="3295" width="4.42578125" style="31" customWidth="1"/>
    <col min="3296" max="3296" width="11.42578125" style="31"/>
    <col min="3297" max="3297" width="17.5703125" style="31" customWidth="1"/>
    <col min="3298" max="3298" width="11.5703125" style="31" customWidth="1"/>
    <col min="3299" max="3302" width="11.42578125" style="31"/>
    <col min="3303" max="3303" width="22.5703125" style="31" customWidth="1"/>
    <col min="3304" max="3304" width="14" style="31" customWidth="1"/>
    <col min="3305" max="3305" width="1.7109375" style="31" customWidth="1"/>
    <col min="3306" max="3550" width="11.42578125" style="31"/>
    <col min="3551" max="3551" width="4.42578125" style="31" customWidth="1"/>
    <col min="3552" max="3552" width="11.42578125" style="31"/>
    <col min="3553" max="3553" width="17.5703125" style="31" customWidth="1"/>
    <col min="3554" max="3554" width="11.5703125" style="31" customWidth="1"/>
    <col min="3555" max="3558" width="11.42578125" style="31"/>
    <col min="3559" max="3559" width="22.5703125" style="31" customWidth="1"/>
    <col min="3560" max="3560" width="14" style="31" customWidth="1"/>
    <col min="3561" max="3561" width="1.7109375" style="31" customWidth="1"/>
    <col min="3562" max="3806" width="11.42578125" style="31"/>
    <col min="3807" max="3807" width="4.42578125" style="31" customWidth="1"/>
    <col min="3808" max="3808" width="11.42578125" style="31"/>
    <col min="3809" max="3809" width="17.5703125" style="31" customWidth="1"/>
    <col min="3810" max="3810" width="11.5703125" style="31" customWidth="1"/>
    <col min="3811" max="3814" width="11.42578125" style="31"/>
    <col min="3815" max="3815" width="22.5703125" style="31" customWidth="1"/>
    <col min="3816" max="3816" width="14" style="31" customWidth="1"/>
    <col min="3817" max="3817" width="1.7109375" style="31" customWidth="1"/>
    <col min="3818" max="4062" width="11.42578125" style="31"/>
    <col min="4063" max="4063" width="4.42578125" style="31" customWidth="1"/>
    <col min="4064" max="4064" width="11.42578125" style="31"/>
    <col min="4065" max="4065" width="17.5703125" style="31" customWidth="1"/>
    <col min="4066" max="4066" width="11.5703125" style="31" customWidth="1"/>
    <col min="4067" max="4070" width="11.42578125" style="31"/>
    <col min="4071" max="4071" width="22.5703125" style="31" customWidth="1"/>
    <col min="4072" max="4072" width="14" style="31" customWidth="1"/>
    <col min="4073" max="4073" width="1.7109375" style="31" customWidth="1"/>
    <col min="4074" max="4318" width="11.42578125" style="31"/>
    <col min="4319" max="4319" width="4.42578125" style="31" customWidth="1"/>
    <col min="4320" max="4320" width="11.42578125" style="31"/>
    <col min="4321" max="4321" width="17.5703125" style="31" customWidth="1"/>
    <col min="4322" max="4322" width="11.5703125" style="31" customWidth="1"/>
    <col min="4323" max="4326" width="11.42578125" style="31"/>
    <col min="4327" max="4327" width="22.5703125" style="31" customWidth="1"/>
    <col min="4328" max="4328" width="14" style="31" customWidth="1"/>
    <col min="4329" max="4329" width="1.7109375" style="31" customWidth="1"/>
    <col min="4330" max="4574" width="11.42578125" style="31"/>
    <col min="4575" max="4575" width="4.42578125" style="31" customWidth="1"/>
    <col min="4576" max="4576" width="11.42578125" style="31"/>
    <col min="4577" max="4577" width="17.5703125" style="31" customWidth="1"/>
    <col min="4578" max="4578" width="11.5703125" style="31" customWidth="1"/>
    <col min="4579" max="4582" width="11.42578125" style="31"/>
    <col min="4583" max="4583" width="22.5703125" style="31" customWidth="1"/>
    <col min="4584" max="4584" width="14" style="31" customWidth="1"/>
    <col min="4585" max="4585" width="1.7109375" style="31" customWidth="1"/>
    <col min="4586" max="4830" width="11.42578125" style="31"/>
    <col min="4831" max="4831" width="4.42578125" style="31" customWidth="1"/>
    <col min="4832" max="4832" width="11.42578125" style="31"/>
    <col min="4833" max="4833" width="17.5703125" style="31" customWidth="1"/>
    <col min="4834" max="4834" width="11.5703125" style="31" customWidth="1"/>
    <col min="4835" max="4838" width="11.42578125" style="31"/>
    <col min="4839" max="4839" width="22.5703125" style="31" customWidth="1"/>
    <col min="4840" max="4840" width="14" style="31" customWidth="1"/>
    <col min="4841" max="4841" width="1.7109375" style="31" customWidth="1"/>
    <col min="4842" max="5086" width="11.42578125" style="31"/>
    <col min="5087" max="5087" width="4.42578125" style="31" customWidth="1"/>
    <col min="5088" max="5088" width="11.42578125" style="31"/>
    <col min="5089" max="5089" width="17.5703125" style="31" customWidth="1"/>
    <col min="5090" max="5090" width="11.5703125" style="31" customWidth="1"/>
    <col min="5091" max="5094" width="11.42578125" style="31"/>
    <col min="5095" max="5095" width="22.5703125" style="31" customWidth="1"/>
    <col min="5096" max="5096" width="14" style="31" customWidth="1"/>
    <col min="5097" max="5097" width="1.7109375" style="31" customWidth="1"/>
    <col min="5098" max="5342" width="11.42578125" style="31"/>
    <col min="5343" max="5343" width="4.42578125" style="31" customWidth="1"/>
    <col min="5344" max="5344" width="11.42578125" style="31"/>
    <col min="5345" max="5345" width="17.5703125" style="31" customWidth="1"/>
    <col min="5346" max="5346" width="11.5703125" style="31" customWidth="1"/>
    <col min="5347" max="5350" width="11.42578125" style="31"/>
    <col min="5351" max="5351" width="22.5703125" style="31" customWidth="1"/>
    <col min="5352" max="5352" width="14" style="31" customWidth="1"/>
    <col min="5353" max="5353" width="1.7109375" style="31" customWidth="1"/>
    <col min="5354" max="5598" width="11.42578125" style="31"/>
    <col min="5599" max="5599" width="4.42578125" style="31" customWidth="1"/>
    <col min="5600" max="5600" width="11.42578125" style="31"/>
    <col min="5601" max="5601" width="17.5703125" style="31" customWidth="1"/>
    <col min="5602" max="5602" width="11.5703125" style="31" customWidth="1"/>
    <col min="5603" max="5606" width="11.42578125" style="31"/>
    <col min="5607" max="5607" width="22.5703125" style="31" customWidth="1"/>
    <col min="5608" max="5608" width="14" style="31" customWidth="1"/>
    <col min="5609" max="5609" width="1.7109375" style="31" customWidth="1"/>
    <col min="5610" max="5854" width="11.42578125" style="31"/>
    <col min="5855" max="5855" width="4.42578125" style="31" customWidth="1"/>
    <col min="5856" max="5856" width="11.42578125" style="31"/>
    <col min="5857" max="5857" width="17.5703125" style="31" customWidth="1"/>
    <col min="5858" max="5858" width="11.5703125" style="31" customWidth="1"/>
    <col min="5859" max="5862" width="11.42578125" style="31"/>
    <col min="5863" max="5863" width="22.5703125" style="31" customWidth="1"/>
    <col min="5864" max="5864" width="14" style="31" customWidth="1"/>
    <col min="5865" max="5865" width="1.7109375" style="31" customWidth="1"/>
    <col min="5866" max="6110" width="11.42578125" style="31"/>
    <col min="6111" max="6111" width="4.42578125" style="31" customWidth="1"/>
    <col min="6112" max="6112" width="11.42578125" style="31"/>
    <col min="6113" max="6113" width="17.5703125" style="31" customWidth="1"/>
    <col min="6114" max="6114" width="11.5703125" style="31" customWidth="1"/>
    <col min="6115" max="6118" width="11.42578125" style="31"/>
    <col min="6119" max="6119" width="22.5703125" style="31" customWidth="1"/>
    <col min="6120" max="6120" width="14" style="31" customWidth="1"/>
    <col min="6121" max="6121" width="1.7109375" style="31" customWidth="1"/>
    <col min="6122" max="6366" width="11.42578125" style="31"/>
    <col min="6367" max="6367" width="4.42578125" style="31" customWidth="1"/>
    <col min="6368" max="6368" width="11.42578125" style="31"/>
    <col min="6369" max="6369" width="17.5703125" style="31" customWidth="1"/>
    <col min="6370" max="6370" width="11.5703125" style="31" customWidth="1"/>
    <col min="6371" max="6374" width="11.42578125" style="31"/>
    <col min="6375" max="6375" width="22.5703125" style="31" customWidth="1"/>
    <col min="6376" max="6376" width="14" style="31" customWidth="1"/>
    <col min="6377" max="6377" width="1.7109375" style="31" customWidth="1"/>
    <col min="6378" max="6622" width="11.42578125" style="31"/>
    <col min="6623" max="6623" width="4.42578125" style="31" customWidth="1"/>
    <col min="6624" max="6624" width="11.42578125" style="31"/>
    <col min="6625" max="6625" width="17.5703125" style="31" customWidth="1"/>
    <col min="6626" max="6626" width="11.5703125" style="31" customWidth="1"/>
    <col min="6627" max="6630" width="11.42578125" style="31"/>
    <col min="6631" max="6631" width="22.5703125" style="31" customWidth="1"/>
    <col min="6632" max="6632" width="14" style="31" customWidth="1"/>
    <col min="6633" max="6633" width="1.7109375" style="31" customWidth="1"/>
    <col min="6634" max="6878" width="11.42578125" style="31"/>
    <col min="6879" max="6879" width="4.42578125" style="31" customWidth="1"/>
    <col min="6880" max="6880" width="11.42578125" style="31"/>
    <col min="6881" max="6881" width="17.5703125" style="31" customWidth="1"/>
    <col min="6882" max="6882" width="11.5703125" style="31" customWidth="1"/>
    <col min="6883" max="6886" width="11.42578125" style="31"/>
    <col min="6887" max="6887" width="22.5703125" style="31" customWidth="1"/>
    <col min="6888" max="6888" width="14" style="31" customWidth="1"/>
    <col min="6889" max="6889" width="1.7109375" style="31" customWidth="1"/>
    <col min="6890" max="7134" width="11.42578125" style="31"/>
    <col min="7135" max="7135" width="4.42578125" style="31" customWidth="1"/>
    <col min="7136" max="7136" width="11.42578125" style="31"/>
    <col min="7137" max="7137" width="17.5703125" style="31" customWidth="1"/>
    <col min="7138" max="7138" width="11.5703125" style="31" customWidth="1"/>
    <col min="7139" max="7142" width="11.42578125" style="31"/>
    <col min="7143" max="7143" width="22.5703125" style="31" customWidth="1"/>
    <col min="7144" max="7144" width="14" style="31" customWidth="1"/>
    <col min="7145" max="7145" width="1.7109375" style="31" customWidth="1"/>
    <col min="7146" max="7390" width="11.42578125" style="31"/>
    <col min="7391" max="7391" width="4.42578125" style="31" customWidth="1"/>
    <col min="7392" max="7392" width="11.42578125" style="31"/>
    <col min="7393" max="7393" width="17.5703125" style="31" customWidth="1"/>
    <col min="7394" max="7394" width="11.5703125" style="31" customWidth="1"/>
    <col min="7395" max="7398" width="11.42578125" style="31"/>
    <col min="7399" max="7399" width="22.5703125" style="31" customWidth="1"/>
    <col min="7400" max="7400" width="14" style="31" customWidth="1"/>
    <col min="7401" max="7401" width="1.7109375" style="31" customWidth="1"/>
    <col min="7402" max="7646" width="11.42578125" style="31"/>
    <col min="7647" max="7647" width="4.42578125" style="31" customWidth="1"/>
    <col min="7648" max="7648" width="11.42578125" style="31"/>
    <col min="7649" max="7649" width="17.5703125" style="31" customWidth="1"/>
    <col min="7650" max="7650" width="11.5703125" style="31" customWidth="1"/>
    <col min="7651" max="7654" width="11.42578125" style="31"/>
    <col min="7655" max="7655" width="22.5703125" style="31" customWidth="1"/>
    <col min="7656" max="7656" width="14" style="31" customWidth="1"/>
    <col min="7657" max="7657" width="1.7109375" style="31" customWidth="1"/>
    <col min="7658" max="7902" width="11.42578125" style="31"/>
    <col min="7903" max="7903" width="4.42578125" style="31" customWidth="1"/>
    <col min="7904" max="7904" width="11.42578125" style="31"/>
    <col min="7905" max="7905" width="17.5703125" style="31" customWidth="1"/>
    <col min="7906" max="7906" width="11.5703125" style="31" customWidth="1"/>
    <col min="7907" max="7910" width="11.42578125" style="31"/>
    <col min="7911" max="7911" width="22.5703125" style="31" customWidth="1"/>
    <col min="7912" max="7912" width="14" style="31" customWidth="1"/>
    <col min="7913" max="7913" width="1.7109375" style="31" customWidth="1"/>
    <col min="7914" max="8158" width="11.42578125" style="31"/>
    <col min="8159" max="8159" width="4.42578125" style="31" customWidth="1"/>
    <col min="8160" max="8160" width="11.42578125" style="31"/>
    <col min="8161" max="8161" width="17.5703125" style="31" customWidth="1"/>
    <col min="8162" max="8162" width="11.5703125" style="31" customWidth="1"/>
    <col min="8163" max="8166" width="11.42578125" style="31"/>
    <col min="8167" max="8167" width="22.5703125" style="31" customWidth="1"/>
    <col min="8168" max="8168" width="14" style="31" customWidth="1"/>
    <col min="8169" max="8169" width="1.7109375" style="31" customWidth="1"/>
    <col min="8170" max="8414" width="11.42578125" style="31"/>
    <col min="8415" max="8415" width="4.42578125" style="31" customWidth="1"/>
    <col min="8416" max="8416" width="11.42578125" style="31"/>
    <col min="8417" max="8417" width="17.5703125" style="31" customWidth="1"/>
    <col min="8418" max="8418" width="11.5703125" style="31" customWidth="1"/>
    <col min="8419" max="8422" width="11.42578125" style="31"/>
    <col min="8423" max="8423" width="22.5703125" style="31" customWidth="1"/>
    <col min="8424" max="8424" width="14" style="31" customWidth="1"/>
    <col min="8425" max="8425" width="1.7109375" style="31" customWidth="1"/>
    <col min="8426" max="8670" width="11.42578125" style="31"/>
    <col min="8671" max="8671" width="4.42578125" style="31" customWidth="1"/>
    <col min="8672" max="8672" width="11.42578125" style="31"/>
    <col min="8673" max="8673" width="17.5703125" style="31" customWidth="1"/>
    <col min="8674" max="8674" width="11.5703125" style="31" customWidth="1"/>
    <col min="8675" max="8678" width="11.42578125" style="31"/>
    <col min="8679" max="8679" width="22.5703125" style="31" customWidth="1"/>
    <col min="8680" max="8680" width="14" style="31" customWidth="1"/>
    <col min="8681" max="8681" width="1.7109375" style="31" customWidth="1"/>
    <col min="8682" max="8926" width="11.42578125" style="31"/>
    <col min="8927" max="8927" width="4.42578125" style="31" customWidth="1"/>
    <col min="8928" max="8928" width="11.42578125" style="31"/>
    <col min="8929" max="8929" width="17.5703125" style="31" customWidth="1"/>
    <col min="8930" max="8930" width="11.5703125" style="31" customWidth="1"/>
    <col min="8931" max="8934" width="11.42578125" style="31"/>
    <col min="8935" max="8935" width="22.5703125" style="31" customWidth="1"/>
    <col min="8936" max="8936" width="14" style="31" customWidth="1"/>
    <col min="8937" max="8937" width="1.7109375" style="31" customWidth="1"/>
    <col min="8938" max="9182" width="11.42578125" style="31"/>
    <col min="9183" max="9183" width="4.42578125" style="31" customWidth="1"/>
    <col min="9184" max="9184" width="11.42578125" style="31"/>
    <col min="9185" max="9185" width="17.5703125" style="31" customWidth="1"/>
    <col min="9186" max="9186" width="11.5703125" style="31" customWidth="1"/>
    <col min="9187" max="9190" width="11.42578125" style="31"/>
    <col min="9191" max="9191" width="22.5703125" style="31" customWidth="1"/>
    <col min="9192" max="9192" width="14" style="31" customWidth="1"/>
    <col min="9193" max="9193" width="1.7109375" style="31" customWidth="1"/>
    <col min="9194" max="9438" width="11.42578125" style="31"/>
    <col min="9439" max="9439" width="4.42578125" style="31" customWidth="1"/>
    <col min="9440" max="9440" width="11.42578125" style="31"/>
    <col min="9441" max="9441" width="17.5703125" style="31" customWidth="1"/>
    <col min="9442" max="9442" width="11.5703125" style="31" customWidth="1"/>
    <col min="9443" max="9446" width="11.42578125" style="31"/>
    <col min="9447" max="9447" width="22.5703125" style="31" customWidth="1"/>
    <col min="9448" max="9448" width="14" style="31" customWidth="1"/>
    <col min="9449" max="9449" width="1.7109375" style="31" customWidth="1"/>
    <col min="9450" max="9694" width="11.42578125" style="31"/>
    <col min="9695" max="9695" width="4.42578125" style="31" customWidth="1"/>
    <col min="9696" max="9696" width="11.42578125" style="31"/>
    <col min="9697" max="9697" width="17.5703125" style="31" customWidth="1"/>
    <col min="9698" max="9698" width="11.5703125" style="31" customWidth="1"/>
    <col min="9699" max="9702" width="11.42578125" style="31"/>
    <col min="9703" max="9703" width="22.5703125" style="31" customWidth="1"/>
    <col min="9704" max="9704" width="14" style="31" customWidth="1"/>
    <col min="9705" max="9705" width="1.7109375" style="31" customWidth="1"/>
    <col min="9706" max="9950" width="11.42578125" style="31"/>
    <col min="9951" max="9951" width="4.42578125" style="31" customWidth="1"/>
    <col min="9952" max="9952" width="11.42578125" style="31"/>
    <col min="9953" max="9953" width="17.5703125" style="31" customWidth="1"/>
    <col min="9954" max="9954" width="11.5703125" style="31" customWidth="1"/>
    <col min="9955" max="9958" width="11.42578125" style="31"/>
    <col min="9959" max="9959" width="22.5703125" style="31" customWidth="1"/>
    <col min="9960" max="9960" width="14" style="31" customWidth="1"/>
    <col min="9961" max="9961" width="1.7109375" style="31" customWidth="1"/>
    <col min="9962" max="10206" width="11.42578125" style="31"/>
    <col min="10207" max="10207" width="4.42578125" style="31" customWidth="1"/>
    <col min="10208" max="10208" width="11.42578125" style="31"/>
    <col min="10209" max="10209" width="17.5703125" style="31" customWidth="1"/>
    <col min="10210" max="10210" width="11.5703125" style="31" customWidth="1"/>
    <col min="10211" max="10214" width="11.42578125" style="31"/>
    <col min="10215" max="10215" width="22.5703125" style="31" customWidth="1"/>
    <col min="10216" max="10216" width="14" style="31" customWidth="1"/>
    <col min="10217" max="10217" width="1.7109375" style="31" customWidth="1"/>
    <col min="10218" max="10462" width="11.42578125" style="31"/>
    <col min="10463" max="10463" width="4.42578125" style="31" customWidth="1"/>
    <col min="10464" max="10464" width="11.42578125" style="31"/>
    <col min="10465" max="10465" width="17.5703125" style="31" customWidth="1"/>
    <col min="10466" max="10466" width="11.5703125" style="31" customWidth="1"/>
    <col min="10467" max="10470" width="11.42578125" style="31"/>
    <col min="10471" max="10471" width="22.5703125" style="31" customWidth="1"/>
    <col min="10472" max="10472" width="14" style="31" customWidth="1"/>
    <col min="10473" max="10473" width="1.7109375" style="31" customWidth="1"/>
    <col min="10474" max="10718" width="11.42578125" style="31"/>
    <col min="10719" max="10719" width="4.42578125" style="31" customWidth="1"/>
    <col min="10720" max="10720" width="11.42578125" style="31"/>
    <col min="10721" max="10721" width="17.5703125" style="31" customWidth="1"/>
    <col min="10722" max="10722" width="11.5703125" style="31" customWidth="1"/>
    <col min="10723" max="10726" width="11.42578125" style="31"/>
    <col min="10727" max="10727" width="22.5703125" style="31" customWidth="1"/>
    <col min="10728" max="10728" width="14" style="31" customWidth="1"/>
    <col min="10729" max="10729" width="1.7109375" style="31" customWidth="1"/>
    <col min="10730" max="10974" width="11.42578125" style="31"/>
    <col min="10975" max="10975" width="4.42578125" style="31" customWidth="1"/>
    <col min="10976" max="10976" width="11.42578125" style="31"/>
    <col min="10977" max="10977" width="17.5703125" style="31" customWidth="1"/>
    <col min="10978" max="10978" width="11.5703125" style="31" customWidth="1"/>
    <col min="10979" max="10982" width="11.42578125" style="31"/>
    <col min="10983" max="10983" width="22.5703125" style="31" customWidth="1"/>
    <col min="10984" max="10984" width="14" style="31" customWidth="1"/>
    <col min="10985" max="10985" width="1.7109375" style="31" customWidth="1"/>
    <col min="10986" max="11230" width="11.42578125" style="31"/>
    <col min="11231" max="11231" width="4.42578125" style="31" customWidth="1"/>
    <col min="11232" max="11232" width="11.42578125" style="31"/>
    <col min="11233" max="11233" width="17.5703125" style="31" customWidth="1"/>
    <col min="11234" max="11234" width="11.5703125" style="31" customWidth="1"/>
    <col min="11235" max="11238" width="11.42578125" style="31"/>
    <col min="11239" max="11239" width="22.5703125" style="31" customWidth="1"/>
    <col min="11240" max="11240" width="14" style="31" customWidth="1"/>
    <col min="11241" max="11241" width="1.7109375" style="31" customWidth="1"/>
    <col min="11242" max="11486" width="11.42578125" style="31"/>
    <col min="11487" max="11487" width="4.42578125" style="31" customWidth="1"/>
    <col min="11488" max="11488" width="11.42578125" style="31"/>
    <col min="11489" max="11489" width="17.5703125" style="31" customWidth="1"/>
    <col min="11490" max="11490" width="11.5703125" style="31" customWidth="1"/>
    <col min="11491" max="11494" width="11.42578125" style="31"/>
    <col min="11495" max="11495" width="22.5703125" style="31" customWidth="1"/>
    <col min="11496" max="11496" width="14" style="31" customWidth="1"/>
    <col min="11497" max="11497" width="1.7109375" style="31" customWidth="1"/>
    <col min="11498" max="11742" width="11.42578125" style="31"/>
    <col min="11743" max="11743" width="4.42578125" style="31" customWidth="1"/>
    <col min="11744" max="11744" width="11.42578125" style="31"/>
    <col min="11745" max="11745" width="17.5703125" style="31" customWidth="1"/>
    <col min="11746" max="11746" width="11.5703125" style="31" customWidth="1"/>
    <col min="11747" max="11750" width="11.42578125" style="31"/>
    <col min="11751" max="11751" width="22.5703125" style="31" customWidth="1"/>
    <col min="11752" max="11752" width="14" style="31" customWidth="1"/>
    <col min="11753" max="11753" width="1.7109375" style="31" customWidth="1"/>
    <col min="11754" max="11998" width="11.42578125" style="31"/>
    <col min="11999" max="11999" width="4.42578125" style="31" customWidth="1"/>
    <col min="12000" max="12000" width="11.42578125" style="31"/>
    <col min="12001" max="12001" width="17.5703125" style="31" customWidth="1"/>
    <col min="12002" max="12002" width="11.5703125" style="31" customWidth="1"/>
    <col min="12003" max="12006" width="11.42578125" style="31"/>
    <col min="12007" max="12007" width="22.5703125" style="31" customWidth="1"/>
    <col min="12008" max="12008" width="14" style="31" customWidth="1"/>
    <col min="12009" max="12009" width="1.7109375" style="31" customWidth="1"/>
    <col min="12010" max="12254" width="11.42578125" style="31"/>
    <col min="12255" max="12255" width="4.42578125" style="31" customWidth="1"/>
    <col min="12256" max="12256" width="11.42578125" style="31"/>
    <col min="12257" max="12257" width="17.5703125" style="31" customWidth="1"/>
    <col min="12258" max="12258" width="11.5703125" style="31" customWidth="1"/>
    <col min="12259" max="12262" width="11.42578125" style="31"/>
    <col min="12263" max="12263" width="22.5703125" style="31" customWidth="1"/>
    <col min="12264" max="12264" width="14" style="31" customWidth="1"/>
    <col min="12265" max="12265" width="1.7109375" style="31" customWidth="1"/>
    <col min="12266" max="12510" width="11.42578125" style="31"/>
    <col min="12511" max="12511" width="4.42578125" style="31" customWidth="1"/>
    <col min="12512" max="12512" width="11.42578125" style="31"/>
    <col min="12513" max="12513" width="17.5703125" style="31" customWidth="1"/>
    <col min="12514" max="12514" width="11.5703125" style="31" customWidth="1"/>
    <col min="12515" max="12518" width="11.42578125" style="31"/>
    <col min="12519" max="12519" width="22.5703125" style="31" customWidth="1"/>
    <col min="12520" max="12520" width="14" style="31" customWidth="1"/>
    <col min="12521" max="12521" width="1.7109375" style="31" customWidth="1"/>
    <col min="12522" max="12766" width="11.42578125" style="31"/>
    <col min="12767" max="12767" width="4.42578125" style="31" customWidth="1"/>
    <col min="12768" max="12768" width="11.42578125" style="31"/>
    <col min="12769" max="12769" width="17.5703125" style="31" customWidth="1"/>
    <col min="12770" max="12770" width="11.5703125" style="31" customWidth="1"/>
    <col min="12771" max="12774" width="11.42578125" style="31"/>
    <col min="12775" max="12775" width="22.5703125" style="31" customWidth="1"/>
    <col min="12776" max="12776" width="14" style="31" customWidth="1"/>
    <col min="12777" max="12777" width="1.7109375" style="31" customWidth="1"/>
    <col min="12778" max="13022" width="11.42578125" style="31"/>
    <col min="13023" max="13023" width="4.42578125" style="31" customWidth="1"/>
    <col min="13024" max="13024" width="11.42578125" style="31"/>
    <col min="13025" max="13025" width="17.5703125" style="31" customWidth="1"/>
    <col min="13026" max="13026" width="11.5703125" style="31" customWidth="1"/>
    <col min="13027" max="13030" width="11.42578125" style="31"/>
    <col min="13031" max="13031" width="22.5703125" style="31" customWidth="1"/>
    <col min="13032" max="13032" width="14" style="31" customWidth="1"/>
    <col min="13033" max="13033" width="1.7109375" style="31" customWidth="1"/>
    <col min="13034" max="13278" width="11.42578125" style="31"/>
    <col min="13279" max="13279" width="4.42578125" style="31" customWidth="1"/>
    <col min="13280" max="13280" width="11.42578125" style="31"/>
    <col min="13281" max="13281" width="17.5703125" style="31" customWidth="1"/>
    <col min="13282" max="13282" width="11.5703125" style="31" customWidth="1"/>
    <col min="13283" max="13286" width="11.42578125" style="31"/>
    <col min="13287" max="13287" width="22.5703125" style="31" customWidth="1"/>
    <col min="13288" max="13288" width="14" style="31" customWidth="1"/>
    <col min="13289" max="13289" width="1.7109375" style="31" customWidth="1"/>
    <col min="13290" max="13534" width="11.42578125" style="31"/>
    <col min="13535" max="13535" width="4.42578125" style="31" customWidth="1"/>
    <col min="13536" max="13536" width="11.42578125" style="31"/>
    <col min="13537" max="13537" width="17.5703125" style="31" customWidth="1"/>
    <col min="13538" max="13538" width="11.5703125" style="31" customWidth="1"/>
    <col min="13539" max="13542" width="11.42578125" style="31"/>
    <col min="13543" max="13543" width="22.5703125" style="31" customWidth="1"/>
    <col min="13544" max="13544" width="14" style="31" customWidth="1"/>
    <col min="13545" max="13545" width="1.7109375" style="31" customWidth="1"/>
    <col min="13546" max="13790" width="11.42578125" style="31"/>
    <col min="13791" max="13791" width="4.42578125" style="31" customWidth="1"/>
    <col min="13792" max="13792" width="11.42578125" style="31"/>
    <col min="13793" max="13793" width="17.5703125" style="31" customWidth="1"/>
    <col min="13794" max="13794" width="11.5703125" style="31" customWidth="1"/>
    <col min="13795" max="13798" width="11.42578125" style="31"/>
    <col min="13799" max="13799" width="22.5703125" style="31" customWidth="1"/>
    <col min="13800" max="13800" width="14" style="31" customWidth="1"/>
    <col min="13801" max="13801" width="1.7109375" style="31" customWidth="1"/>
    <col min="13802" max="14046" width="11.42578125" style="31"/>
    <col min="14047" max="14047" width="4.42578125" style="31" customWidth="1"/>
    <col min="14048" max="14048" width="11.42578125" style="31"/>
    <col min="14049" max="14049" width="17.5703125" style="31" customWidth="1"/>
    <col min="14050" max="14050" width="11.5703125" style="31" customWidth="1"/>
    <col min="14051" max="14054" width="11.42578125" style="31"/>
    <col min="14055" max="14055" width="22.5703125" style="31" customWidth="1"/>
    <col min="14056" max="14056" width="14" style="31" customWidth="1"/>
    <col min="14057" max="14057" width="1.7109375" style="31" customWidth="1"/>
    <col min="14058" max="14302" width="11.42578125" style="31"/>
    <col min="14303" max="14303" width="4.42578125" style="31" customWidth="1"/>
    <col min="14304" max="14304" width="11.42578125" style="31"/>
    <col min="14305" max="14305" width="17.5703125" style="31" customWidth="1"/>
    <col min="14306" max="14306" width="11.5703125" style="31" customWidth="1"/>
    <col min="14307" max="14310" width="11.42578125" style="31"/>
    <col min="14311" max="14311" width="22.5703125" style="31" customWidth="1"/>
    <col min="14312" max="14312" width="14" style="31" customWidth="1"/>
    <col min="14313" max="14313" width="1.7109375" style="31" customWidth="1"/>
    <col min="14314" max="14558" width="11.42578125" style="31"/>
    <col min="14559" max="14559" width="4.42578125" style="31" customWidth="1"/>
    <col min="14560" max="14560" width="11.42578125" style="31"/>
    <col min="14561" max="14561" width="17.5703125" style="31" customWidth="1"/>
    <col min="14562" max="14562" width="11.5703125" style="31" customWidth="1"/>
    <col min="14563" max="14566" width="11.42578125" style="31"/>
    <col min="14567" max="14567" width="22.5703125" style="31" customWidth="1"/>
    <col min="14568" max="14568" width="14" style="31" customWidth="1"/>
    <col min="14569" max="14569" width="1.7109375" style="31" customWidth="1"/>
    <col min="14570" max="14814" width="11.42578125" style="31"/>
    <col min="14815" max="14815" width="4.42578125" style="31" customWidth="1"/>
    <col min="14816" max="14816" width="11.42578125" style="31"/>
    <col min="14817" max="14817" width="17.5703125" style="31" customWidth="1"/>
    <col min="14818" max="14818" width="11.5703125" style="31" customWidth="1"/>
    <col min="14819" max="14822" width="11.42578125" style="31"/>
    <col min="14823" max="14823" width="22.5703125" style="31" customWidth="1"/>
    <col min="14824" max="14824" width="14" style="31" customWidth="1"/>
    <col min="14825" max="14825" width="1.7109375" style="31" customWidth="1"/>
    <col min="14826" max="15070" width="11.42578125" style="31"/>
    <col min="15071" max="15071" width="4.42578125" style="31" customWidth="1"/>
    <col min="15072" max="15072" width="11.42578125" style="31"/>
    <col min="15073" max="15073" width="17.5703125" style="31" customWidth="1"/>
    <col min="15074" max="15074" width="11.5703125" style="31" customWidth="1"/>
    <col min="15075" max="15078" width="11.42578125" style="31"/>
    <col min="15079" max="15079" width="22.5703125" style="31" customWidth="1"/>
    <col min="15080" max="15080" width="14" style="31" customWidth="1"/>
    <col min="15081" max="15081" width="1.7109375" style="31" customWidth="1"/>
    <col min="15082" max="15326" width="11.42578125" style="31"/>
    <col min="15327" max="15327" width="4.42578125" style="31" customWidth="1"/>
    <col min="15328" max="15328" width="11.42578125" style="31"/>
    <col min="15329" max="15329" width="17.5703125" style="31" customWidth="1"/>
    <col min="15330" max="15330" width="11.5703125" style="31" customWidth="1"/>
    <col min="15331" max="15334" width="11.42578125" style="31"/>
    <col min="15335" max="15335" width="22.5703125" style="31" customWidth="1"/>
    <col min="15336" max="15336" width="14" style="31" customWidth="1"/>
    <col min="15337" max="15337" width="1.7109375" style="31" customWidth="1"/>
    <col min="15338" max="15582" width="11.42578125" style="31"/>
    <col min="15583" max="15583" width="4.42578125" style="31" customWidth="1"/>
    <col min="15584" max="15584" width="11.42578125" style="31"/>
    <col min="15585" max="15585" width="17.5703125" style="31" customWidth="1"/>
    <col min="15586" max="15586" width="11.5703125" style="31" customWidth="1"/>
    <col min="15587" max="15590" width="11.42578125" style="31"/>
    <col min="15591" max="15591" width="22.5703125" style="31" customWidth="1"/>
    <col min="15592" max="15592" width="14" style="31" customWidth="1"/>
    <col min="15593" max="15593" width="1.7109375" style="31" customWidth="1"/>
    <col min="15594" max="15838" width="11.42578125" style="31"/>
    <col min="15839" max="15839" width="4.42578125" style="31" customWidth="1"/>
    <col min="15840" max="15840" width="11.42578125" style="31"/>
    <col min="15841" max="15841" width="17.5703125" style="31" customWidth="1"/>
    <col min="15842" max="15842" width="11.5703125" style="31" customWidth="1"/>
    <col min="15843" max="15846" width="11.42578125" style="31"/>
    <col min="15847" max="15847" width="22.5703125" style="31" customWidth="1"/>
    <col min="15848" max="15848" width="14" style="31" customWidth="1"/>
    <col min="15849" max="15849" width="1.7109375" style="31" customWidth="1"/>
    <col min="15850" max="16094" width="11.42578125" style="31"/>
    <col min="16095" max="16095" width="4.42578125" style="31" customWidth="1"/>
    <col min="16096" max="16096" width="11.42578125" style="31"/>
    <col min="16097" max="16097" width="17.5703125" style="31" customWidth="1"/>
    <col min="16098" max="16098" width="11.5703125" style="31" customWidth="1"/>
    <col min="16099" max="16102" width="11.42578125" style="31"/>
    <col min="16103" max="16103" width="22.5703125" style="31" customWidth="1"/>
    <col min="16104" max="16104" width="14" style="31" customWidth="1"/>
    <col min="16105" max="16105" width="1.7109375" style="31" customWidth="1"/>
    <col min="16106" max="16384" width="11.42578125" style="31"/>
  </cols>
  <sheetData>
    <row r="1" spans="2:10" ht="6" customHeight="1" thickBot="1" x14ac:dyDescent="0.25"/>
    <row r="2" spans="2:10" ht="19.5" customHeight="1" x14ac:dyDescent="0.2">
      <c r="B2" s="32"/>
      <c r="C2" s="33"/>
      <c r="D2" s="34" t="s">
        <v>133</v>
      </c>
      <c r="E2" s="35"/>
      <c r="F2" s="35"/>
      <c r="G2" s="35"/>
      <c r="H2" s="35"/>
      <c r="I2" s="36"/>
      <c r="J2" s="37" t="s">
        <v>134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135</v>
      </c>
      <c r="E4" s="35"/>
      <c r="F4" s="35"/>
      <c r="G4" s="35"/>
      <c r="H4" s="35"/>
      <c r="I4" s="36"/>
      <c r="J4" s="37" t="s">
        <v>136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52" t="s">
        <v>137</v>
      </c>
      <c r="E10" s="53"/>
      <c r="J10" s="51"/>
    </row>
    <row r="11" spans="2:10" x14ac:dyDescent="0.2">
      <c r="B11" s="50"/>
      <c r="J11" s="51"/>
    </row>
    <row r="12" spans="2:10" x14ac:dyDescent="0.2">
      <c r="B12" s="50"/>
      <c r="C12" s="52" t="s">
        <v>160</v>
      </c>
      <c r="J12" s="51"/>
    </row>
    <row r="13" spans="2:10" x14ac:dyDescent="0.2">
      <c r="B13" s="50"/>
      <c r="C13" s="52" t="s">
        <v>138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161</v>
      </c>
      <c r="J15" s="51"/>
    </row>
    <row r="16" spans="2:10" x14ac:dyDescent="0.2">
      <c r="B16" s="50"/>
      <c r="C16" s="54"/>
      <c r="J16" s="51"/>
    </row>
    <row r="17" spans="2:10" x14ac:dyDescent="0.2">
      <c r="B17" s="50"/>
      <c r="C17" s="31" t="s">
        <v>139</v>
      </c>
      <c r="D17" s="53"/>
      <c r="H17" s="55" t="s">
        <v>140</v>
      </c>
      <c r="I17" s="55" t="s">
        <v>141</v>
      </c>
      <c r="J17" s="51"/>
    </row>
    <row r="18" spans="2:10" x14ac:dyDescent="0.2">
      <c r="B18" s="50"/>
      <c r="C18" s="52" t="s">
        <v>142</v>
      </c>
      <c r="D18" s="52"/>
      <c r="E18" s="52"/>
      <c r="F18" s="52"/>
      <c r="H18" s="56">
        <v>16</v>
      </c>
      <c r="I18" s="57">
        <v>1209134280</v>
      </c>
      <c r="J18" s="51"/>
    </row>
    <row r="19" spans="2:10" x14ac:dyDescent="0.2">
      <c r="B19" s="50"/>
      <c r="C19" s="31" t="s">
        <v>143</v>
      </c>
      <c r="H19" s="58">
        <v>8</v>
      </c>
      <c r="I19" s="59">
        <v>168580728</v>
      </c>
      <c r="J19" s="51"/>
    </row>
    <row r="20" spans="2:10" x14ac:dyDescent="0.2">
      <c r="B20" s="50"/>
      <c r="C20" s="31" t="s">
        <v>144</v>
      </c>
      <c r="H20" s="58">
        <v>0</v>
      </c>
      <c r="I20" s="59">
        <v>0</v>
      </c>
      <c r="J20" s="51"/>
    </row>
    <row r="21" spans="2:10" x14ac:dyDescent="0.2">
      <c r="B21" s="50"/>
      <c r="C21" s="31" t="s">
        <v>145</v>
      </c>
      <c r="H21" s="58">
        <v>0</v>
      </c>
      <c r="I21" s="59">
        <v>0</v>
      </c>
      <c r="J21" s="51"/>
    </row>
    <row r="22" spans="2:10" x14ac:dyDescent="0.2">
      <c r="B22" s="50"/>
      <c r="C22" s="31" t="s">
        <v>146</v>
      </c>
      <c r="H22" s="58">
        <v>0</v>
      </c>
      <c r="I22" s="60">
        <v>0</v>
      </c>
      <c r="J22" s="51"/>
    </row>
    <row r="23" spans="2:10" x14ac:dyDescent="0.2">
      <c r="B23" s="50"/>
      <c r="C23" s="31" t="s">
        <v>147</v>
      </c>
      <c r="H23" s="58">
        <v>3</v>
      </c>
      <c r="I23" s="59">
        <v>3410323</v>
      </c>
      <c r="J23" s="51"/>
    </row>
    <row r="24" spans="2:10" ht="13.5" thickBot="1" x14ac:dyDescent="0.25">
      <c r="B24" s="50"/>
      <c r="C24" s="31" t="s">
        <v>148</v>
      </c>
      <c r="H24" s="61">
        <v>0</v>
      </c>
      <c r="I24" s="62">
        <v>0</v>
      </c>
      <c r="J24" s="51"/>
    </row>
    <row r="25" spans="2:10" x14ac:dyDescent="0.2">
      <c r="B25" s="50"/>
      <c r="C25" s="52" t="s">
        <v>149</v>
      </c>
      <c r="D25" s="52"/>
      <c r="E25" s="52"/>
      <c r="F25" s="52"/>
      <c r="H25" s="56">
        <f>H19+H21+H22+H23+H24+H20</f>
        <v>11</v>
      </c>
      <c r="I25" s="63">
        <f>I19+I21+I22+I23+I24+I20</f>
        <v>171991051</v>
      </c>
      <c r="J25" s="51"/>
    </row>
    <row r="26" spans="2:10" x14ac:dyDescent="0.2">
      <c r="B26" s="50"/>
      <c r="C26" s="31" t="s">
        <v>150</v>
      </c>
      <c r="H26" s="58">
        <v>5</v>
      </c>
      <c r="I26" s="59">
        <v>1037143229</v>
      </c>
      <c r="J26" s="51"/>
    </row>
    <row r="27" spans="2:10" ht="13.5" thickBot="1" x14ac:dyDescent="0.25">
      <c r="B27" s="50"/>
      <c r="C27" s="31" t="s">
        <v>151</v>
      </c>
      <c r="H27" s="61">
        <v>0</v>
      </c>
      <c r="I27" s="62">
        <v>0</v>
      </c>
      <c r="J27" s="51"/>
    </row>
    <row r="28" spans="2:10" x14ac:dyDescent="0.2">
      <c r="B28" s="50"/>
      <c r="C28" s="52" t="s">
        <v>152</v>
      </c>
      <c r="D28" s="52"/>
      <c r="E28" s="52"/>
      <c r="F28" s="52"/>
      <c r="H28" s="56">
        <f>H26+H27</f>
        <v>5</v>
      </c>
      <c r="I28" s="63">
        <f>I26+I27</f>
        <v>1037143229</v>
      </c>
      <c r="J28" s="51"/>
    </row>
    <row r="29" spans="2:10" ht="13.5" thickBot="1" x14ac:dyDescent="0.25">
      <c r="B29" s="50"/>
      <c r="C29" s="31" t="s">
        <v>153</v>
      </c>
      <c r="D29" s="52"/>
      <c r="E29" s="52"/>
      <c r="F29" s="52"/>
      <c r="H29" s="61">
        <v>0</v>
      </c>
      <c r="I29" s="62">
        <v>0</v>
      </c>
      <c r="J29" s="51"/>
    </row>
    <row r="30" spans="2:10" x14ac:dyDescent="0.2">
      <c r="B30" s="50"/>
      <c r="C30" s="52" t="s">
        <v>154</v>
      </c>
      <c r="D30" s="52"/>
      <c r="E30" s="52"/>
      <c r="F30" s="52"/>
      <c r="H30" s="58">
        <f>H29</f>
        <v>0</v>
      </c>
      <c r="I30" s="59">
        <f>I29</f>
        <v>0</v>
      </c>
      <c r="J30" s="51"/>
    </row>
    <row r="31" spans="2:10" x14ac:dyDescent="0.2">
      <c r="B31" s="50"/>
      <c r="C31" s="52"/>
      <c r="D31" s="52"/>
      <c r="E31" s="52"/>
      <c r="F31" s="52"/>
      <c r="H31" s="64"/>
      <c r="I31" s="63"/>
      <c r="J31" s="51"/>
    </row>
    <row r="32" spans="2:10" ht="13.5" thickBot="1" x14ac:dyDescent="0.25">
      <c r="B32" s="50"/>
      <c r="C32" s="52" t="s">
        <v>155</v>
      </c>
      <c r="D32" s="52"/>
      <c r="H32" s="65">
        <f>H25+H28+H30</f>
        <v>16</v>
      </c>
      <c r="I32" s="66">
        <f>I25+I28+I30</f>
        <v>1209134280</v>
      </c>
      <c r="J32" s="51"/>
    </row>
    <row r="33" spans="2:10" ht="13.5" thickTop="1" x14ac:dyDescent="0.2">
      <c r="B33" s="50"/>
      <c r="C33" s="52"/>
      <c r="D33" s="52"/>
      <c r="H33" s="67"/>
      <c r="I33" s="59"/>
      <c r="J33" s="51"/>
    </row>
    <row r="34" spans="2:10" x14ac:dyDescent="0.2">
      <c r="B34" s="50"/>
      <c r="G34" s="67"/>
      <c r="H34" s="67"/>
      <c r="I34" s="67"/>
      <c r="J34" s="51"/>
    </row>
    <row r="35" spans="2:10" x14ac:dyDescent="0.2">
      <c r="B35" s="50"/>
      <c r="G35" s="67"/>
      <c r="H35" s="67"/>
      <c r="I35" s="67"/>
      <c r="J35" s="51"/>
    </row>
    <row r="36" spans="2:10" x14ac:dyDescent="0.2">
      <c r="B36" s="50"/>
      <c r="G36" s="67"/>
      <c r="H36" s="67"/>
      <c r="I36" s="67"/>
      <c r="J36" s="51"/>
    </row>
    <row r="37" spans="2:10" ht="13.5" thickBot="1" x14ac:dyDescent="0.25">
      <c r="B37" s="50"/>
      <c r="C37" s="68" t="s">
        <v>156</v>
      </c>
      <c r="D37" s="69"/>
      <c r="G37" s="68" t="s">
        <v>157</v>
      </c>
      <c r="H37" s="69"/>
      <c r="I37" s="67"/>
      <c r="J37" s="51"/>
    </row>
    <row r="38" spans="2:10" ht="4.5" customHeight="1" x14ac:dyDescent="0.2">
      <c r="B38" s="50"/>
      <c r="C38" s="67"/>
      <c r="D38" s="67"/>
      <c r="G38" s="67"/>
      <c r="H38" s="67"/>
      <c r="I38" s="67"/>
      <c r="J38" s="51"/>
    </row>
    <row r="39" spans="2:10" x14ac:dyDescent="0.2">
      <c r="B39" s="50"/>
      <c r="C39" s="52" t="s">
        <v>158</v>
      </c>
      <c r="G39" s="70" t="s">
        <v>159</v>
      </c>
      <c r="H39" s="67"/>
      <c r="I39" s="67"/>
      <c r="J39" s="51"/>
    </row>
    <row r="40" spans="2:10" x14ac:dyDescent="0.2">
      <c r="B40" s="50"/>
      <c r="G40" s="67"/>
      <c r="H40" s="67"/>
      <c r="I40" s="67"/>
      <c r="J40" s="51"/>
    </row>
    <row r="41" spans="2:10" ht="18.75" customHeight="1" thickBot="1" x14ac:dyDescent="0.25">
      <c r="B41" s="71"/>
      <c r="C41" s="72"/>
      <c r="D41" s="72"/>
      <c r="E41" s="72"/>
      <c r="F41" s="72"/>
      <c r="G41" s="69"/>
      <c r="H41" s="69"/>
      <c r="I41" s="69"/>
      <c r="J41" s="73"/>
    </row>
  </sheetData>
  <pageMargins left="0.23622047244094491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2023-05-11T16:54:50Z</cp:lastPrinted>
  <dcterms:created xsi:type="dcterms:W3CDTF">2022-06-01T14:39:12Z</dcterms:created>
  <dcterms:modified xsi:type="dcterms:W3CDTF">2023-05-11T16:56:59Z</dcterms:modified>
</cp:coreProperties>
</file>