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1027868 HOME INTEGRAL HEALTH SERVICE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4" r:id="rId4"/>
  </sheets>
  <definedNames>
    <definedName name="_xlnm._FilterDatabase" localSheetId="1" hidden="1">'ESTADO DE CADA FACTURA'!$A$2:$AN$14</definedName>
  </definedNames>
  <calcPr calcId="152511"/>
  <pivotCaches>
    <pivotCache cacheId="7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2" l="1"/>
  <c r="J1" i="2"/>
  <c r="I1" i="2"/>
  <c r="I29" i="4" l="1"/>
  <c r="H29" i="4"/>
  <c r="I27" i="4"/>
  <c r="H27" i="4"/>
  <c r="I24" i="4"/>
  <c r="I31" i="4" s="1"/>
  <c r="H24" i="4"/>
  <c r="H31" i="4" s="1"/>
  <c r="H1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<sst xmlns="http://schemas.openxmlformats.org/spreadsheetml/2006/main" count="257" uniqueCount="111">
  <si>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</si>
  <si>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</si>
  <si>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</si>
  <si>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</si>
  <si>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</si>
  <si>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</si>
  <si>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</si>
  <si>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</si>
  <si>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</si>
  <si>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</si>
  <si>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</si>
  <si>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domiciliaria</t>
  </si>
  <si>
    <t>Cali</t>
  </si>
  <si>
    <t>HOME INTEGRAL HEALTH SERVICES</t>
  </si>
  <si>
    <t>FEV</t>
  </si>
  <si>
    <t>EVENTO</t>
  </si>
  <si>
    <t>sin radicado</t>
  </si>
  <si>
    <t>FOR-CSA-018</t>
  </si>
  <si>
    <t>HOJA 1 DE 2</t>
  </si>
  <si>
    <t>RESUMEN DE CARTERA REVISADA POR LA EPS</t>
  </si>
  <si>
    <t>VERSION 1</t>
  </si>
  <si>
    <t>SANTIAGO DE CALI , MAYO 18 DE 2023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</si>
  <si>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</si>
  <si>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</si>
  <si>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</si>
  <si>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</si>
  <si>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</si>
  <si>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</si>
  <si>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</si>
  <si>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</si>
  <si>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</si>
  <si>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</si>
  <si>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</si>
  <si>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</si>
  <si>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</si>
  <si>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</si>
  <si>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</si>
  <si>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</si>
  <si>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</si>
  <si>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</si>
  <si>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</si>
  <si>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</si>
  <si>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</si>
  <si>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</si>
  <si>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</si>
  <si>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</si>
  <si>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</si>
  <si>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</si>
  <si>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</si>
  <si>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</si>
  <si>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</si>
  <si>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</si>
  <si>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</si>
  <si>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</si>
  <si>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</si>
  <si>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</si>
  <si>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</si>
  <si>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</si>
  <si>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</si>
  <si>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</si>
  <si>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</si>
  <si>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</si>
  <si>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</si>
  <si>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</si>
  <si>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</si>
  <si>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</si>
  <si>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</si>
  <si>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</si>
  <si>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</si>
  <si>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</si>
  <si>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</si>
  <si>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</si>
  <si>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</si>
  <si>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</si>
  <si>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</si>
  <si>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</si>
  <si>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</si>
  <si>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</si>
  <si>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</si>
  <si>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901027868_FEV_11</t>
  </si>
  <si>
    <t>B)Factura sin saldo ERP</t>
  </si>
  <si>
    <t>OK</t>
  </si>
  <si>
    <t>901027868_FEV_15</t>
  </si>
  <si>
    <t>901027868_FEV_10</t>
  </si>
  <si>
    <t>901027868_FEV_14</t>
  </si>
  <si>
    <t>901027868_FEV_13</t>
  </si>
  <si>
    <t>901027868_FEV_7</t>
  </si>
  <si>
    <t>C)Glosas total pendiente por respuesta de IPS</t>
  </si>
  <si>
    <t>FACTURA DEVUELTA</t>
  </si>
  <si>
    <t>DEVOLUCION</t>
  </si>
  <si>
    <t>AUT_DEVOLUCION DE FACTURA CON SOPORTES COMPLETOS:1.NO SE EVIDENCIA AUTORIZACION PARA LOS SERVICIOS FACTURADOSKEVIN YALANDA</t>
  </si>
  <si>
    <t>SI</t>
  </si>
  <si>
    <t>901027868_FEV_5</t>
  </si>
  <si>
    <t>AUTORIZACION:DEVOLUCION DE FACTURA CON SOPORTES COMPLETOS1.NO SE EVINDENCIA DATOS DEL USUARIO A QUIEN FACTURA SERVICI2.NO SE EVIDNCIA AUTORIZACION PARA LOS SERV. FACTURADOS3.NO SE EVINDENCIA EL PERIODO DE FACTURACION. KEVIN YALANDA</t>
  </si>
  <si>
    <t>901027868_FEV_4</t>
  </si>
  <si>
    <t>AUT_dEVOLUCION DE FACTURA CON SOPORTES COMPLETOS:1.NO SE EVINDENCIA AUTORIZACION PARA LOS SERVICIOS FACTURADOS DURANTE EL PERIODO 1-30 SEPT 2022KEVIN YALANDA</t>
  </si>
  <si>
    <t>901027868_FEV_9</t>
  </si>
  <si>
    <t>901027868_FEV_16</t>
  </si>
  <si>
    <t>901027868_FEV_3</t>
  </si>
  <si>
    <t>AUT_DEVOLICION DE FACTURA CON SOPORTES COMPLETOS1.NO SE EVINDENCIA AUTORIZACION PARA LOS SERVICIOS FACTURADODURANTE EL PERIODO AGOSTO 2022KEVIN YALANDA</t>
  </si>
  <si>
    <t>901027868_FEV_8</t>
  </si>
  <si>
    <t>AUT:DEVOLUICION DE FACTURA CON SOPORTES COMPLETOS:1.NO SE EVINDENCIA AUTORIZACION PARA LOS SERVICIOS FACTURADOKEVIN YALANDA</t>
  </si>
  <si>
    <t>FACTURA PENDIENTE EN PROGRAMACION DE PAGO</t>
  </si>
  <si>
    <t>Total general</t>
  </si>
  <si>
    <t>Tipificación</t>
  </si>
  <si>
    <t>Cant Facturas</t>
  </si>
  <si>
    <t>Saldo Facturas</t>
  </si>
  <si>
    <t>Señores : HOME INTEGRAL HEALTH SERVICES</t>
  </si>
  <si>
    <t>NIT: 901027868</t>
  </si>
  <si>
    <t>Manuel Antonio Vasquez Moreno</t>
  </si>
  <si>
    <t>Representante legal  -Home Integral Healt 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</si>
</sst>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0" fillId="2" borderId="1" xfId="0" applyFill="1" applyBorder="1"/>
    <xf numFmtId="0" fontId="6" fillId="0" borderId="0" xfId="1" applyFont="1"/>
    <xf numFmtId="0" fontId="6" fillId="0" borderId="4" xfId="1" applyFont="1" applyBorder="1" applyAlignment="1">
      <alignment horizontal="centerContinuous"/>
    </xf>
    <xf numFmtId="0" fontId="6" fillId="0" borderId="5" xfId="1" applyFont="1" applyBorder="1" applyAlignment="1">
      <alignment horizontal="centerContinuous"/>
    </xf>
    <xf numFmtId="0" fontId="7" fillId="0" borderId="4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7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9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7" fillId="0" borderId="13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4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/>
    </xf>
    <xf numFmtId="0" fontId="6" fillId="0" borderId="12" xfId="1" applyFont="1" applyBorder="1" applyAlignment="1">
      <alignment horizontal="centerContinuous"/>
    </xf>
    <xf numFmtId="0" fontId="6" fillId="0" borderId="8" xfId="1" applyFont="1" applyBorder="1"/>
    <xf numFmtId="0" fontId="6" fillId="0" borderId="9" xfId="1" applyFont="1" applyBorder="1"/>
    <xf numFmtId="0" fontId="7" fillId="0" borderId="0" xfId="1" applyFont="1"/>
    <xf numFmtId="14" fontId="6" fillId="0" borderId="0" xfId="1" applyNumberFormat="1" applyFont="1"/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center"/>
    </xf>
    <xf numFmtId="1" fontId="7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right"/>
    </xf>
    <xf numFmtId="1" fontId="6" fillId="0" borderId="11" xfId="1" applyNumberFormat="1" applyFont="1" applyBorder="1" applyAlignment="1">
      <alignment horizontal="center"/>
    </xf>
    <xf numFmtId="165" fontId="6" fillId="0" borderId="11" xfId="1" applyNumberFormat="1" applyFont="1" applyBorder="1" applyAlignment="1">
      <alignment horizontal="right"/>
    </xf>
    <xf numFmtId="165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5" xfId="1" applyNumberFormat="1" applyFont="1" applyBorder="1" applyAlignment="1">
      <alignment horizontal="center"/>
    </xf>
    <xf numFmtId="165" fontId="7" fillId="0" borderId="15" xfId="1" applyNumberFormat="1" applyFont="1" applyBorder="1" applyAlignment="1">
      <alignment horizontal="right"/>
    </xf>
    <xf numFmtId="165" fontId="6" fillId="0" borderId="0" xfId="1" applyNumberFormat="1" applyFont="1"/>
    <xf numFmtId="165" fontId="6" fillId="0" borderId="11" xfId="1" applyNumberFormat="1" applyFont="1" applyBorder="1"/>
    <xf numFmtId="165" fontId="7" fillId="0" borderId="11" xfId="1" applyNumberFormat="1" applyFont="1" applyBorder="1"/>
    <xf numFmtId="165" fontId="7" fillId="0" borderId="0" xfId="1" applyNumberFormat="1" applyFont="1"/>
    <xf numFmtId="0" fontId="6" fillId="0" borderId="10" xfId="1" applyFont="1" applyBorder="1"/>
    <xf numFmtId="0" fontId="6" fillId="0" borderId="11" xfId="1" applyFont="1" applyBorder="1"/>
    <xf numFmtId="0" fontId="6" fillId="0" borderId="12" xfId="1" applyFont="1" applyBorder="1"/>
    <xf numFmtId="0" fontId="1" fillId="3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7" fontId="1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2" applyNumberFormat="1" applyFont="1" applyBorder="1"/>
    <xf numFmtId="167" fontId="0" fillId="0" borderId="0" xfId="2" applyNumberFormat="1" applyFont="1"/>
    <xf numFmtId="167" fontId="1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9" fillId="6" borderId="16" xfId="0" applyFont="1" applyFill="1" applyBorder="1" applyAlignment="1">
      <alignment horizontal="center"/>
    </xf>
    <xf numFmtId="167" fontId="9" fillId="6" borderId="17" xfId="2" applyNumberFormat="1" applyFont="1" applyFill="1" applyBorder="1" applyAlignment="1">
      <alignment horizontal="center"/>
    </xf>
    <xf numFmtId="0" fontId="0" fillId="0" borderId="18" xfId="0" applyBorder="1" applyAlignment="1">
      <alignment horizontal="left"/>
    </xf>
    <xf numFmtId="167" fontId="0" fillId="0" borderId="19" xfId="2" applyNumberFormat="1" applyFont="1" applyBorder="1"/>
    <xf numFmtId="0" fontId="9" fillId="6" borderId="20" xfId="0" applyFont="1" applyFill="1" applyBorder="1" applyAlignment="1">
      <alignment horizontal="center"/>
    </xf>
    <xf numFmtId="0" fontId="0" fillId="0" borderId="21" xfId="0" applyNumberFormat="1" applyBorder="1" applyAlignment="1">
      <alignment horizontal="center"/>
    </xf>
    <xf numFmtId="0" fontId="9" fillId="6" borderId="22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167" fontId="9" fillId="6" borderId="23" xfId="2" applyNumberFormat="1" applyFont="1" applyFill="1" applyBorder="1" applyAlignment="1">
      <alignment horizontal="center"/>
    </xf>
    <xf numFmtId="166" fontId="7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48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4.580154513889" createdVersion="5" refreshedVersion="5" minRefreshableVersion="3" recordCount="12">
  <cacheSource type="worksheet">
    <worksheetSource ref="A2:AN14" sheet="ESTADO DE CADA FACTURA"/>
  </cacheSource>
  <cacheFields count="40">
    <cacheField name="NIT IPS" numFmtId="0">
      <sharedItems containsSemiMixedTypes="0" containsString="0" containsNumber="1" containsInteger="1" minValue="901027868" maxValue="90102786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" maxValue="16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" maxValue="16"/>
    </cacheField>
    <cacheField name="FECHA FACT IPS" numFmtId="14">
      <sharedItems containsSemiMixedTypes="0" containsNonDate="0" containsDate="1" containsString="0" minDate="2023-03-21T00:00:00" maxDate="2023-03-22T00:00:00"/>
    </cacheField>
    <cacheField name="VALOR FACT IPS" numFmtId="167">
      <sharedItems containsSemiMixedTypes="0" containsString="0" containsNumber="1" containsInteger="1" minValue="45000" maxValue="5094250"/>
    </cacheField>
    <cacheField name="SALDO FACT IPS" numFmtId="167">
      <sharedItems containsSemiMixedTypes="0" containsString="0" containsNumber="1" containsInteger="1" minValue="45000" maxValue="5094250"/>
    </cacheField>
    <cacheField name="OBSERVACION SASS" numFmtId="0">
      <sharedItems/>
    </cacheField>
    <cacheField name="ESTADO EPS MAYO 18" numFmtId="0">
      <sharedItems count="2"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5094250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45000" maxValue="509425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10250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5094250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509425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3-03-21T00:00:00" maxDate="2023-03-22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30330" maxValue="21001231"/>
    </cacheField>
    <cacheField name="F RAD SASS" numFmtId="0">
      <sharedItems containsSemiMixedTypes="0" containsString="0" containsNumber="1" containsInteger="1" minValue="20230321" maxValue="20230324"/>
    </cacheField>
    <cacheField name="VALOR REPORTADO CRICULAR 030" numFmtId="167">
      <sharedItems containsSemiMixedTypes="0" containsString="0" containsNumber="1" containsInteger="1" minValue="45000" maxValue="509425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901027868"/>
    <s v="HOME INTEGRAL HEALTH SERVICES"/>
    <s v="FEV"/>
    <n v="11"/>
    <s v="901027868_FEV_11"/>
    <s v="FEV"/>
    <n v="11"/>
    <d v="2023-03-21T00:00:00"/>
    <n v="446800"/>
    <n v="446800"/>
    <s v="B)Factura sin saldo ERP"/>
    <x v="0"/>
    <m/>
    <n v="0"/>
    <s v="OK"/>
    <n v="446800"/>
    <n v="0"/>
    <n v="0"/>
    <n v="0"/>
    <n v="446800"/>
    <n v="0"/>
    <m/>
    <n v="0"/>
    <m/>
    <n v="0"/>
    <n v="0"/>
    <n v="0"/>
    <m/>
    <m/>
    <d v="2023-03-21T00:00:00"/>
    <m/>
    <n v="2"/>
    <m/>
    <m/>
    <n v="1"/>
    <n v="20230330"/>
    <n v="20230324"/>
    <n v="446800"/>
    <n v="0"/>
    <d v="2023-04-30T00:00:00"/>
  </r>
  <r>
    <n v="901027868"/>
    <s v="HOME INTEGRAL HEALTH SERVICES"/>
    <s v="FEV"/>
    <n v="15"/>
    <s v="901027868_FEV_15"/>
    <s v="FEV"/>
    <n v="15"/>
    <d v="2023-03-21T00:00:00"/>
    <n v="390950"/>
    <n v="390950"/>
    <s v="B)Factura sin saldo ERP"/>
    <x v="0"/>
    <m/>
    <n v="0"/>
    <s v="OK"/>
    <n v="390950"/>
    <n v="0"/>
    <n v="0"/>
    <n v="0"/>
    <n v="390950"/>
    <n v="0"/>
    <m/>
    <n v="0"/>
    <m/>
    <n v="0"/>
    <n v="0"/>
    <n v="0"/>
    <m/>
    <m/>
    <d v="2023-03-21T00:00:00"/>
    <m/>
    <n v="2"/>
    <m/>
    <m/>
    <n v="1"/>
    <n v="20230330"/>
    <n v="20230324"/>
    <n v="390950"/>
    <n v="0"/>
    <d v="2023-04-30T00:00:00"/>
  </r>
  <r>
    <n v="901027868"/>
    <s v="HOME INTEGRAL HEALTH SERVICES"/>
    <s v="FEV"/>
    <n v="10"/>
    <s v="901027868_FEV_10"/>
    <s v="FEV"/>
    <n v="10"/>
    <d v="2023-03-21T00:00:00"/>
    <n v="45000"/>
    <n v="45000"/>
    <s v="B)Factura sin saldo ERP"/>
    <x v="0"/>
    <m/>
    <n v="0"/>
    <s v="OK"/>
    <n v="45000"/>
    <n v="0"/>
    <n v="0"/>
    <n v="0"/>
    <n v="45000"/>
    <n v="0"/>
    <m/>
    <n v="0"/>
    <m/>
    <n v="0"/>
    <n v="0"/>
    <n v="0"/>
    <m/>
    <m/>
    <d v="2023-03-21T00:00:00"/>
    <m/>
    <n v="2"/>
    <m/>
    <m/>
    <n v="1"/>
    <n v="20230330"/>
    <n v="20230324"/>
    <n v="45000"/>
    <n v="0"/>
    <d v="2023-04-30T00:00:00"/>
  </r>
  <r>
    <n v="901027868"/>
    <s v="HOME INTEGRAL HEALTH SERVICES"/>
    <s v="FEV"/>
    <n v="14"/>
    <s v="901027868_FEV_14"/>
    <s v="FEV"/>
    <n v="14"/>
    <d v="2023-03-21T00:00:00"/>
    <n v="1102500"/>
    <n v="1102500"/>
    <s v="B)Factura sin saldo ERP"/>
    <x v="0"/>
    <m/>
    <n v="0"/>
    <s v="OK"/>
    <n v="1102500"/>
    <n v="0"/>
    <n v="0"/>
    <n v="0"/>
    <n v="1102500"/>
    <n v="0"/>
    <m/>
    <n v="0"/>
    <m/>
    <n v="0"/>
    <n v="0"/>
    <n v="0"/>
    <m/>
    <m/>
    <d v="2023-03-21T00:00:00"/>
    <m/>
    <n v="2"/>
    <m/>
    <m/>
    <n v="1"/>
    <n v="20230330"/>
    <n v="20230324"/>
    <n v="1102500"/>
    <n v="0"/>
    <d v="2023-04-30T00:00:00"/>
  </r>
  <r>
    <n v="901027868"/>
    <s v="HOME INTEGRAL HEALTH SERVICES"/>
    <s v="FEV"/>
    <n v="13"/>
    <s v="901027868_FEV_13"/>
    <s v="FEV"/>
    <n v="13"/>
    <d v="2023-03-21T00:00:00"/>
    <n v="1018600"/>
    <n v="1018600"/>
    <s v="B)Factura sin saldo ERP"/>
    <x v="0"/>
    <m/>
    <n v="0"/>
    <s v="OK"/>
    <n v="1018600"/>
    <n v="0"/>
    <n v="0"/>
    <n v="0"/>
    <n v="1018600"/>
    <n v="0"/>
    <m/>
    <n v="0"/>
    <m/>
    <n v="0"/>
    <n v="0"/>
    <n v="0"/>
    <m/>
    <m/>
    <d v="2023-03-21T00:00:00"/>
    <m/>
    <n v="2"/>
    <m/>
    <m/>
    <n v="1"/>
    <n v="20230330"/>
    <n v="20230324"/>
    <n v="1018600"/>
    <n v="0"/>
    <d v="2023-04-30T00:00:00"/>
  </r>
  <r>
    <n v="901027868"/>
    <s v="HOME INTEGRAL HEALTH SERVICES"/>
    <s v="FEV"/>
    <n v="7"/>
    <s v="901027868_FEV_7"/>
    <s v="FEV"/>
    <n v="7"/>
    <d v="2023-03-21T00:00:00"/>
    <n v="4954500"/>
    <n v="4954500"/>
    <s v="C)Glosas total pendiente por respuesta de IPS"/>
    <x v="1"/>
    <s v="DEVOLUCION"/>
    <n v="4954500"/>
    <s v="OK"/>
    <n v="4954500"/>
    <n v="0"/>
    <n v="0"/>
    <n v="0"/>
    <n v="0"/>
    <n v="0"/>
    <m/>
    <n v="4954500"/>
    <s v="AUT_DEVOLUCION DE FACTURA CON SOPORTES COMPLETOS:1.NO SE EVIDENCIA AUTORIZACION PARA LOS SERVICIOS FACTURADOSKEVIN YALANDA"/>
    <n v="4954500"/>
    <n v="0"/>
    <n v="0"/>
    <m/>
    <m/>
    <d v="2023-03-21T00:00:00"/>
    <m/>
    <n v="9"/>
    <m/>
    <s v="SI"/>
    <n v="1"/>
    <n v="21001231"/>
    <n v="20230321"/>
    <n v="4954500"/>
    <n v="0"/>
    <d v="2023-04-30T00:00:00"/>
  </r>
  <r>
    <n v="901027868"/>
    <s v="HOME INTEGRAL HEALTH SERVICES"/>
    <s v="FEV"/>
    <n v="5"/>
    <s v="901027868_FEV_5"/>
    <s v="FEV"/>
    <n v="5"/>
    <d v="2023-03-21T00:00:00"/>
    <n v="5094250"/>
    <n v="5094250"/>
    <s v="C)Glosas total pendiente por respuesta de IPS"/>
    <x v="1"/>
    <s v="DEVOLUCION"/>
    <n v="5094250"/>
    <s v="OK"/>
    <n v="5094250"/>
    <n v="0"/>
    <n v="0"/>
    <n v="0"/>
    <n v="0"/>
    <n v="0"/>
    <m/>
    <n v="5094250"/>
    <s v="AUTORIZACION:DEVOLUCION DE FACTURA CON SOPORTES COMPLETOS1.NO SE EVINDENCIA DATOS DEL USUARIO A QUIEN FACTURA SERVICI2.NO SE EVIDNCIA AUTORIZACION PARA LOS SERV. FACTURADOS3.NO SE EVINDENCIA EL PERIODO DE FACTURACION. KEVIN YALANDA"/>
    <n v="5094250"/>
    <n v="0"/>
    <n v="0"/>
    <m/>
    <m/>
    <d v="2023-03-21T00:00:00"/>
    <m/>
    <n v="9"/>
    <m/>
    <s v="SI"/>
    <n v="1"/>
    <n v="21001231"/>
    <n v="20230321"/>
    <n v="5094250"/>
    <n v="0"/>
    <d v="2023-04-30T00:00:00"/>
  </r>
  <r>
    <n v="901027868"/>
    <s v="HOME INTEGRAL HEALTH SERVICES"/>
    <s v="FEV"/>
    <n v="4"/>
    <s v="901027868_FEV_4"/>
    <s v="FEV"/>
    <n v="4"/>
    <d v="2023-03-21T00:00:00"/>
    <n v="4954500"/>
    <n v="4954500"/>
    <s v="C)Glosas total pendiente por respuesta de IPS"/>
    <x v="1"/>
    <s v="DEVOLUCION"/>
    <n v="4954500"/>
    <s v="OK"/>
    <n v="4954500"/>
    <n v="0"/>
    <n v="0"/>
    <n v="0"/>
    <n v="0"/>
    <n v="0"/>
    <m/>
    <n v="4954500"/>
    <s v="AUT_dEVOLUCION DE FACTURA CON SOPORTES COMPLETOS:1.NO SE EVINDENCIA AUTORIZACION PARA LOS SERVICIOS FACTURADOS DURANTE EL PERIODO 1-30 SEPT 2022KEVIN YALANDA"/>
    <n v="4954500"/>
    <n v="0"/>
    <n v="0"/>
    <m/>
    <m/>
    <d v="2023-03-21T00:00:00"/>
    <m/>
    <n v="9"/>
    <m/>
    <s v="SI"/>
    <n v="1"/>
    <n v="21001231"/>
    <n v="20230321"/>
    <n v="4954500"/>
    <n v="0"/>
    <d v="2023-04-30T00:00:00"/>
  </r>
  <r>
    <n v="901027868"/>
    <s v="HOME INTEGRAL HEALTH SERVICES"/>
    <s v="FEV"/>
    <n v="9"/>
    <s v="901027868_FEV_9"/>
    <s v="FEV"/>
    <n v="9"/>
    <d v="2023-03-21T00:00:00"/>
    <n v="5094250"/>
    <n v="5094250"/>
    <s v="C)Glosas total pendiente por respuesta de IPS"/>
    <x v="1"/>
    <s v="DEVOLUCION"/>
    <n v="5094250"/>
    <s v="OK"/>
    <n v="5094250"/>
    <n v="0"/>
    <n v="0"/>
    <n v="0"/>
    <n v="0"/>
    <n v="0"/>
    <m/>
    <n v="5094250"/>
    <s v="AUTORIZACION:DEVOLUCION DE FACTURA CON SOPORTES COMPLETOS1.NO SE EVINDENCIA DATOS DEL USUARIO A QUIEN FACTURA SERVICI2.NO SE EVIDNCIA AUTORIZACION PARA LOS SERV. FACTURADOS3.NO SE EVINDENCIA EL PERIODO DE FACTURACION. KEVIN YALANDA"/>
    <n v="5094250"/>
    <n v="0"/>
    <n v="0"/>
    <m/>
    <m/>
    <d v="2023-03-21T00:00:00"/>
    <m/>
    <n v="9"/>
    <m/>
    <s v="SI"/>
    <n v="1"/>
    <n v="21001231"/>
    <n v="20230321"/>
    <n v="5094250"/>
    <n v="0"/>
    <d v="2023-04-30T00:00:00"/>
  </r>
  <r>
    <n v="901027868"/>
    <s v="HOME INTEGRAL HEALTH SERVICES"/>
    <s v="FEV"/>
    <n v="16"/>
    <s v="901027868_FEV_16"/>
    <s v="FEV"/>
    <n v="16"/>
    <d v="2023-03-21T00:00:00"/>
    <n v="4675000"/>
    <n v="4675000"/>
    <s v="C)Glosas total pendiente por respuesta de IPS"/>
    <x v="1"/>
    <s v="DEVOLUCION"/>
    <n v="4675000"/>
    <s v="OK"/>
    <n v="4675000"/>
    <n v="0"/>
    <n v="0"/>
    <n v="0"/>
    <n v="0"/>
    <n v="0"/>
    <m/>
    <n v="4675000"/>
    <s v="AUTORIZACION:DEVOLUCION DE FACTURA CON SOPORTES COMPLETOS1.NO SE EVINDENCIA DATOS DEL USUARIO A QUIEN FACTURA SERVICI2.NO SE EVIDNCIA AUTORIZACION PARA LOS SERV. FACTURADOS3.NO SE EVINDENCIA EL PERIODO DE FACTURACION. KEVIN YALANDA"/>
    <n v="4675000"/>
    <n v="0"/>
    <n v="0"/>
    <m/>
    <m/>
    <d v="2023-03-21T00:00:00"/>
    <m/>
    <n v="9"/>
    <m/>
    <s v="SI"/>
    <n v="1"/>
    <n v="21001231"/>
    <n v="20230321"/>
    <n v="4675000"/>
    <n v="0"/>
    <d v="2023-04-30T00:00:00"/>
  </r>
  <r>
    <n v="901027868"/>
    <s v="HOME INTEGRAL HEALTH SERVICES"/>
    <s v="FEV"/>
    <n v="3"/>
    <s v="901027868_FEV_3"/>
    <s v="FEV"/>
    <n v="3"/>
    <d v="2023-03-21T00:00:00"/>
    <n v="4395500"/>
    <n v="4395500"/>
    <s v="C)Glosas total pendiente por respuesta de IPS"/>
    <x v="1"/>
    <s v="DEVOLUCION"/>
    <n v="4395500"/>
    <s v="OK"/>
    <n v="4395500"/>
    <n v="0"/>
    <n v="0"/>
    <n v="0"/>
    <n v="0"/>
    <n v="0"/>
    <m/>
    <n v="4395500"/>
    <s v="AUT_DEVOLICION DE FACTURA CON SOPORTES COMPLETOS1.NO SE EVINDENCIA AUTORIZACION PARA LOS SERVICIOS FACTURADODURANTE EL PERIODO AGOSTO 2022KEVIN YALANDA"/>
    <n v="4395500"/>
    <n v="0"/>
    <n v="0"/>
    <m/>
    <m/>
    <d v="2023-03-21T00:00:00"/>
    <m/>
    <n v="9"/>
    <m/>
    <s v="SI"/>
    <n v="1"/>
    <n v="21001231"/>
    <n v="20230321"/>
    <n v="4395500"/>
    <n v="0"/>
    <d v="2023-04-30T00:00:00"/>
  </r>
  <r>
    <n v="901027868"/>
    <s v="HOME INTEGRAL HEALTH SERVICES"/>
    <s v="FEV"/>
    <n v="8"/>
    <s v="901027868_FEV_8"/>
    <s v="FEV"/>
    <n v="8"/>
    <d v="2023-03-21T00:00:00"/>
    <n v="5094250"/>
    <n v="5094250"/>
    <s v="C)Glosas total pendiente por respuesta de IPS"/>
    <x v="1"/>
    <s v="DEVOLUCION"/>
    <n v="5094250"/>
    <s v="OK"/>
    <n v="5094250"/>
    <n v="0"/>
    <n v="0"/>
    <n v="0"/>
    <n v="0"/>
    <n v="0"/>
    <m/>
    <n v="5094250"/>
    <s v="AUT:DEVOLUICION DE FACTURA CON SOPORTES COMPLETOS:1.NO SE EVINDENCIA AUTORIZACION PARA LOS SERVICIOS FACTURADOKEVIN YALANDA"/>
    <n v="5094250"/>
    <n v="0"/>
    <n v="0"/>
    <m/>
    <m/>
    <d v="2023-03-21T00:00:00"/>
    <m/>
    <n v="9"/>
    <m/>
    <s v="SI"/>
    <n v="1"/>
    <n v="21001231"/>
    <n v="20230321"/>
    <n v="509425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7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3"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3"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4">
    <format dxfId="47">
      <pivotArea field="11" type="button" dataOnly="0" labelOnly="1" outline="0" axis="axisRow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5">
      <pivotArea field="11" type="button" dataOnly="0" labelOnly="1" outline="0" axis="axisRow" fieldPosition="0"/>
    </format>
    <format dxfId="4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3">
      <pivotArea field="11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field="11" type="button" dataOnly="0" labelOnly="1" outline="0" axis="axisRow" fieldPosition="0"/>
    </format>
    <format dxfId="4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9">
      <pivotArea grandRow="1" outline="0" collapsedLevelsAreSubtotals="1" fieldPosition="0"/>
    </format>
    <format dxfId="38">
      <pivotArea dataOnly="0" labelOnly="1" grandRow="1" outline="0" fieldPosition="0"/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zoomScale="120" zoomScaleNormal="120" workbookViewId="0">
      <selection activeCell="A7" sqref="A7"/>
    </sheetView>
  </sheetViews>
  <sheetFormatPr baseColWidth="10" defaultRowHeight="15" x14ac:dyDescent="0.25"/>
  <cols>
    <col min="2" max="2" width="32.42578125" bestFit="1" customWidth="1"/>
    <col min="3" max="3" width="9" customWidth="1"/>
    <col min="4" max="4" width="8.85546875" customWidth="1"/>
    <col min="5" max="5" width="11.85546875" customWidth="1"/>
    <col min="6" max="6" width="15.28515625" customWidth="1"/>
    <col min="7" max="7" width="15.85546875" customWidth="1"/>
    <col min="8" max="8" width="9.85546875" customWidth="1"/>
    <col min="9" max="9" width="15.7109375" bestFit="1" customWidth="1"/>
    <col min="10" max="10" width="11.425781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3</v>
      </c>
      <c r="F1" s="2" t="s">
        <v>2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/>
    </row>
    <row r="2" spans="1:12" x14ac:dyDescent="0.25">
      <c r="A2" s="1">
        <v>901027868</v>
      </c>
      <c r="B2" s="1" t="s">
        <v>13</v>
      </c>
      <c r="C2" s="4" t="s">
        <v>14</v>
      </c>
      <c r="D2" s="5">
        <v>3</v>
      </c>
      <c r="E2" s="6"/>
      <c r="F2" s="6">
        <v>20230321</v>
      </c>
      <c r="G2" s="1">
        <v>4395500</v>
      </c>
      <c r="H2" s="1">
        <v>4395500</v>
      </c>
      <c r="I2" s="7" t="s">
        <v>15</v>
      </c>
      <c r="J2" s="7" t="s">
        <v>12</v>
      </c>
      <c r="K2" s="7" t="s">
        <v>11</v>
      </c>
      <c r="L2" s="1" t="s">
        <v>16</v>
      </c>
    </row>
    <row r="3" spans="1:12" x14ac:dyDescent="0.25">
      <c r="A3" s="1">
        <v>901027868</v>
      </c>
      <c r="B3" s="1" t="s">
        <v>13</v>
      </c>
      <c r="C3" s="4" t="s">
        <v>14</v>
      </c>
      <c r="D3" s="5">
        <v>8</v>
      </c>
      <c r="E3" s="6"/>
      <c r="F3" s="6">
        <v>20230321</v>
      </c>
      <c r="G3" s="1">
        <v>5094250</v>
      </c>
      <c r="H3" s="1">
        <v>5094250</v>
      </c>
      <c r="I3" s="7" t="s">
        <v>15</v>
      </c>
      <c r="J3" s="7" t="s">
        <v>12</v>
      </c>
      <c r="K3" s="7" t="s">
        <v>11</v>
      </c>
      <c r="L3" s="1" t="s">
        <v>16</v>
      </c>
    </row>
    <row r="4" spans="1:12" x14ac:dyDescent="0.25">
      <c r="A4" s="1">
        <v>901027868</v>
      </c>
      <c r="B4" s="1" t="s">
        <v>13</v>
      </c>
      <c r="C4" s="4" t="s">
        <v>14</v>
      </c>
      <c r="D4" s="5">
        <v>11</v>
      </c>
      <c r="E4" s="6">
        <v>23389297</v>
      </c>
      <c r="F4" s="6">
        <v>20230321</v>
      </c>
      <c r="G4" s="1">
        <v>446800</v>
      </c>
      <c r="H4" s="1">
        <v>446800</v>
      </c>
      <c r="I4" s="7" t="s">
        <v>15</v>
      </c>
      <c r="J4" s="7" t="s">
        <v>12</v>
      </c>
      <c r="K4" s="7" t="s">
        <v>11</v>
      </c>
      <c r="L4" s="1"/>
    </row>
    <row r="5" spans="1:12" x14ac:dyDescent="0.25">
      <c r="A5" s="1">
        <v>901027868</v>
      </c>
      <c r="B5" s="1" t="s">
        <v>13</v>
      </c>
      <c r="C5" s="4" t="s">
        <v>14</v>
      </c>
      <c r="D5" s="5">
        <v>9</v>
      </c>
      <c r="E5" s="6"/>
      <c r="F5" s="6">
        <v>20230321</v>
      </c>
      <c r="G5" s="1">
        <v>5094250</v>
      </c>
      <c r="H5" s="1">
        <v>5094250</v>
      </c>
      <c r="I5" s="7" t="s">
        <v>15</v>
      </c>
      <c r="J5" s="7" t="s">
        <v>12</v>
      </c>
      <c r="K5" s="7" t="s">
        <v>11</v>
      </c>
      <c r="L5" s="1" t="s">
        <v>16</v>
      </c>
    </row>
    <row r="6" spans="1:12" x14ac:dyDescent="0.25">
      <c r="A6" s="1">
        <v>901027868</v>
      </c>
      <c r="B6" s="1" t="s">
        <v>13</v>
      </c>
      <c r="C6" s="4" t="s">
        <v>14</v>
      </c>
      <c r="D6" s="5">
        <v>16</v>
      </c>
      <c r="E6" s="6"/>
      <c r="F6" s="6">
        <v>20230321</v>
      </c>
      <c r="G6" s="1">
        <v>4675000</v>
      </c>
      <c r="H6" s="1">
        <v>4675000</v>
      </c>
      <c r="I6" s="1" t="s">
        <v>15</v>
      </c>
      <c r="J6" s="1" t="s">
        <v>12</v>
      </c>
      <c r="K6" s="1" t="s">
        <v>11</v>
      </c>
      <c r="L6" s="1" t="s">
        <v>16</v>
      </c>
    </row>
    <row r="7" spans="1:12" x14ac:dyDescent="0.25">
      <c r="A7" s="1">
        <v>901027868</v>
      </c>
      <c r="B7" s="1" t="s">
        <v>13</v>
      </c>
      <c r="C7" s="4" t="s">
        <v>14</v>
      </c>
      <c r="D7" s="5">
        <v>10</v>
      </c>
      <c r="E7" s="6">
        <v>23389297</v>
      </c>
      <c r="F7" s="6">
        <v>20230321</v>
      </c>
      <c r="G7" s="1">
        <v>45000</v>
      </c>
      <c r="H7" s="1">
        <v>45000</v>
      </c>
      <c r="I7" s="1" t="s">
        <v>15</v>
      </c>
      <c r="J7" s="1" t="s">
        <v>12</v>
      </c>
      <c r="K7" s="1" t="s">
        <v>11</v>
      </c>
      <c r="L7" s="1"/>
    </row>
    <row r="8" spans="1:12" x14ac:dyDescent="0.25">
      <c r="A8" s="1">
        <v>901027868</v>
      </c>
      <c r="B8" s="1" t="s">
        <v>13</v>
      </c>
      <c r="C8" s="4" t="s">
        <v>14</v>
      </c>
      <c r="D8" s="5">
        <v>14</v>
      </c>
      <c r="E8" s="6">
        <v>23389297</v>
      </c>
      <c r="F8" s="6">
        <v>20230321</v>
      </c>
      <c r="G8" s="1">
        <v>1102500</v>
      </c>
      <c r="H8" s="1">
        <v>1102500</v>
      </c>
      <c r="I8" s="1" t="s">
        <v>15</v>
      </c>
      <c r="J8" s="1" t="s">
        <v>12</v>
      </c>
      <c r="K8" s="1" t="s">
        <v>11</v>
      </c>
      <c r="L8" s="1"/>
    </row>
    <row r="9" spans="1:12" x14ac:dyDescent="0.25">
      <c r="A9" s="1">
        <v>901027868</v>
      </c>
      <c r="B9" s="1" t="s">
        <v>13</v>
      </c>
      <c r="C9" s="4" t="s">
        <v>14</v>
      </c>
      <c r="D9" s="5">
        <v>13</v>
      </c>
      <c r="E9" s="6">
        <v>23389297</v>
      </c>
      <c r="F9" s="6">
        <v>20230321</v>
      </c>
      <c r="G9" s="1">
        <v>1018600</v>
      </c>
      <c r="H9" s="1">
        <v>1018600</v>
      </c>
      <c r="I9" s="1" t="s">
        <v>15</v>
      </c>
      <c r="J9" s="1" t="s">
        <v>12</v>
      </c>
      <c r="K9" s="1" t="s">
        <v>11</v>
      </c>
      <c r="L9" s="1"/>
    </row>
    <row r="10" spans="1:12" x14ac:dyDescent="0.25">
      <c r="A10" s="1">
        <v>901027868</v>
      </c>
      <c r="B10" s="1" t="s">
        <v>13</v>
      </c>
      <c r="C10" s="4" t="s">
        <v>14</v>
      </c>
      <c r="D10" s="5">
        <v>7</v>
      </c>
      <c r="E10" s="6"/>
      <c r="F10" s="6">
        <v>20230321</v>
      </c>
      <c r="G10" s="1">
        <v>4954500</v>
      </c>
      <c r="H10" s="1">
        <v>4954500</v>
      </c>
      <c r="I10" s="1" t="s">
        <v>15</v>
      </c>
      <c r="J10" s="1" t="s">
        <v>12</v>
      </c>
      <c r="K10" s="1" t="s">
        <v>11</v>
      </c>
      <c r="L10" s="1" t="s">
        <v>16</v>
      </c>
    </row>
    <row r="11" spans="1:12" x14ac:dyDescent="0.25">
      <c r="A11" s="1">
        <v>901027868</v>
      </c>
      <c r="B11" s="1" t="s">
        <v>13</v>
      </c>
      <c r="C11" s="4" t="s">
        <v>14</v>
      </c>
      <c r="D11" s="5">
        <v>5</v>
      </c>
      <c r="E11" s="6"/>
      <c r="F11" s="6">
        <v>20230321</v>
      </c>
      <c r="G11" s="1">
        <v>5094250</v>
      </c>
      <c r="H11" s="1">
        <v>5094250</v>
      </c>
      <c r="I11" s="1" t="s">
        <v>15</v>
      </c>
      <c r="J11" s="1" t="s">
        <v>12</v>
      </c>
      <c r="K11" s="1" t="s">
        <v>11</v>
      </c>
      <c r="L11" s="1" t="s">
        <v>16</v>
      </c>
    </row>
    <row r="12" spans="1:12" x14ac:dyDescent="0.25">
      <c r="A12" s="1">
        <v>901027868</v>
      </c>
      <c r="B12" s="1" t="s">
        <v>13</v>
      </c>
      <c r="C12" s="4" t="s">
        <v>14</v>
      </c>
      <c r="D12" s="5">
        <v>15</v>
      </c>
      <c r="E12" s="6">
        <v>23389297</v>
      </c>
      <c r="F12" s="6">
        <v>20230321</v>
      </c>
      <c r="G12" s="1">
        <v>390950</v>
      </c>
      <c r="H12" s="1">
        <v>390950</v>
      </c>
      <c r="I12" s="1" t="s">
        <v>15</v>
      </c>
      <c r="J12" s="1" t="s">
        <v>12</v>
      </c>
      <c r="K12" s="1" t="s">
        <v>11</v>
      </c>
      <c r="L12" s="1"/>
    </row>
    <row r="13" spans="1:12" x14ac:dyDescent="0.25">
      <c r="A13" s="1">
        <v>901027868</v>
      </c>
      <c r="B13" s="1" t="s">
        <v>13</v>
      </c>
      <c r="C13" s="4" t="s">
        <v>14</v>
      </c>
      <c r="D13" s="5">
        <v>4</v>
      </c>
      <c r="E13" s="6"/>
      <c r="F13" s="6">
        <v>20230321</v>
      </c>
      <c r="G13" s="1">
        <v>4954500</v>
      </c>
      <c r="H13" s="1">
        <v>4954500</v>
      </c>
      <c r="I13" s="1" t="s">
        <v>15</v>
      </c>
      <c r="J13" s="1" t="s">
        <v>12</v>
      </c>
      <c r="K13" s="1" t="s">
        <v>11</v>
      </c>
      <c r="L13" s="1" t="s">
        <v>16</v>
      </c>
    </row>
    <row r="14" spans="1:12" x14ac:dyDescent="0.25">
      <c r="A14" s="1"/>
      <c r="B14" s="1"/>
      <c r="C14" s="1"/>
      <c r="D14" s="1"/>
      <c r="E14" s="1"/>
      <c r="F14" s="1"/>
      <c r="G14" s="1"/>
      <c r="H14" s="1">
        <f>SUM(H2:H13)</f>
        <v>37266100</v>
      </c>
      <c r="I14" s="1"/>
      <c r="J14" s="1"/>
      <c r="K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"/>
  <sheetViews>
    <sheetView showGridLines="0" zoomScale="73" zoomScaleNormal="73" workbookViewId="0">
      <selection activeCell="A9" sqref="A9"/>
    </sheetView>
  </sheetViews>
  <sheetFormatPr baseColWidth="10" defaultRowHeight="15" x14ac:dyDescent="0.25"/>
  <cols>
    <col min="1" max="1" width="11.85546875" bestFit="1" customWidth="1"/>
    <col min="2" max="2" width="32" bestFit="1" customWidth="1"/>
    <col min="5" max="5" width="19.5703125" bestFit="1" customWidth="1"/>
    <col min="8" max="8" width="15.140625" bestFit="1" customWidth="1"/>
    <col min="9" max="10" width="16" bestFit="1" customWidth="1"/>
    <col min="12" max="12" width="47" bestFit="1" customWidth="1"/>
    <col min="13" max="13" width="15.140625" bestFit="1" customWidth="1"/>
    <col min="14" max="14" width="14.42578125" bestFit="1" customWidth="1"/>
    <col min="16" max="16" width="11.85546875" bestFit="1" customWidth="1"/>
    <col min="20" max="20" width="14.85546875" bestFit="1" customWidth="1"/>
    <col min="21" max="21" width="14.42578125" bestFit="1" customWidth="1"/>
    <col min="22" max="22" width="14.5703125" bestFit="1" customWidth="1"/>
    <col min="23" max="23" width="14.42578125" bestFit="1" customWidth="1"/>
    <col min="24" max="24" width="15.7109375" customWidth="1"/>
    <col min="25" max="26" width="12.42578125" bestFit="1" customWidth="1"/>
    <col min="27" max="27" width="11.7109375" bestFit="1" customWidth="1"/>
    <col min="28" max="28" width="18.85546875" customWidth="1"/>
    <col min="29" max="29" width="19.140625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x14ac:dyDescent="0.25">
      <c r="I1" s="59">
        <f>SUBTOTAL(9,I3:I14)</f>
        <v>37266100</v>
      </c>
      <c r="J1" s="59">
        <f>SUBTOTAL(9,J3:J14)</f>
        <v>37266100</v>
      </c>
      <c r="N1" s="59">
        <f>SUBTOTAL(9,N3:N14)</f>
        <v>34262250</v>
      </c>
    </row>
    <row r="2" spans="1:40" s="60" customFormat="1" ht="60" x14ac:dyDescent="0.25">
      <c r="A2" s="2" t="s">
        <v>6</v>
      </c>
      <c r="B2" s="2" t="s">
        <v>41</v>
      </c>
      <c r="C2" s="2" t="s">
        <v>0</v>
      </c>
      <c r="D2" s="2" t="s">
        <v>42</v>
      </c>
      <c r="E2" s="50" t="s">
        <v>43</v>
      </c>
      <c r="F2" s="2" t="s">
        <v>44</v>
      </c>
      <c r="G2" s="2" t="s">
        <v>45</v>
      </c>
      <c r="H2" s="2" t="s">
        <v>46</v>
      </c>
      <c r="I2" s="51" t="s">
        <v>47</v>
      </c>
      <c r="J2" s="51" t="s">
        <v>48</v>
      </c>
      <c r="K2" s="2" t="s">
        <v>49</v>
      </c>
      <c r="L2" s="52" t="s">
        <v>50</v>
      </c>
      <c r="M2" s="52" t="s">
        <v>51</v>
      </c>
      <c r="N2" s="52" t="s">
        <v>52</v>
      </c>
      <c r="O2" s="2" t="s">
        <v>53</v>
      </c>
      <c r="P2" s="51" t="s">
        <v>54</v>
      </c>
      <c r="Q2" s="54" t="s">
        <v>55</v>
      </c>
      <c r="R2" s="54" t="s">
        <v>56</v>
      </c>
      <c r="S2" s="51" t="s">
        <v>57</v>
      </c>
      <c r="T2" s="51" t="s">
        <v>58</v>
      </c>
      <c r="U2" s="55" t="s">
        <v>59</v>
      </c>
      <c r="V2" s="55" t="s">
        <v>60</v>
      </c>
      <c r="W2" s="55" t="s">
        <v>61</v>
      </c>
      <c r="X2" s="55" t="s">
        <v>62</v>
      </c>
      <c r="Y2" s="51" t="s">
        <v>63</v>
      </c>
      <c r="Z2" s="53" t="s">
        <v>64</v>
      </c>
      <c r="AA2" s="53" t="s">
        <v>65</v>
      </c>
      <c r="AB2" s="52" t="s">
        <v>66</v>
      </c>
      <c r="AC2" s="52" t="s">
        <v>67</v>
      </c>
      <c r="AD2" s="2" t="s">
        <v>68</v>
      </c>
      <c r="AE2" s="2" t="s">
        <v>69</v>
      </c>
      <c r="AF2" s="50" t="s">
        <v>70</v>
      </c>
      <c r="AG2" s="2" t="s">
        <v>71</v>
      </c>
      <c r="AH2" s="2" t="s">
        <v>72</v>
      </c>
      <c r="AI2" s="2" t="s">
        <v>73</v>
      </c>
      <c r="AJ2" s="2" t="s">
        <v>74</v>
      </c>
      <c r="AK2" s="2" t="s">
        <v>75</v>
      </c>
      <c r="AL2" s="51" t="s">
        <v>76</v>
      </c>
      <c r="AM2" s="51" t="s">
        <v>77</v>
      </c>
      <c r="AN2" s="2" t="s">
        <v>78</v>
      </c>
    </row>
    <row r="3" spans="1:40" x14ac:dyDescent="0.25">
      <c r="A3" s="1">
        <v>901027868</v>
      </c>
      <c r="B3" s="1" t="s">
        <v>13</v>
      </c>
      <c r="C3" s="1" t="s">
        <v>14</v>
      </c>
      <c r="D3" s="1">
        <v>11</v>
      </c>
      <c r="E3" s="1" t="s">
        <v>79</v>
      </c>
      <c r="F3" s="1" t="s">
        <v>14</v>
      </c>
      <c r="G3" s="1">
        <v>11</v>
      </c>
      <c r="H3" s="56">
        <v>45006</v>
      </c>
      <c r="I3" s="57">
        <v>446800</v>
      </c>
      <c r="J3" s="57">
        <v>446800</v>
      </c>
      <c r="K3" s="1" t="s">
        <v>80</v>
      </c>
      <c r="L3" s="1" t="s">
        <v>102</v>
      </c>
      <c r="M3" s="1"/>
      <c r="N3" s="57">
        <v>0</v>
      </c>
      <c r="O3" s="1" t="s">
        <v>81</v>
      </c>
      <c r="P3" s="57">
        <v>446800</v>
      </c>
      <c r="Q3" s="57">
        <v>0</v>
      </c>
      <c r="R3" s="57">
        <v>0</v>
      </c>
      <c r="S3" s="57">
        <v>0</v>
      </c>
      <c r="T3" s="57">
        <v>446800</v>
      </c>
      <c r="U3" s="57">
        <v>0</v>
      </c>
      <c r="V3" s="1"/>
      <c r="W3" s="57">
        <v>0</v>
      </c>
      <c r="X3" s="1"/>
      <c r="Y3" s="57">
        <v>0</v>
      </c>
      <c r="Z3" s="57">
        <v>0</v>
      </c>
      <c r="AA3" s="57">
        <v>0</v>
      </c>
      <c r="AB3" s="1"/>
      <c r="AC3" s="1"/>
      <c r="AD3" s="56">
        <v>45006</v>
      </c>
      <c r="AE3" s="1"/>
      <c r="AF3" s="1">
        <v>2</v>
      </c>
      <c r="AG3" s="1"/>
      <c r="AH3" s="1"/>
      <c r="AI3" s="1">
        <v>1</v>
      </c>
      <c r="AJ3" s="1">
        <v>20230330</v>
      </c>
      <c r="AK3" s="1">
        <v>20230324</v>
      </c>
      <c r="AL3" s="57">
        <v>446800</v>
      </c>
      <c r="AM3" s="57">
        <v>0</v>
      </c>
      <c r="AN3" s="56">
        <v>45046</v>
      </c>
    </row>
    <row r="4" spans="1:40" x14ac:dyDescent="0.25">
      <c r="A4" s="1">
        <v>901027868</v>
      </c>
      <c r="B4" s="1" t="s">
        <v>13</v>
      </c>
      <c r="C4" s="1" t="s">
        <v>14</v>
      </c>
      <c r="D4" s="1">
        <v>15</v>
      </c>
      <c r="E4" s="1" t="s">
        <v>82</v>
      </c>
      <c r="F4" s="1" t="s">
        <v>14</v>
      </c>
      <c r="G4" s="1">
        <v>15</v>
      </c>
      <c r="H4" s="56">
        <v>45006</v>
      </c>
      <c r="I4" s="57">
        <v>390950</v>
      </c>
      <c r="J4" s="57">
        <v>390950</v>
      </c>
      <c r="K4" s="1" t="s">
        <v>80</v>
      </c>
      <c r="L4" s="1" t="s">
        <v>102</v>
      </c>
      <c r="M4" s="1"/>
      <c r="N4" s="57">
        <v>0</v>
      </c>
      <c r="O4" s="1" t="s">
        <v>81</v>
      </c>
      <c r="P4" s="57">
        <v>390950</v>
      </c>
      <c r="Q4" s="57">
        <v>0</v>
      </c>
      <c r="R4" s="57">
        <v>0</v>
      </c>
      <c r="S4" s="57">
        <v>0</v>
      </c>
      <c r="T4" s="57">
        <v>390950</v>
      </c>
      <c r="U4" s="57">
        <v>0</v>
      </c>
      <c r="V4" s="1"/>
      <c r="W4" s="57">
        <v>0</v>
      </c>
      <c r="X4" s="1"/>
      <c r="Y4" s="57">
        <v>0</v>
      </c>
      <c r="Z4" s="57">
        <v>0</v>
      </c>
      <c r="AA4" s="57">
        <v>0</v>
      </c>
      <c r="AB4" s="1"/>
      <c r="AC4" s="1"/>
      <c r="AD4" s="56">
        <v>45006</v>
      </c>
      <c r="AE4" s="1"/>
      <c r="AF4" s="1">
        <v>2</v>
      </c>
      <c r="AG4" s="1"/>
      <c r="AH4" s="1"/>
      <c r="AI4" s="1">
        <v>1</v>
      </c>
      <c r="AJ4" s="1">
        <v>20230330</v>
      </c>
      <c r="AK4" s="1">
        <v>20230324</v>
      </c>
      <c r="AL4" s="57">
        <v>390950</v>
      </c>
      <c r="AM4" s="57">
        <v>0</v>
      </c>
      <c r="AN4" s="56">
        <v>45046</v>
      </c>
    </row>
    <row r="5" spans="1:40" x14ac:dyDescent="0.25">
      <c r="A5" s="1">
        <v>901027868</v>
      </c>
      <c r="B5" s="1" t="s">
        <v>13</v>
      </c>
      <c r="C5" s="1" t="s">
        <v>14</v>
      </c>
      <c r="D5" s="1">
        <v>10</v>
      </c>
      <c r="E5" s="1" t="s">
        <v>83</v>
      </c>
      <c r="F5" s="1" t="s">
        <v>14</v>
      </c>
      <c r="G5" s="1">
        <v>10</v>
      </c>
      <c r="H5" s="56">
        <v>45006</v>
      </c>
      <c r="I5" s="57">
        <v>45000</v>
      </c>
      <c r="J5" s="57">
        <v>45000</v>
      </c>
      <c r="K5" s="1" t="s">
        <v>80</v>
      </c>
      <c r="L5" s="1" t="s">
        <v>102</v>
      </c>
      <c r="M5" s="1"/>
      <c r="N5" s="57">
        <v>0</v>
      </c>
      <c r="O5" s="1" t="s">
        <v>81</v>
      </c>
      <c r="P5" s="57">
        <v>45000</v>
      </c>
      <c r="Q5" s="57">
        <v>0</v>
      </c>
      <c r="R5" s="57">
        <v>0</v>
      </c>
      <c r="S5" s="57">
        <v>0</v>
      </c>
      <c r="T5" s="57">
        <v>45000</v>
      </c>
      <c r="U5" s="57">
        <v>0</v>
      </c>
      <c r="V5" s="1"/>
      <c r="W5" s="57">
        <v>0</v>
      </c>
      <c r="X5" s="1"/>
      <c r="Y5" s="57">
        <v>0</v>
      </c>
      <c r="Z5" s="57">
        <v>0</v>
      </c>
      <c r="AA5" s="57">
        <v>0</v>
      </c>
      <c r="AB5" s="1"/>
      <c r="AC5" s="1"/>
      <c r="AD5" s="56">
        <v>45006</v>
      </c>
      <c r="AE5" s="1"/>
      <c r="AF5" s="1">
        <v>2</v>
      </c>
      <c r="AG5" s="1"/>
      <c r="AH5" s="1"/>
      <c r="AI5" s="1">
        <v>1</v>
      </c>
      <c r="AJ5" s="1">
        <v>20230330</v>
      </c>
      <c r="AK5" s="1">
        <v>20230324</v>
      </c>
      <c r="AL5" s="57">
        <v>45000</v>
      </c>
      <c r="AM5" s="57">
        <v>0</v>
      </c>
      <c r="AN5" s="56">
        <v>45046</v>
      </c>
    </row>
    <row r="6" spans="1:40" x14ac:dyDescent="0.25">
      <c r="A6" s="1">
        <v>901027868</v>
      </c>
      <c r="B6" s="1" t="s">
        <v>13</v>
      </c>
      <c r="C6" s="1" t="s">
        <v>14</v>
      </c>
      <c r="D6" s="1">
        <v>14</v>
      </c>
      <c r="E6" s="1" t="s">
        <v>84</v>
      </c>
      <c r="F6" s="1" t="s">
        <v>14</v>
      </c>
      <c r="G6" s="1">
        <v>14</v>
      </c>
      <c r="H6" s="56">
        <v>45006</v>
      </c>
      <c r="I6" s="57">
        <v>1102500</v>
      </c>
      <c r="J6" s="57">
        <v>1102500</v>
      </c>
      <c r="K6" s="1" t="s">
        <v>80</v>
      </c>
      <c r="L6" s="1" t="s">
        <v>102</v>
      </c>
      <c r="M6" s="1"/>
      <c r="N6" s="57">
        <v>0</v>
      </c>
      <c r="O6" s="1" t="s">
        <v>81</v>
      </c>
      <c r="P6" s="57">
        <v>1102500</v>
      </c>
      <c r="Q6" s="57">
        <v>0</v>
      </c>
      <c r="R6" s="57">
        <v>0</v>
      </c>
      <c r="S6" s="57">
        <v>0</v>
      </c>
      <c r="T6" s="57">
        <v>1102500</v>
      </c>
      <c r="U6" s="57">
        <v>0</v>
      </c>
      <c r="V6" s="1"/>
      <c r="W6" s="57">
        <v>0</v>
      </c>
      <c r="X6" s="1"/>
      <c r="Y6" s="57">
        <v>0</v>
      </c>
      <c r="Z6" s="57">
        <v>0</v>
      </c>
      <c r="AA6" s="57">
        <v>0</v>
      </c>
      <c r="AB6" s="1"/>
      <c r="AC6" s="1"/>
      <c r="AD6" s="56">
        <v>45006</v>
      </c>
      <c r="AE6" s="1"/>
      <c r="AF6" s="1">
        <v>2</v>
      </c>
      <c r="AG6" s="1"/>
      <c r="AH6" s="1"/>
      <c r="AI6" s="1">
        <v>1</v>
      </c>
      <c r="AJ6" s="1">
        <v>20230330</v>
      </c>
      <c r="AK6" s="1">
        <v>20230324</v>
      </c>
      <c r="AL6" s="57">
        <v>1102500</v>
      </c>
      <c r="AM6" s="57">
        <v>0</v>
      </c>
      <c r="AN6" s="56">
        <v>45046</v>
      </c>
    </row>
    <row r="7" spans="1:40" x14ac:dyDescent="0.25">
      <c r="A7" s="1">
        <v>901027868</v>
      </c>
      <c r="B7" s="1" t="s">
        <v>13</v>
      </c>
      <c r="C7" s="1" t="s">
        <v>14</v>
      </c>
      <c r="D7" s="1">
        <v>13</v>
      </c>
      <c r="E7" s="1" t="s">
        <v>85</v>
      </c>
      <c r="F7" s="1" t="s">
        <v>14</v>
      </c>
      <c r="G7" s="1">
        <v>13</v>
      </c>
      <c r="H7" s="56">
        <v>45006</v>
      </c>
      <c r="I7" s="57">
        <v>1018600</v>
      </c>
      <c r="J7" s="57">
        <v>1018600</v>
      </c>
      <c r="K7" s="1" t="s">
        <v>80</v>
      </c>
      <c r="L7" s="1" t="s">
        <v>102</v>
      </c>
      <c r="M7" s="1"/>
      <c r="N7" s="57">
        <v>0</v>
      </c>
      <c r="O7" s="1" t="s">
        <v>81</v>
      </c>
      <c r="P7" s="57">
        <v>1018600</v>
      </c>
      <c r="Q7" s="57">
        <v>0</v>
      </c>
      <c r="R7" s="57">
        <v>0</v>
      </c>
      <c r="S7" s="57">
        <v>0</v>
      </c>
      <c r="T7" s="57">
        <v>1018600</v>
      </c>
      <c r="U7" s="57">
        <v>0</v>
      </c>
      <c r="V7" s="1"/>
      <c r="W7" s="57">
        <v>0</v>
      </c>
      <c r="X7" s="1"/>
      <c r="Y7" s="57">
        <v>0</v>
      </c>
      <c r="Z7" s="57">
        <v>0</v>
      </c>
      <c r="AA7" s="57">
        <v>0</v>
      </c>
      <c r="AB7" s="1"/>
      <c r="AC7" s="1"/>
      <c r="AD7" s="56">
        <v>45006</v>
      </c>
      <c r="AE7" s="1"/>
      <c r="AF7" s="1">
        <v>2</v>
      </c>
      <c r="AG7" s="1"/>
      <c r="AH7" s="1"/>
      <c r="AI7" s="1">
        <v>1</v>
      </c>
      <c r="AJ7" s="1">
        <v>20230330</v>
      </c>
      <c r="AK7" s="1">
        <v>20230324</v>
      </c>
      <c r="AL7" s="57">
        <v>1018600</v>
      </c>
      <c r="AM7" s="57">
        <v>0</v>
      </c>
      <c r="AN7" s="56">
        <v>45046</v>
      </c>
    </row>
    <row r="8" spans="1:40" x14ac:dyDescent="0.25">
      <c r="A8" s="1">
        <v>901027868</v>
      </c>
      <c r="B8" s="1" t="s">
        <v>13</v>
      </c>
      <c r="C8" s="1" t="s">
        <v>14</v>
      </c>
      <c r="D8" s="1">
        <v>7</v>
      </c>
      <c r="E8" s="1" t="s">
        <v>86</v>
      </c>
      <c r="F8" s="1" t="s">
        <v>14</v>
      </c>
      <c r="G8" s="1">
        <v>7</v>
      </c>
      <c r="H8" s="56">
        <v>45006</v>
      </c>
      <c r="I8" s="57">
        <v>4954500</v>
      </c>
      <c r="J8" s="57">
        <v>4954500</v>
      </c>
      <c r="K8" s="1" t="s">
        <v>87</v>
      </c>
      <c r="L8" s="1" t="s">
        <v>88</v>
      </c>
      <c r="M8" s="1" t="s">
        <v>89</v>
      </c>
      <c r="N8" s="57">
        <v>4954500</v>
      </c>
      <c r="O8" s="1" t="s">
        <v>81</v>
      </c>
      <c r="P8" s="57">
        <v>4954500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1"/>
      <c r="W8" s="57">
        <v>4954500</v>
      </c>
      <c r="X8" s="1" t="s">
        <v>90</v>
      </c>
      <c r="Y8" s="57">
        <v>4954500</v>
      </c>
      <c r="Z8" s="57">
        <v>0</v>
      </c>
      <c r="AA8" s="57">
        <v>0</v>
      </c>
      <c r="AB8" s="1"/>
      <c r="AC8" s="1"/>
      <c r="AD8" s="56">
        <v>45006</v>
      </c>
      <c r="AE8" s="1"/>
      <c r="AF8" s="1">
        <v>9</v>
      </c>
      <c r="AG8" s="1"/>
      <c r="AH8" s="1" t="s">
        <v>91</v>
      </c>
      <c r="AI8" s="1">
        <v>1</v>
      </c>
      <c r="AJ8" s="1">
        <v>21001231</v>
      </c>
      <c r="AK8" s="1">
        <v>20230321</v>
      </c>
      <c r="AL8" s="57">
        <v>4954500</v>
      </c>
      <c r="AM8" s="57">
        <v>0</v>
      </c>
      <c r="AN8" s="56">
        <v>45046</v>
      </c>
    </row>
    <row r="9" spans="1:40" x14ac:dyDescent="0.25">
      <c r="A9" s="1">
        <v>901027868</v>
      </c>
      <c r="B9" s="1" t="s">
        <v>13</v>
      </c>
      <c r="C9" s="1" t="s">
        <v>14</v>
      </c>
      <c r="D9" s="1">
        <v>5</v>
      </c>
      <c r="E9" s="1" t="s">
        <v>92</v>
      </c>
      <c r="F9" s="1" t="s">
        <v>14</v>
      </c>
      <c r="G9" s="1">
        <v>5</v>
      </c>
      <c r="H9" s="56">
        <v>45006</v>
      </c>
      <c r="I9" s="57">
        <v>5094250</v>
      </c>
      <c r="J9" s="57">
        <v>5094250</v>
      </c>
      <c r="K9" s="1" t="s">
        <v>87</v>
      </c>
      <c r="L9" s="1" t="s">
        <v>88</v>
      </c>
      <c r="M9" s="1" t="s">
        <v>89</v>
      </c>
      <c r="N9" s="57">
        <v>5094250</v>
      </c>
      <c r="O9" s="1" t="s">
        <v>81</v>
      </c>
      <c r="P9" s="57">
        <v>5094250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1"/>
      <c r="W9" s="57">
        <v>5094250</v>
      </c>
      <c r="X9" s="1" t="s">
        <v>93</v>
      </c>
      <c r="Y9" s="57">
        <v>5094250</v>
      </c>
      <c r="Z9" s="57">
        <v>0</v>
      </c>
      <c r="AA9" s="57">
        <v>0</v>
      </c>
      <c r="AB9" s="1"/>
      <c r="AC9" s="1"/>
      <c r="AD9" s="56">
        <v>45006</v>
      </c>
      <c r="AE9" s="1"/>
      <c r="AF9" s="1">
        <v>9</v>
      </c>
      <c r="AG9" s="1"/>
      <c r="AH9" s="1" t="s">
        <v>91</v>
      </c>
      <c r="AI9" s="1">
        <v>1</v>
      </c>
      <c r="AJ9" s="1">
        <v>21001231</v>
      </c>
      <c r="AK9" s="1">
        <v>20230321</v>
      </c>
      <c r="AL9" s="57">
        <v>5094250</v>
      </c>
      <c r="AM9" s="57">
        <v>0</v>
      </c>
      <c r="AN9" s="56">
        <v>45046</v>
      </c>
    </row>
    <row r="10" spans="1:40" x14ac:dyDescent="0.25">
      <c r="A10" s="1">
        <v>901027868</v>
      </c>
      <c r="B10" s="1" t="s">
        <v>13</v>
      </c>
      <c r="C10" s="1" t="s">
        <v>14</v>
      </c>
      <c r="D10" s="1">
        <v>4</v>
      </c>
      <c r="E10" s="1" t="s">
        <v>94</v>
      </c>
      <c r="F10" s="1" t="s">
        <v>14</v>
      </c>
      <c r="G10" s="1">
        <v>4</v>
      </c>
      <c r="H10" s="56">
        <v>45006</v>
      </c>
      <c r="I10" s="57">
        <v>4954500</v>
      </c>
      <c r="J10" s="57">
        <v>4954500</v>
      </c>
      <c r="K10" s="1" t="s">
        <v>87</v>
      </c>
      <c r="L10" s="1" t="s">
        <v>88</v>
      </c>
      <c r="M10" s="1" t="s">
        <v>89</v>
      </c>
      <c r="N10" s="57">
        <v>4954500</v>
      </c>
      <c r="O10" s="1" t="s">
        <v>81</v>
      </c>
      <c r="P10" s="57">
        <v>4954500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1"/>
      <c r="W10" s="57">
        <v>4954500</v>
      </c>
      <c r="X10" s="1" t="s">
        <v>95</v>
      </c>
      <c r="Y10" s="57">
        <v>4954500</v>
      </c>
      <c r="Z10" s="57">
        <v>0</v>
      </c>
      <c r="AA10" s="57">
        <v>0</v>
      </c>
      <c r="AB10" s="1"/>
      <c r="AC10" s="1"/>
      <c r="AD10" s="56">
        <v>45006</v>
      </c>
      <c r="AE10" s="1"/>
      <c r="AF10" s="1">
        <v>9</v>
      </c>
      <c r="AG10" s="1"/>
      <c r="AH10" s="1" t="s">
        <v>91</v>
      </c>
      <c r="AI10" s="1">
        <v>1</v>
      </c>
      <c r="AJ10" s="1">
        <v>21001231</v>
      </c>
      <c r="AK10" s="1">
        <v>20230321</v>
      </c>
      <c r="AL10" s="57">
        <v>4954500</v>
      </c>
      <c r="AM10" s="57">
        <v>0</v>
      </c>
      <c r="AN10" s="56">
        <v>45046</v>
      </c>
    </row>
    <row r="11" spans="1:40" x14ac:dyDescent="0.25">
      <c r="A11" s="1">
        <v>901027868</v>
      </c>
      <c r="B11" s="1" t="s">
        <v>13</v>
      </c>
      <c r="C11" s="1" t="s">
        <v>14</v>
      </c>
      <c r="D11" s="1">
        <v>9</v>
      </c>
      <c r="E11" s="1" t="s">
        <v>96</v>
      </c>
      <c r="F11" s="1" t="s">
        <v>14</v>
      </c>
      <c r="G11" s="1">
        <v>9</v>
      </c>
      <c r="H11" s="56">
        <v>45006</v>
      </c>
      <c r="I11" s="57">
        <v>5094250</v>
      </c>
      <c r="J11" s="57">
        <v>5094250</v>
      </c>
      <c r="K11" s="1" t="s">
        <v>87</v>
      </c>
      <c r="L11" s="1" t="s">
        <v>88</v>
      </c>
      <c r="M11" s="1" t="s">
        <v>89</v>
      </c>
      <c r="N11" s="57">
        <v>5094250</v>
      </c>
      <c r="O11" s="1" t="s">
        <v>81</v>
      </c>
      <c r="P11" s="57">
        <v>5094250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1"/>
      <c r="W11" s="57">
        <v>5094250</v>
      </c>
      <c r="X11" s="1" t="s">
        <v>93</v>
      </c>
      <c r="Y11" s="57">
        <v>5094250</v>
      </c>
      <c r="Z11" s="57">
        <v>0</v>
      </c>
      <c r="AA11" s="57">
        <v>0</v>
      </c>
      <c r="AB11" s="1"/>
      <c r="AC11" s="1"/>
      <c r="AD11" s="56">
        <v>45006</v>
      </c>
      <c r="AE11" s="1"/>
      <c r="AF11" s="1">
        <v>9</v>
      </c>
      <c r="AG11" s="1"/>
      <c r="AH11" s="1" t="s">
        <v>91</v>
      </c>
      <c r="AI11" s="1">
        <v>1</v>
      </c>
      <c r="AJ11" s="1">
        <v>21001231</v>
      </c>
      <c r="AK11" s="1">
        <v>20230321</v>
      </c>
      <c r="AL11" s="57">
        <v>5094250</v>
      </c>
      <c r="AM11" s="57">
        <v>0</v>
      </c>
      <c r="AN11" s="56">
        <v>45046</v>
      </c>
    </row>
    <row r="12" spans="1:40" x14ac:dyDescent="0.25">
      <c r="A12" s="1">
        <v>901027868</v>
      </c>
      <c r="B12" s="1" t="s">
        <v>13</v>
      </c>
      <c r="C12" s="1" t="s">
        <v>14</v>
      </c>
      <c r="D12" s="1">
        <v>16</v>
      </c>
      <c r="E12" s="1" t="s">
        <v>97</v>
      </c>
      <c r="F12" s="1" t="s">
        <v>14</v>
      </c>
      <c r="G12" s="1">
        <v>16</v>
      </c>
      <c r="H12" s="56">
        <v>45006</v>
      </c>
      <c r="I12" s="57">
        <v>4675000</v>
      </c>
      <c r="J12" s="57">
        <v>4675000</v>
      </c>
      <c r="K12" s="1" t="s">
        <v>87</v>
      </c>
      <c r="L12" s="1" t="s">
        <v>88</v>
      </c>
      <c r="M12" s="1" t="s">
        <v>89</v>
      </c>
      <c r="N12" s="57">
        <v>4675000</v>
      </c>
      <c r="O12" s="1" t="s">
        <v>81</v>
      </c>
      <c r="P12" s="57">
        <v>4675000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1"/>
      <c r="W12" s="57">
        <v>4675000</v>
      </c>
      <c r="X12" s="1" t="s">
        <v>93</v>
      </c>
      <c r="Y12" s="57">
        <v>4675000</v>
      </c>
      <c r="Z12" s="57">
        <v>0</v>
      </c>
      <c r="AA12" s="57">
        <v>0</v>
      </c>
      <c r="AB12" s="1"/>
      <c r="AC12" s="1"/>
      <c r="AD12" s="56">
        <v>45006</v>
      </c>
      <c r="AE12" s="1"/>
      <c r="AF12" s="1">
        <v>9</v>
      </c>
      <c r="AG12" s="1"/>
      <c r="AH12" s="1" t="s">
        <v>91</v>
      </c>
      <c r="AI12" s="1">
        <v>1</v>
      </c>
      <c r="AJ12" s="1">
        <v>21001231</v>
      </c>
      <c r="AK12" s="1">
        <v>20230321</v>
      </c>
      <c r="AL12" s="57">
        <v>4675000</v>
      </c>
      <c r="AM12" s="57">
        <v>0</v>
      </c>
      <c r="AN12" s="56">
        <v>45046</v>
      </c>
    </row>
    <row r="13" spans="1:40" x14ac:dyDescent="0.25">
      <c r="A13" s="1">
        <v>901027868</v>
      </c>
      <c r="B13" s="1" t="s">
        <v>13</v>
      </c>
      <c r="C13" s="1" t="s">
        <v>14</v>
      </c>
      <c r="D13" s="1">
        <v>3</v>
      </c>
      <c r="E13" s="1" t="s">
        <v>98</v>
      </c>
      <c r="F13" s="1" t="s">
        <v>14</v>
      </c>
      <c r="G13" s="1">
        <v>3</v>
      </c>
      <c r="H13" s="56">
        <v>45006</v>
      </c>
      <c r="I13" s="57">
        <v>4395500</v>
      </c>
      <c r="J13" s="57">
        <v>4395500</v>
      </c>
      <c r="K13" s="1" t="s">
        <v>87</v>
      </c>
      <c r="L13" s="1" t="s">
        <v>88</v>
      </c>
      <c r="M13" s="1" t="s">
        <v>89</v>
      </c>
      <c r="N13" s="57">
        <v>4395500</v>
      </c>
      <c r="O13" s="1" t="s">
        <v>81</v>
      </c>
      <c r="P13" s="57">
        <v>4395500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1"/>
      <c r="W13" s="57">
        <v>4395500</v>
      </c>
      <c r="X13" s="1" t="s">
        <v>99</v>
      </c>
      <c r="Y13" s="57">
        <v>4395500</v>
      </c>
      <c r="Z13" s="57">
        <v>0</v>
      </c>
      <c r="AA13" s="57">
        <v>0</v>
      </c>
      <c r="AB13" s="1"/>
      <c r="AC13" s="1"/>
      <c r="AD13" s="56">
        <v>45006</v>
      </c>
      <c r="AE13" s="1"/>
      <c r="AF13" s="1">
        <v>9</v>
      </c>
      <c r="AG13" s="1"/>
      <c r="AH13" s="1" t="s">
        <v>91</v>
      </c>
      <c r="AI13" s="1">
        <v>1</v>
      </c>
      <c r="AJ13" s="1">
        <v>21001231</v>
      </c>
      <c r="AK13" s="1">
        <v>20230321</v>
      </c>
      <c r="AL13" s="57">
        <v>4395500</v>
      </c>
      <c r="AM13" s="57">
        <v>0</v>
      </c>
      <c r="AN13" s="56">
        <v>45046</v>
      </c>
    </row>
    <row r="14" spans="1:40" x14ac:dyDescent="0.25">
      <c r="A14" s="1">
        <v>901027868</v>
      </c>
      <c r="B14" s="1" t="s">
        <v>13</v>
      </c>
      <c r="C14" s="1" t="s">
        <v>14</v>
      </c>
      <c r="D14" s="1">
        <v>8</v>
      </c>
      <c r="E14" s="1" t="s">
        <v>100</v>
      </c>
      <c r="F14" s="1" t="s">
        <v>14</v>
      </c>
      <c r="G14" s="1">
        <v>8</v>
      </c>
      <c r="H14" s="56">
        <v>45006</v>
      </c>
      <c r="I14" s="57">
        <v>5094250</v>
      </c>
      <c r="J14" s="57">
        <v>5094250</v>
      </c>
      <c r="K14" s="1" t="s">
        <v>87</v>
      </c>
      <c r="L14" s="1" t="s">
        <v>88</v>
      </c>
      <c r="M14" s="1" t="s">
        <v>89</v>
      </c>
      <c r="N14" s="57">
        <v>5094250</v>
      </c>
      <c r="O14" s="1" t="s">
        <v>81</v>
      </c>
      <c r="P14" s="57">
        <v>5094250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1"/>
      <c r="W14" s="57">
        <v>5094250</v>
      </c>
      <c r="X14" s="1" t="s">
        <v>101</v>
      </c>
      <c r="Y14" s="57">
        <v>5094250</v>
      </c>
      <c r="Z14" s="57">
        <v>0</v>
      </c>
      <c r="AA14" s="57">
        <v>0</v>
      </c>
      <c r="AB14" s="1"/>
      <c r="AC14" s="1"/>
      <c r="AD14" s="56">
        <v>45006</v>
      </c>
      <c r="AE14" s="1"/>
      <c r="AF14" s="1">
        <v>9</v>
      </c>
      <c r="AG14" s="1"/>
      <c r="AH14" s="1" t="s">
        <v>91</v>
      </c>
      <c r="AI14" s="1">
        <v>1</v>
      </c>
      <c r="AJ14" s="1">
        <v>21001231</v>
      </c>
      <c r="AK14" s="1">
        <v>20230321</v>
      </c>
      <c r="AL14" s="57">
        <v>5094250</v>
      </c>
      <c r="AM14" s="57">
        <v>0</v>
      </c>
      <c r="AN14" s="56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topLeftCell="A2" zoomScale="73" zoomScaleNormal="73" workbookViewId="0">
      <selection activeCell="F24" sqref="F24"/>
    </sheetView>
  </sheetViews>
  <sheetFormatPr baseColWidth="10" defaultRowHeight="15" x14ac:dyDescent="0.25"/>
  <cols>
    <col min="2" max="2" width="47" bestFit="1" customWidth="1"/>
    <col min="3" max="3" width="12.7109375" style="61" customWidth="1"/>
    <col min="4" max="4" width="15" style="58" bestFit="1" customWidth="1"/>
  </cols>
  <sheetData>
    <row r="2" spans="2:4" x14ac:dyDescent="0.25">
      <c r="B2" s="62" t="s">
        <v>104</v>
      </c>
      <c r="C2" s="66" t="s">
        <v>105</v>
      </c>
      <c r="D2" s="63" t="s">
        <v>106</v>
      </c>
    </row>
    <row r="3" spans="2:4" x14ac:dyDescent="0.25">
      <c r="B3" s="64" t="s">
        <v>102</v>
      </c>
      <c r="C3" s="67">
        <v>5</v>
      </c>
      <c r="D3" s="65">
        <v>3003850</v>
      </c>
    </row>
    <row r="4" spans="2:4" x14ac:dyDescent="0.25">
      <c r="B4" s="64" t="s">
        <v>88</v>
      </c>
      <c r="C4" s="67">
        <v>7</v>
      </c>
      <c r="D4" s="65">
        <v>34262250</v>
      </c>
    </row>
    <row r="5" spans="2:4" x14ac:dyDescent="0.25">
      <c r="B5" s="68" t="s">
        <v>103</v>
      </c>
      <c r="C5" s="69">
        <v>12</v>
      </c>
      <c r="D5" s="70">
        <v>37266100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10" zoomScale="90" zoomScaleNormal="90" zoomScaleSheetLayoutView="100" workbookViewId="0">
      <selection activeCell="M28" sqref="M28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17</v>
      </c>
      <c r="E2" s="12"/>
      <c r="F2" s="12"/>
      <c r="G2" s="12"/>
      <c r="H2" s="12"/>
      <c r="I2" s="13"/>
      <c r="J2" s="14" t="s">
        <v>18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19</v>
      </c>
      <c r="E4" s="12"/>
      <c r="F4" s="12"/>
      <c r="G4" s="12"/>
      <c r="H4" s="12"/>
      <c r="I4" s="13"/>
      <c r="J4" s="14" t="s">
        <v>20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21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107</v>
      </c>
      <c r="J12" s="28"/>
    </row>
    <row r="13" spans="2:10" x14ac:dyDescent="0.2">
      <c r="B13" s="27"/>
      <c r="C13" s="29" t="s">
        <v>108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22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23</v>
      </c>
      <c r="D17" s="30"/>
      <c r="H17" s="32" t="s">
        <v>24</v>
      </c>
      <c r="I17" s="32" t="s">
        <v>25</v>
      </c>
      <c r="J17" s="28"/>
    </row>
    <row r="18" spans="2:10" x14ac:dyDescent="0.2">
      <c r="B18" s="27"/>
      <c r="C18" s="29" t="s">
        <v>26</v>
      </c>
      <c r="D18" s="29"/>
      <c r="E18" s="29"/>
      <c r="F18" s="29"/>
      <c r="H18" s="33">
        <v>12</v>
      </c>
      <c r="I18" s="71">
        <v>37266100</v>
      </c>
      <c r="J18" s="28"/>
    </row>
    <row r="19" spans="2:10" x14ac:dyDescent="0.2">
      <c r="B19" s="27"/>
      <c r="C19" s="8" t="s">
        <v>27</v>
      </c>
      <c r="H19" s="34">
        <v>0</v>
      </c>
      <c r="I19" s="35">
        <v>0</v>
      </c>
      <c r="J19" s="28"/>
    </row>
    <row r="20" spans="2:10" x14ac:dyDescent="0.2">
      <c r="B20" s="27"/>
      <c r="C20" s="8" t="s">
        <v>28</v>
      </c>
      <c r="H20" s="34">
        <v>7</v>
      </c>
      <c r="I20" s="35">
        <v>34262250</v>
      </c>
      <c r="J20" s="28"/>
    </row>
    <row r="21" spans="2:10" x14ac:dyDescent="0.2">
      <c r="B21" s="27"/>
      <c r="C21" s="8" t="s">
        <v>29</v>
      </c>
      <c r="H21" s="34">
        <v>0</v>
      </c>
      <c r="I21" s="36">
        <v>0</v>
      </c>
      <c r="J21" s="28"/>
    </row>
    <row r="22" spans="2:10" x14ac:dyDescent="0.2">
      <c r="B22" s="27"/>
      <c r="C22" s="8" t="s">
        <v>30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31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32</v>
      </c>
      <c r="D24" s="29"/>
      <c r="E24" s="29"/>
      <c r="F24" s="29"/>
      <c r="H24" s="33">
        <f>H19+H20+H21+H22+H23</f>
        <v>7</v>
      </c>
      <c r="I24" s="39">
        <f>I19+I20+I21+I22+I23</f>
        <v>34262250</v>
      </c>
      <c r="J24" s="28"/>
    </row>
    <row r="25" spans="2:10" x14ac:dyDescent="0.2">
      <c r="B25" s="27"/>
      <c r="C25" s="8" t="s">
        <v>33</v>
      </c>
      <c r="H25" s="34">
        <v>5</v>
      </c>
      <c r="I25" s="35">
        <v>3003850</v>
      </c>
      <c r="J25" s="28"/>
    </row>
    <row r="26" spans="2:10" ht="13.5" thickBot="1" x14ac:dyDescent="0.25">
      <c r="B26" s="27"/>
      <c r="C26" s="8" t="s">
        <v>34</v>
      </c>
      <c r="H26" s="37">
        <v>0</v>
      </c>
      <c r="I26" s="38">
        <v>0</v>
      </c>
      <c r="J26" s="28"/>
    </row>
    <row r="27" spans="2:10" x14ac:dyDescent="0.2">
      <c r="B27" s="27"/>
      <c r="C27" s="29" t="s">
        <v>35</v>
      </c>
      <c r="D27" s="29"/>
      <c r="E27" s="29"/>
      <c r="F27" s="29"/>
      <c r="H27" s="33">
        <f>H25+H26</f>
        <v>5</v>
      </c>
      <c r="I27" s="39">
        <f>I25+I26</f>
        <v>3003850</v>
      </c>
      <c r="J27" s="28"/>
    </row>
    <row r="28" spans="2:10" ht="13.5" thickBot="1" x14ac:dyDescent="0.25">
      <c r="B28" s="27"/>
      <c r="C28" s="8" t="s">
        <v>36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37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38</v>
      </c>
      <c r="D31" s="29"/>
      <c r="H31" s="41">
        <f>H24+H27+H29</f>
        <v>12</v>
      </c>
      <c r="I31" s="42">
        <f>I24+I27+I29</f>
        <v>37266100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5" t="s">
        <v>109</v>
      </c>
      <c r="D36" s="44"/>
      <c r="G36" s="45" t="s">
        <v>39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110</v>
      </c>
      <c r="G38" s="46" t="s">
        <v>40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2023-05-18T18:58:40Z</cp:lastPrinted>
  <dcterms:created xsi:type="dcterms:W3CDTF">2022-06-01T14:39:12Z</dcterms:created>
  <dcterms:modified xsi:type="dcterms:W3CDTF">2023-05-18T19:00:39Z</dcterms:modified>
</cp:coreProperties>
</file>