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/>
  <mc:AlternateContent xmlns:mc="http://schemas.openxmlformats.org/markup-compatibility/2006">
    <mc:Choice Requires="x15">
      <x15ac:absPath xmlns:x15ac="http://schemas.microsoft.com/office/spreadsheetml/2010/11/ac" url="\\nilo\Areas\CxPSalud\CARTERA\CARTERAS EN EL CORREO\AÑO 2023\05. MAYO\NIT 830027158_RIESGO DE FRACTURA S.A - copia\"/>
    </mc:Choice>
  </mc:AlternateContent>
  <bookViews>
    <workbookView xWindow="-120" yWindow="-120" windowWidth="29040" windowHeight="15840" firstSheet="1" activeTab="3"/>
  </bookViews>
  <sheets>
    <sheet name="INFORMACION IPS" sheetId="1" r:id="rId1"/>
    <sheet name="TD" sheetId="3" r:id="rId2"/>
    <sheet name="ESTADO DE CADA FACTURA" sheetId="2" r:id="rId3"/>
    <sheet name="FOR-CSA-018" sheetId="4" r:id="rId4"/>
    <sheet name="FOR_CSA_004" sheetId="5" r:id="rId5"/>
  </sheets>
  <definedNames>
    <definedName name="_xlnm._FilterDatabase" localSheetId="2" hidden="1">'ESTADO DE CADA FACTURA'!$A$2:$AT$64</definedName>
    <definedName name="_xlnm._FilterDatabase" localSheetId="0" hidden="1">'INFORMACION IPS'!$A$6:$H$68</definedName>
  </definedNames>
  <calcPr calcId="152511"/>
  <pivotCaches>
    <pivotCache cacheId="110" r:id="rId6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0" i="5" l="1"/>
  <c r="H20" i="5"/>
  <c r="I29" i="4"/>
  <c r="H29" i="4"/>
  <c r="I27" i="4"/>
  <c r="H27" i="4"/>
  <c r="I24" i="4"/>
  <c r="H24" i="4"/>
  <c r="H31" i="4" s="1"/>
  <c r="I31" i="4" l="1"/>
  <c r="AQ1" i="2" l="1"/>
  <c r="AP1" i="2"/>
  <c r="Z1" i="2"/>
  <c r="Y1" i="2"/>
  <c r="W1" i="2"/>
  <c r="S1" i="2"/>
  <c r="T1" i="2"/>
  <c r="U1" i="2"/>
  <c r="R1" i="2"/>
  <c r="K1" i="2"/>
  <c r="J1" i="2"/>
  <c r="V1" i="2" l="1"/>
  <c r="G69" i="1" l="1"/>
</calcChain>
</file>

<file path=xl/sharedStrings.xml><?xml version="1.0" encoding="utf-8"?>
<sst xmlns="http://schemas.openxmlformats.org/spreadsheetml/2006/main" count="923" uniqueCount="365">
  <si>
    <t>CUENTAS POR COBRAR</t>
  </si>
  <si>
    <t>NIT</t>
  </si>
  <si>
    <t>ENTIDAD</t>
  </si>
  <si>
    <t>FACTURA</t>
  </si>
  <si>
    <t>FECHA</t>
  </si>
  <si>
    <t>VALOR</t>
  </si>
  <si>
    <t>830027158-3</t>
  </si>
  <si>
    <t>RIESGO DE FRACTURA CAYRE</t>
  </si>
  <si>
    <t>830027158-5</t>
  </si>
  <si>
    <t>830027158-6</t>
  </si>
  <si>
    <t>830027158-7</t>
  </si>
  <si>
    <t>830027158-8</t>
  </si>
  <si>
    <t>830027158-9</t>
  </si>
  <si>
    <t>830027158-10</t>
  </si>
  <si>
    <t>830027158-11</t>
  </si>
  <si>
    <t>830027158-12</t>
  </si>
  <si>
    <t>830027158-13</t>
  </si>
  <si>
    <t>830027158-14</t>
  </si>
  <si>
    <t>830027158-15</t>
  </si>
  <si>
    <t>830027158-16</t>
  </si>
  <si>
    <t>830027158-17</t>
  </si>
  <si>
    <t>830027158-18</t>
  </si>
  <si>
    <t>830027158-19</t>
  </si>
  <si>
    <t>830027158-20</t>
  </si>
  <si>
    <t>830027158-21</t>
  </si>
  <si>
    <t>830027158-22</t>
  </si>
  <si>
    <t>830027158-23</t>
  </si>
  <si>
    <t>830027158-24</t>
  </si>
  <si>
    <t>830027158-25</t>
  </si>
  <si>
    <t>830027158-26</t>
  </si>
  <si>
    <t>830027158-27</t>
  </si>
  <si>
    <t>830027158-28</t>
  </si>
  <si>
    <t>830027158-29</t>
  </si>
  <si>
    <t>830027158-30</t>
  </si>
  <si>
    <t>830027158-31</t>
  </si>
  <si>
    <t>830027158-32</t>
  </si>
  <si>
    <t>830027158-33</t>
  </si>
  <si>
    <t>830027158-34</t>
  </si>
  <si>
    <t>830027158-35</t>
  </si>
  <si>
    <t>830027158-36</t>
  </si>
  <si>
    <t>830027158-37</t>
  </si>
  <si>
    <t>830027158-38</t>
  </si>
  <si>
    <t>830027158-39</t>
  </si>
  <si>
    <t>830027158-40</t>
  </si>
  <si>
    <t>830027158-41</t>
  </si>
  <si>
    <t>830027158-42</t>
  </si>
  <si>
    <t>830027158-43</t>
  </si>
  <si>
    <t>830027158-44</t>
  </si>
  <si>
    <t>830027158-45</t>
  </si>
  <si>
    <t>830027158-46</t>
  </si>
  <si>
    <t>830027158-47</t>
  </si>
  <si>
    <t>830027158-48</t>
  </si>
  <si>
    <t>830027158-49</t>
  </si>
  <si>
    <t>830027158-50</t>
  </si>
  <si>
    <t>830027158-51</t>
  </si>
  <si>
    <t>830027158-53</t>
  </si>
  <si>
    <t>830027158-54</t>
  </si>
  <si>
    <t>830027158-59</t>
  </si>
  <si>
    <t>830027158-60</t>
  </si>
  <si>
    <t>830027158-63</t>
  </si>
  <si>
    <t>830027158-64</t>
  </si>
  <si>
    <t>830027158-66</t>
  </si>
  <si>
    <t>830027158-67</t>
  </si>
  <si>
    <t>830027158-68</t>
  </si>
  <si>
    <t>830027158-71</t>
  </si>
  <si>
    <t>830027158-72</t>
  </si>
  <si>
    <t>830027158-73</t>
  </si>
  <si>
    <t>830027158-75</t>
  </si>
  <si>
    <t>830027158-76</t>
  </si>
  <si>
    <t>CAJA DE COMPENSACION FAMILIAR DEL VALLE DEL CAUCA - COMFENALCO VALLE DELAGENTE</t>
  </si>
  <si>
    <t>NAL00000000718</t>
  </si>
  <si>
    <t>FENA0000001179</t>
  </si>
  <si>
    <t>FENA0000002778</t>
  </si>
  <si>
    <t>FENA0000002779</t>
  </si>
  <si>
    <t>FENA0000003044</t>
  </si>
  <si>
    <t>FENA0000003258</t>
  </si>
  <si>
    <t>FEPE0000013297</t>
  </si>
  <si>
    <t>FEPE0000013304</t>
  </si>
  <si>
    <t>FEPE0000013395</t>
  </si>
  <si>
    <t>FEPE0000013438</t>
  </si>
  <si>
    <t>ESTADO DE CARTERA CAJA DE COMPENSACION FAMILIAR DEL VALLE DEL CAUCA - COMFENALCO VALLE DELAGENTE 31/12/2022</t>
  </si>
  <si>
    <t>FEPE0000013685</t>
  </si>
  <si>
    <t>FEPE0000013755</t>
  </si>
  <si>
    <t>FEPE0000013914</t>
  </si>
  <si>
    <t>FENA0000003468</t>
  </si>
  <si>
    <t>FENA0000003469</t>
  </si>
  <si>
    <t>FENA0000003476</t>
  </si>
  <si>
    <t>FENA0000003477</t>
  </si>
  <si>
    <t>FENA0000003499</t>
  </si>
  <si>
    <t>FENA0000003500</t>
  </si>
  <si>
    <t>FENA0000003516</t>
  </si>
  <si>
    <t>FENA0000003517</t>
  </si>
  <si>
    <t>FENA0000003527</t>
  </si>
  <si>
    <t>FENA0000003540</t>
  </si>
  <si>
    <t>FENA0000003542</t>
  </si>
  <si>
    <t>FENA0000003576</t>
  </si>
  <si>
    <t>FENA0000003578</t>
  </si>
  <si>
    <t>FENA0000003581</t>
  </si>
  <si>
    <t>FENA0000003582</t>
  </si>
  <si>
    <t>FENA0000003584</t>
  </si>
  <si>
    <t>FENA0000003585</t>
  </si>
  <si>
    <t>FENA0000003590</t>
  </si>
  <si>
    <t>FENA0000003596</t>
  </si>
  <si>
    <t>FENA0000003597</t>
  </si>
  <si>
    <t>FENA0000003605</t>
  </si>
  <si>
    <t>FENA0000003606</t>
  </si>
  <si>
    <t>FEPE0000015672</t>
  </si>
  <si>
    <t>FEPE0000015924</t>
  </si>
  <si>
    <t>FEPE0000015953</t>
  </si>
  <si>
    <t>FENA0000003654</t>
  </si>
  <si>
    <t>FENA0000003655</t>
  </si>
  <si>
    <t>FENA0000003656</t>
  </si>
  <si>
    <t>FENA0000003688</t>
  </si>
  <si>
    <t>FENA0000003689</t>
  </si>
  <si>
    <t>FENA0000003690</t>
  </si>
  <si>
    <t>FEPE0000016552</t>
  </si>
  <si>
    <t>FEPE0000016573</t>
  </si>
  <si>
    <t>FEPE0000016677</t>
  </si>
  <si>
    <t>FEPE0000016894</t>
  </si>
  <si>
    <t>FEPE0000016928</t>
  </si>
  <si>
    <t>FEPE0000016973</t>
  </si>
  <si>
    <t>FEPE0000017226</t>
  </si>
  <si>
    <t>FEPE0000017340</t>
  </si>
  <si>
    <t>FENA0000003739</t>
  </si>
  <si>
    <t>FENA0000003740</t>
  </si>
  <si>
    <t>FENA0000003741</t>
  </si>
  <si>
    <t>FEPE0000017398</t>
  </si>
  <si>
    <t>FEPE0000017519</t>
  </si>
  <si>
    <t>FEPE0000018134</t>
  </si>
  <si>
    <t>FENA0000003795</t>
  </si>
  <si>
    <t>FENA0000003796</t>
  </si>
  <si>
    <t>FENA0000003798</t>
  </si>
  <si>
    <t>FEPE0000019063</t>
  </si>
  <si>
    <t>NIT_IPS</t>
  </si>
  <si>
    <t xml:space="preserve"> ENTIDAD</t>
  </si>
  <si>
    <t>PrefijoFactura</t>
  </si>
  <si>
    <t>NUMERO_FACTURA</t>
  </si>
  <si>
    <t>PREFIJO_SASS</t>
  </si>
  <si>
    <t>NUMERO_FACT_SASSS</t>
  </si>
  <si>
    <t>FECHA_FACT_IPS</t>
  </si>
  <si>
    <t>VALOR_FACT_IPS</t>
  </si>
  <si>
    <t>SALDO_FACT_IPS</t>
  </si>
  <si>
    <t>OBSERVACION_SASS</t>
  </si>
  <si>
    <t>VALIDACION_ALFA_FACT</t>
  </si>
  <si>
    <t>VALOR_RADICADO_FACT</t>
  </si>
  <si>
    <t>VALOR_NOTA_CREDITO</t>
  </si>
  <si>
    <t>VALOR_NOTA_DEBITO</t>
  </si>
  <si>
    <t>VALOR_DESCCOMERCIAL</t>
  </si>
  <si>
    <t>VALOR_GLOSA_ACEPTDA</t>
  </si>
  <si>
    <t>VALOR_CRUZADO_SASS</t>
  </si>
  <si>
    <t>SALDO_SASS</t>
  </si>
  <si>
    <t>RETENCION</t>
  </si>
  <si>
    <t>DOC_COMPENSACION_SAP</t>
  </si>
  <si>
    <t>FECHA_COMPENSACION_SAP</t>
  </si>
  <si>
    <t>VALOR_TRANFERENCIA</t>
  </si>
  <si>
    <t>AUTORIZACION</t>
  </si>
  <si>
    <t>ENTIDAD_RESPONSABLE_PAGO</t>
  </si>
  <si>
    <t>FECHA_RAD_IPS</t>
  </si>
  <si>
    <t>FECHA_RAD_INICIAL_SASS</t>
  </si>
  <si>
    <t>ULTIMO_ESTADO_FACT</t>
  </si>
  <si>
    <t>FECHA_ULTIMA_NOVEDAD</t>
  </si>
  <si>
    <t>CLASIFICACION_GLOSA</t>
  </si>
  <si>
    <t>NUMERO_INGRESO_FACT</t>
  </si>
  <si>
    <t>F_PROBABLE_PAGO_SASS</t>
  </si>
  <si>
    <t>F_RAD_SASS</t>
  </si>
  <si>
    <t>VALOR_REPORTADO_CRICULAR 030</t>
  </si>
  <si>
    <t>VALOR_GLOSA_ACEPTADA_REPORTADO_CIRCULAR 030</t>
  </si>
  <si>
    <t>OBSERVACION_GLOSA_ACEPTADA</t>
  </si>
  <si>
    <t>F_CORTE</t>
  </si>
  <si>
    <t>NAL</t>
  </si>
  <si>
    <t>A)Factura no radicada en ERP</t>
  </si>
  <si>
    <t>no_cruza</t>
  </si>
  <si>
    <t>SI</t>
  </si>
  <si>
    <t>FENA</t>
  </si>
  <si>
    <t>B)Factura sin saldo ERP</t>
  </si>
  <si>
    <t>OK</t>
  </si>
  <si>
    <t>FEPE</t>
  </si>
  <si>
    <t>B)Factura sin saldo ERP/conciliar diferencia glosa aceptada</t>
  </si>
  <si>
    <t>IPS ACEPTA $ 43700 SEGUN RESPUESTA DE GLOSA, FIRMADA PORGLORIA MARIZANCEN SANCHEZ.ELIZABETH FERNANDEZ</t>
  </si>
  <si>
    <t>B)Factura sin saldo ERP/conciliar diferencia valor de factura</t>
  </si>
  <si>
    <t>C)Glosas total pendiente por respuesta de IPS</t>
  </si>
  <si>
    <t>G)factura inicial en Gestion por ERP</t>
  </si>
  <si>
    <t>NAL_718</t>
  </si>
  <si>
    <t>FENA_3597</t>
  </si>
  <si>
    <t>FENA_3605</t>
  </si>
  <si>
    <t>FENA_3606</t>
  </si>
  <si>
    <t>FENA_3654</t>
  </si>
  <si>
    <t>FENA_3655</t>
  </si>
  <si>
    <t>FENA_3656</t>
  </si>
  <si>
    <t>FENA_3688</t>
  </si>
  <si>
    <t>FENA_3689</t>
  </si>
  <si>
    <t>FENA_3690</t>
  </si>
  <si>
    <t>FENA_3739</t>
  </si>
  <si>
    <t>FENA_3740</t>
  </si>
  <si>
    <t>FENA_3741</t>
  </si>
  <si>
    <t>FENA_3795</t>
  </si>
  <si>
    <t>FENA_3796</t>
  </si>
  <si>
    <t>FENA_3798</t>
  </si>
  <si>
    <t>FEPE_13297</t>
  </si>
  <si>
    <t>FEPE_13304</t>
  </si>
  <si>
    <t>FEPE_13395</t>
  </si>
  <si>
    <t>FEPE_13438</t>
  </si>
  <si>
    <t>FEPE_13685</t>
  </si>
  <si>
    <t>FEPE_13755</t>
  </si>
  <si>
    <t>FEPE_13914</t>
  </si>
  <si>
    <t>FEPE_15672</t>
  </si>
  <si>
    <t>FEPE_15924</t>
  </si>
  <si>
    <t>FEPE_15953</t>
  </si>
  <si>
    <t>FEPE_16552</t>
  </si>
  <si>
    <t>FEPE_16573</t>
  </si>
  <si>
    <t>FEPE_16677</t>
  </si>
  <si>
    <t>FENA_3477</t>
  </si>
  <si>
    <t>FENA_3499</t>
  </si>
  <si>
    <t>FENA_3500</t>
  </si>
  <si>
    <t>FENA_3516</t>
  </si>
  <si>
    <t>FENA_3517</t>
  </si>
  <si>
    <t>FENA_3527</t>
  </si>
  <si>
    <t>FENA_3540</t>
  </si>
  <si>
    <t>FENA_3542</t>
  </si>
  <si>
    <t>FENA_3576</t>
  </si>
  <si>
    <t>FENA_3578</t>
  </si>
  <si>
    <t>FENA_3581</t>
  </si>
  <si>
    <t>FENA_3582</t>
  </si>
  <si>
    <t>FENA_3584</t>
  </si>
  <si>
    <t>FENA_3585</t>
  </si>
  <si>
    <t>FENA_3590</t>
  </si>
  <si>
    <t>FEPE_17226</t>
  </si>
  <si>
    <t>FEPE_17340</t>
  </si>
  <si>
    <t>FEPE_17398</t>
  </si>
  <si>
    <t>FENA_2779</t>
  </si>
  <si>
    <t>FENA_3044</t>
  </si>
  <si>
    <t>FENA_3468</t>
  </si>
  <si>
    <t>FEPE_18134</t>
  </si>
  <si>
    <t>FEPE_19063</t>
  </si>
  <si>
    <t>FEPE_17519</t>
  </si>
  <si>
    <t>FENA_3596</t>
  </si>
  <si>
    <t>FENA_3469</t>
  </si>
  <si>
    <t>FENA_1179</t>
  </si>
  <si>
    <t>FENA_2778</t>
  </si>
  <si>
    <t>FENA_3476</t>
  </si>
  <si>
    <t>FENA_3258</t>
  </si>
  <si>
    <t>FEPE_16894</t>
  </si>
  <si>
    <t>FEPE_16928</t>
  </si>
  <si>
    <t>FEPE_16973</t>
  </si>
  <si>
    <t>LLAVE</t>
  </si>
  <si>
    <t>830027158_NAL_718</t>
  </si>
  <si>
    <t>830027158_FENA_3597</t>
  </si>
  <si>
    <t>830027158_FENA_3605</t>
  </si>
  <si>
    <t>830027158_FENA_3606</t>
  </si>
  <si>
    <t>830027158_FENA_3654</t>
  </si>
  <si>
    <t>830027158_FENA_3655</t>
  </si>
  <si>
    <t>830027158_FENA_3656</t>
  </si>
  <si>
    <t>830027158_FENA_3688</t>
  </si>
  <si>
    <t>830027158_FENA_3689</t>
  </si>
  <si>
    <t>830027158_FENA_3690</t>
  </si>
  <si>
    <t>830027158_FENA_3739</t>
  </si>
  <si>
    <t>830027158_FENA_3740</t>
  </si>
  <si>
    <t>830027158_FENA_3741</t>
  </si>
  <si>
    <t>830027158_FENA_3795</t>
  </si>
  <si>
    <t>830027158_FENA_3796</t>
  </si>
  <si>
    <t>830027158_FENA_3798</t>
  </si>
  <si>
    <t>830027158_FEPE_13297</t>
  </si>
  <si>
    <t>830027158_FEPE_13304</t>
  </si>
  <si>
    <t>830027158_FEPE_13395</t>
  </si>
  <si>
    <t>830027158_FEPE_13438</t>
  </si>
  <si>
    <t>830027158_FEPE_13685</t>
  </si>
  <si>
    <t>830027158_FEPE_13755</t>
  </si>
  <si>
    <t>830027158_FEPE_13914</t>
  </si>
  <si>
    <t>830027158_FEPE_15672</t>
  </si>
  <si>
    <t>830027158_FEPE_15924</t>
  </si>
  <si>
    <t>830027158_FEPE_15953</t>
  </si>
  <si>
    <t>830027158_FEPE_16552</t>
  </si>
  <si>
    <t>830027158_FEPE_16573</t>
  </si>
  <si>
    <t>830027158_FEPE_16677</t>
  </si>
  <si>
    <t>830027158_FENA_3477</t>
  </si>
  <si>
    <t>830027158_FENA_3499</t>
  </si>
  <si>
    <t>830027158_FENA_3500</t>
  </si>
  <si>
    <t>830027158_FENA_3516</t>
  </si>
  <si>
    <t>830027158_FENA_3517</t>
  </si>
  <si>
    <t>830027158_FENA_3527</t>
  </si>
  <si>
    <t>830027158_FENA_3540</t>
  </si>
  <si>
    <t>830027158_FENA_3542</t>
  </si>
  <si>
    <t>830027158_FENA_3576</t>
  </si>
  <si>
    <t>830027158_FENA_3578</t>
  </si>
  <si>
    <t>830027158_FENA_3581</t>
  </si>
  <si>
    <t>830027158_FENA_3582</t>
  </si>
  <si>
    <t>830027158_FENA_3584</t>
  </si>
  <si>
    <t>830027158_FENA_3585</t>
  </si>
  <si>
    <t>830027158_FENA_3590</t>
  </si>
  <si>
    <t>830027158_FEPE_17226</t>
  </si>
  <si>
    <t>830027158_FEPE_17340</t>
  </si>
  <si>
    <t>830027158_FEPE_17398</t>
  </si>
  <si>
    <t>830027158_FENA_2779</t>
  </si>
  <si>
    <t>830027158_FENA_3044</t>
  </si>
  <si>
    <t>830027158_FENA_3468</t>
  </si>
  <si>
    <t>830027158_FEPE_18134</t>
  </si>
  <si>
    <t>830027158_FEPE_19063</t>
  </si>
  <si>
    <t>830027158_FEPE_17519</t>
  </si>
  <si>
    <t>830027158_FENA_3596</t>
  </si>
  <si>
    <t>830027158_FENA_3469</t>
  </si>
  <si>
    <t>830027158_FENA_1179</t>
  </si>
  <si>
    <t>830027158_FENA_2778</t>
  </si>
  <si>
    <t>830027158_FENA_3476</t>
  </si>
  <si>
    <t>830027158_FENA_3258</t>
  </si>
  <si>
    <t>830027158_FEPE_16894</t>
  </si>
  <si>
    <t>830027158_FEPE_16928</t>
  </si>
  <si>
    <t>830027158_FEPE_16973</t>
  </si>
  <si>
    <t>ESTADO EPS MAYO 30 DE 2023</t>
  </si>
  <si>
    <t>POR PAGAR SAP</t>
  </si>
  <si>
    <t>DOCUMENTO CONTABLE</t>
  </si>
  <si>
    <t>FUERA DE CIERRE</t>
  </si>
  <si>
    <t>VALOR_GLOSA_DEVOLUCION</t>
  </si>
  <si>
    <t>VALOR_CANCELADO_SAP</t>
  </si>
  <si>
    <t>OBSERVACION_GLOSA_DEVOLUCION</t>
  </si>
  <si>
    <t>FACTURA DEVUELTA</t>
  </si>
  <si>
    <t xml:space="preserve">.AUTO.descontamos la auto. 220748552413612 ya fue pagada en l a factura fena 3166                                       angela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</si>
  <si>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AUTO.se devuelve la factura por que la auto. 222848552331959 esta a nombre de otro proveedor nit 890307200 imbanaco     angela campaz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</si>
  <si>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.COPAGO_SE REALIZA GLOSA POR NO COBRO DE COPAGO A PACIENTE DU RANTE LOS SERVICIOS PRESTADOS POR LA IPS $43700           AUTORIZACION INDICA EL COBRO DE LA MISMA. KEVIN YALANDA                                                                                                                                                                                                                                                                                                                                                                                                                                                                                                                                                                 PAC: 42073178 ARACELY MARTINEZ CORREA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</si>
  <si>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GLOSA POR CONCILIAR</t>
  </si>
  <si>
    <t>FACTURA EN PROCESO INTERNO</t>
  </si>
  <si>
    <t>ESTADO 1</t>
  </si>
  <si>
    <t>FACTURA NO RADICADA</t>
  </si>
  <si>
    <t>FACTURA EN PROGRAMACION DE PAGO</t>
  </si>
  <si>
    <t>Total general</t>
  </si>
  <si>
    <t xml:space="preserve"> TIPIFICACION</t>
  </si>
  <si>
    <t xml:space="preserve"> CANT FACT</t>
  </si>
  <si>
    <t xml:space="preserve"> SALDO_FACT_IPS</t>
  </si>
  <si>
    <t>FOR-CSA-018</t>
  </si>
  <si>
    <t>HOJA 1 DE 2</t>
  </si>
  <si>
    <t>RESUMEN DE CARTERA REVISADA POR LA EPS</t>
  </si>
  <si>
    <t>VERSION 1</t>
  </si>
  <si>
    <t>FACTURA CERRADA SIN RESPUESTA IPS</t>
  </si>
  <si>
    <t>Con Corte al dia :30/04/2023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</si>
  <si>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</si>
  <si>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</si>
  <si>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</si>
  <si>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</si>
  <si>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</si>
  <si>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</si>
  <si>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 GLOSA POR CONCILIAR ($)</t>
  </si>
  <si>
    <t>SUB TOTAL CARTERA SUSTENTADA A LA IPS</t>
  </si>
  <si>
    <t>FACTURACION PENDIENTE PROGRAMACION DE PAGO</t>
  </si>
  <si>
    <t>SUB TOTAL  CARTERA EN PROCESO POR LA EPS</t>
  </si>
  <si>
    <t>FACTURACIÓN COVID</t>
  </si>
  <si>
    <t>SUB TOTAL  FACTURACIÓN COVID</t>
  </si>
  <si>
    <t>TOTAL CARTERA REVISADA</t>
  </si>
  <si>
    <t>NATALIA GRANADOS</t>
  </si>
  <si>
    <t>ANALISTA  - Cuentas Salud EPS Comfenalco Valle.</t>
  </si>
  <si>
    <t>FOR-CSA-004</t>
  </si>
  <si>
    <t>HOJA 1 DE 1</t>
  </si>
  <si>
    <t>RESUMEN DE CARTERA REVISADA POR LA EPS REPORTADA EN LA CIRCULAR 030</t>
  </si>
  <si>
    <t>VERSION 0</t>
  </si>
  <si>
    <t>A continuacion me permito remitir nuestra respuesta al estado de cartera reportada en la Circular 030</t>
  </si>
  <si>
    <t>Corte al dia: 30/04/2023</t>
  </si>
  <si>
    <t>FACTURA-GLOSA-DEVOLUCION ACEPTADA POR LA IPS ( $ )</t>
  </si>
  <si>
    <t>TOTAL CARTERA REVISADA CIRCULAR 030</t>
  </si>
  <si>
    <t>IPS</t>
  </si>
  <si>
    <t>EPS COMFENALCO VALLE</t>
  </si>
  <si>
    <t>SANTIAGO DE CALI , MAYO 29  DE 2023</t>
  </si>
  <si>
    <t>Señores : RIESGO DE FRACTURA</t>
  </si>
  <si>
    <t>NIT: 830027158</t>
  </si>
  <si>
    <t>A continuacion me permito remitir nuestra respuesta al estado de cartera presentado en la fecha: 15/05/2023</t>
  </si>
  <si>
    <t>Cartera - Clinica Riesgo de Fractura</t>
  </si>
  <si>
    <t>SANTIAGO DE CALI , MAYO 29 DE 2023</t>
  </si>
  <si>
    <t>Señores : CLINICA RIESGO DE FRACTURA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</si>
</sst>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2" formatCode="_-&quot;$&quot;\ * #,##0_-;\-&quot;$&quot;\ * #,##0_-;_-&quot;$&quot;\ * &quot;-&quot;_-;_-@_-"/>
    <numFmt numFmtId="41" formatCode="_-* #,##0_-;\-* #,##0_-;_-* &quot;-&quot;_-;_-@_-"/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&quot;$&quot;\ * #,##0_-;\-&quot;$&quot;\ * #,##0_-;_-&quot;$&quot;\ * &quot;-&quot;??_-;_-@_-"/>
    <numFmt numFmtId="167" formatCode="&quot;$&quot;\ #,##0"/>
    <numFmt numFmtId="168" formatCode="&quot;$&quot;\ #,##0;[Red]&quot;$&quot;\ #,##0"/>
    <numFmt numFmtId="169" formatCode="_-* #,##0_-;\-* #,##0_-;_-* &quot;-&quot;??_-;_-@_-"/>
    <numFmt numFmtId="170" formatCode="[$-240A]d&quot; de &quot;mmmm&quot; de &quot;yyyy;@"/>
    <numFmt numFmtId="171" formatCode="[$$-240A]\ #,##0;\-[$$-240A]\ #,##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5" fillId="0" borderId="0"/>
  </cellStyleXfs>
  <cellXfs count="90">
    <xf numFmtId="0" fontId="0" fillId="0" borderId="0" xfId="0"/>
    <xf numFmtId="14" fontId="0" fillId="0" borderId="0" xfId="0" applyNumberFormat="1"/>
    <xf numFmtId="0" fontId="0" fillId="0" borderId="1" xfId="0" applyBorder="1"/>
    <xf numFmtId="14" fontId="0" fillId="0" borderId="1" xfId="0" applyNumberFormat="1" applyBorder="1"/>
    <xf numFmtId="164" fontId="0" fillId="0" borderId="0" xfId="1" applyNumberFormat="1" applyFont="1"/>
    <xf numFmtId="0" fontId="2" fillId="2" borderId="2" xfId="0" applyFont="1" applyFill="1" applyBorder="1"/>
    <xf numFmtId="0" fontId="2" fillId="2" borderId="3" xfId="0" applyFont="1" applyFill="1" applyBorder="1"/>
    <xf numFmtId="14" fontId="2" fillId="2" borderId="3" xfId="0" applyNumberFormat="1" applyFont="1" applyFill="1" applyBorder="1"/>
    <xf numFmtId="164" fontId="2" fillId="2" borderId="4" xfId="1" applyNumberFormat="1" applyFont="1" applyFill="1" applyBorder="1"/>
    <xf numFmtId="164" fontId="0" fillId="0" borderId="1" xfId="1" applyNumberFormat="1" applyFont="1" applyBorder="1"/>
    <xf numFmtId="164" fontId="2" fillId="2" borderId="5" xfId="1" applyNumberFormat="1" applyFont="1" applyFill="1" applyBorder="1" applyAlignment="1">
      <alignment wrapText="1"/>
    </xf>
    <xf numFmtId="0" fontId="2" fillId="2" borderId="0" xfId="0" applyFont="1" applyFill="1" applyAlignment="1">
      <alignment horizontal="center"/>
    </xf>
    <xf numFmtId="0" fontId="3" fillId="3" borderId="2" xfId="0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0" fontId="3" fillId="3" borderId="4" xfId="0" applyFont="1" applyFill="1" applyBorder="1" applyAlignment="1">
      <alignment horizontal="center"/>
    </xf>
    <xf numFmtId="0" fontId="0" fillId="0" borderId="0" xfId="0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 wrapText="1"/>
    </xf>
    <xf numFmtId="41" fontId="0" fillId="0" borderId="1" xfId="3" applyFont="1" applyBorder="1"/>
    <xf numFmtId="41" fontId="0" fillId="0" borderId="0" xfId="3" applyFont="1"/>
    <xf numFmtId="1" fontId="0" fillId="0" borderId="1" xfId="0" applyNumberFormat="1" applyBorder="1"/>
    <xf numFmtId="0" fontId="0" fillId="0" borderId="1" xfId="0" pivotButton="1" applyBorder="1"/>
    <xf numFmtId="0" fontId="0" fillId="0" borderId="1" xfId="0" applyBorder="1" applyAlignment="1">
      <alignment horizontal="left"/>
    </xf>
    <xf numFmtId="0" fontId="0" fillId="0" borderId="1" xfId="0" applyNumberFormat="1" applyBorder="1"/>
    <xf numFmtId="42" fontId="0" fillId="0" borderId="1" xfId="0" applyNumberFormat="1" applyBorder="1"/>
    <xf numFmtId="0" fontId="6" fillId="0" borderId="0" xfId="4" applyFont="1"/>
    <xf numFmtId="0" fontId="6" fillId="0" borderId="6" xfId="4" applyFont="1" applyBorder="1" applyAlignment="1">
      <alignment horizontal="centerContinuous"/>
    </xf>
    <xf numFmtId="0" fontId="6" fillId="0" borderId="7" xfId="4" applyFont="1" applyBorder="1" applyAlignment="1">
      <alignment horizontal="centerContinuous"/>
    </xf>
    <xf numFmtId="0" fontId="7" fillId="0" borderId="6" xfId="4" applyFont="1" applyBorder="1" applyAlignment="1">
      <alignment horizontal="centerContinuous" vertical="center"/>
    </xf>
    <xf numFmtId="0" fontId="7" fillId="0" borderId="8" xfId="4" applyFont="1" applyBorder="1" applyAlignment="1">
      <alignment horizontal="centerContinuous" vertical="center"/>
    </xf>
    <xf numFmtId="0" fontId="7" fillId="0" borderId="7" xfId="4" applyFont="1" applyBorder="1" applyAlignment="1">
      <alignment horizontal="centerContinuous" vertical="center"/>
    </xf>
    <xf numFmtId="0" fontId="7" fillId="0" borderId="9" xfId="4" applyFont="1" applyBorder="1" applyAlignment="1">
      <alignment horizontal="centerContinuous" vertical="center"/>
    </xf>
    <xf numFmtId="0" fontId="6" fillId="0" borderId="10" xfId="4" applyFont="1" applyBorder="1" applyAlignment="1">
      <alignment horizontal="centerContinuous"/>
    </xf>
    <xf numFmtId="0" fontId="6" fillId="0" borderId="11" xfId="4" applyFont="1" applyBorder="1" applyAlignment="1">
      <alignment horizontal="centerContinuous"/>
    </xf>
    <xf numFmtId="0" fontId="7" fillId="0" borderId="12" xfId="4" applyFont="1" applyBorder="1" applyAlignment="1">
      <alignment horizontal="centerContinuous" vertical="center"/>
    </xf>
    <xf numFmtId="0" fontId="7" fillId="0" borderId="13" xfId="4" applyFont="1" applyBorder="1" applyAlignment="1">
      <alignment horizontal="centerContinuous" vertical="center"/>
    </xf>
    <xf numFmtId="0" fontId="7" fillId="0" borderId="14" xfId="4" applyFont="1" applyBorder="1" applyAlignment="1">
      <alignment horizontal="centerContinuous" vertical="center"/>
    </xf>
    <xf numFmtId="0" fontId="7" fillId="0" borderId="15" xfId="4" applyFont="1" applyBorder="1" applyAlignment="1">
      <alignment horizontal="centerContinuous" vertical="center"/>
    </xf>
    <xf numFmtId="0" fontId="7" fillId="0" borderId="10" xfId="4" applyFont="1" applyBorder="1" applyAlignment="1">
      <alignment horizontal="centerContinuous" vertical="center"/>
    </xf>
    <xf numFmtId="0" fontId="7" fillId="0" borderId="0" xfId="4" applyFont="1" applyAlignment="1">
      <alignment horizontal="centerContinuous" vertical="center"/>
    </xf>
    <xf numFmtId="0" fontId="7" fillId="0" borderId="11" xfId="4" applyFont="1" applyBorder="1" applyAlignment="1">
      <alignment horizontal="centerContinuous" vertical="center"/>
    </xf>
    <xf numFmtId="0" fontId="7" fillId="0" borderId="16" xfId="4" applyFont="1" applyBorder="1" applyAlignment="1">
      <alignment horizontal="centerContinuous" vertical="center"/>
    </xf>
    <xf numFmtId="0" fontId="6" fillId="0" borderId="12" xfId="4" applyFont="1" applyBorder="1" applyAlignment="1">
      <alignment horizontal="centerContinuous"/>
    </xf>
    <xf numFmtId="0" fontId="6" fillId="0" borderId="14" xfId="4" applyFont="1" applyBorder="1" applyAlignment="1">
      <alignment horizontal="centerContinuous"/>
    </xf>
    <xf numFmtId="0" fontId="6" fillId="0" borderId="10" xfId="4" applyFont="1" applyBorder="1"/>
    <xf numFmtId="0" fontId="6" fillId="0" borderId="11" xfId="4" applyFont="1" applyBorder="1"/>
    <xf numFmtId="0" fontId="7" fillId="0" borderId="0" xfId="4" applyFont="1"/>
    <xf numFmtId="14" fontId="6" fillId="0" borderId="0" xfId="4" applyNumberFormat="1" applyFont="1"/>
    <xf numFmtId="14" fontId="6" fillId="0" borderId="0" xfId="4" applyNumberFormat="1" applyFont="1" applyAlignment="1">
      <alignment horizontal="left"/>
    </xf>
    <xf numFmtId="0" fontId="7" fillId="0" borderId="0" xfId="4" applyFont="1" applyAlignment="1">
      <alignment horizontal="center"/>
    </xf>
    <xf numFmtId="1" fontId="7" fillId="0" borderId="0" xfId="4" applyNumberFormat="1" applyFont="1" applyAlignment="1">
      <alignment horizontal="center"/>
    </xf>
    <xf numFmtId="167" fontId="7" fillId="0" borderId="0" xfId="4" applyNumberFormat="1" applyFont="1" applyAlignment="1">
      <alignment horizontal="right"/>
    </xf>
    <xf numFmtId="1" fontId="6" fillId="0" borderId="0" xfId="4" applyNumberFormat="1" applyFont="1" applyAlignment="1">
      <alignment horizontal="center"/>
    </xf>
    <xf numFmtId="168" fontId="6" fillId="0" borderId="0" xfId="4" applyNumberFormat="1" applyFont="1" applyAlignment="1">
      <alignment horizontal="right"/>
    </xf>
    <xf numFmtId="167" fontId="6" fillId="0" borderId="0" xfId="4" applyNumberFormat="1" applyFont="1" applyAlignment="1">
      <alignment horizontal="right"/>
    </xf>
    <xf numFmtId="1" fontId="6" fillId="0" borderId="13" xfId="4" applyNumberFormat="1" applyFont="1" applyBorder="1" applyAlignment="1">
      <alignment horizontal="center"/>
    </xf>
    <xf numFmtId="168" fontId="6" fillId="0" borderId="13" xfId="4" applyNumberFormat="1" applyFont="1" applyBorder="1" applyAlignment="1">
      <alignment horizontal="right"/>
    </xf>
    <xf numFmtId="168" fontId="7" fillId="0" borderId="0" xfId="4" applyNumberFormat="1" applyFont="1" applyAlignment="1">
      <alignment horizontal="right"/>
    </xf>
    <xf numFmtId="0" fontId="6" fillId="0" borderId="0" xfId="4" applyFont="1" applyAlignment="1">
      <alignment horizontal="center"/>
    </xf>
    <xf numFmtId="1" fontId="7" fillId="0" borderId="17" xfId="4" applyNumberFormat="1" applyFont="1" applyBorder="1" applyAlignment="1">
      <alignment horizontal="center"/>
    </xf>
    <xf numFmtId="168" fontId="7" fillId="0" borderId="17" xfId="4" applyNumberFormat="1" applyFont="1" applyBorder="1" applyAlignment="1">
      <alignment horizontal="right"/>
    </xf>
    <xf numFmtId="168" fontId="6" fillId="0" borderId="0" xfId="4" applyNumberFormat="1" applyFont="1"/>
    <xf numFmtId="168" fontId="7" fillId="0" borderId="13" xfId="4" applyNumberFormat="1" applyFont="1" applyBorder="1"/>
    <xf numFmtId="168" fontId="6" fillId="0" borderId="13" xfId="4" applyNumberFormat="1" applyFont="1" applyBorder="1"/>
    <xf numFmtId="168" fontId="7" fillId="0" borderId="0" xfId="4" applyNumberFormat="1" applyFont="1"/>
    <xf numFmtId="0" fontId="6" fillId="0" borderId="12" xfId="4" applyFont="1" applyBorder="1"/>
    <xf numFmtId="0" fontId="6" fillId="0" borderId="13" xfId="4" applyFont="1" applyBorder="1"/>
    <xf numFmtId="0" fontId="6" fillId="0" borderId="14" xfId="4" applyFont="1" applyBorder="1"/>
    <xf numFmtId="0" fontId="6" fillId="0" borderId="6" xfId="4" applyFont="1" applyBorder="1" applyAlignment="1">
      <alignment horizontal="center"/>
    </xf>
    <xf numFmtId="0" fontId="6" fillId="0" borderId="7" xfId="4" applyFont="1" applyBorder="1" applyAlignment="1">
      <alignment horizontal="center"/>
    </xf>
    <xf numFmtId="0" fontId="7" fillId="0" borderId="6" xfId="4" applyFont="1" applyBorder="1" applyAlignment="1">
      <alignment horizontal="center" vertical="center"/>
    </xf>
    <xf numFmtId="0" fontId="7" fillId="0" borderId="8" xfId="4" applyFont="1" applyBorder="1" applyAlignment="1">
      <alignment horizontal="center" vertical="center"/>
    </xf>
    <xf numFmtId="0" fontId="7" fillId="0" borderId="7" xfId="4" applyFont="1" applyBorder="1" applyAlignment="1">
      <alignment horizontal="center" vertical="center"/>
    </xf>
    <xf numFmtId="0" fontId="7" fillId="0" borderId="9" xfId="4" applyFont="1" applyBorder="1" applyAlignment="1">
      <alignment horizontal="center" vertical="center"/>
    </xf>
    <xf numFmtId="0" fontId="6" fillId="0" borderId="12" xfId="4" applyFont="1" applyBorder="1" applyAlignment="1">
      <alignment horizontal="center"/>
    </xf>
    <xf numFmtId="0" fontId="6" fillId="0" borderId="14" xfId="4" applyFont="1" applyBorder="1" applyAlignment="1">
      <alignment horizontal="center"/>
    </xf>
    <xf numFmtId="0" fontId="7" fillId="0" borderId="18" xfId="4" applyFont="1" applyBorder="1" applyAlignment="1">
      <alignment horizontal="center" vertical="center" wrapText="1"/>
    </xf>
    <xf numFmtId="0" fontId="7" fillId="0" borderId="19" xfId="4" applyFont="1" applyBorder="1" applyAlignment="1">
      <alignment horizontal="center" vertical="center" wrapText="1"/>
    </xf>
    <xf numFmtId="0" fontId="7" fillId="0" borderId="20" xfId="4" applyFont="1" applyBorder="1" applyAlignment="1">
      <alignment horizontal="center" vertical="center" wrapText="1"/>
    </xf>
    <xf numFmtId="0" fontId="7" fillId="0" borderId="21" xfId="4" applyFont="1" applyBorder="1" applyAlignment="1">
      <alignment horizontal="center" vertical="center"/>
    </xf>
    <xf numFmtId="170" fontId="6" fillId="0" borderId="0" xfId="4" applyNumberFormat="1" applyFont="1"/>
    <xf numFmtId="0" fontId="6" fillId="6" borderId="0" xfId="4" applyFont="1" applyFill="1"/>
    <xf numFmtId="169" fontId="7" fillId="0" borderId="0" xfId="2" applyNumberFormat="1" applyFont="1"/>
    <xf numFmtId="171" fontId="7" fillId="0" borderId="0" xfId="2" applyNumberFormat="1" applyFont="1" applyAlignment="1">
      <alignment horizontal="right"/>
    </xf>
    <xf numFmtId="169" fontId="6" fillId="0" borderId="0" xfId="2" applyNumberFormat="1" applyFont="1" applyAlignment="1">
      <alignment horizontal="center"/>
    </xf>
    <xf numFmtId="171" fontId="6" fillId="0" borderId="0" xfId="2" applyNumberFormat="1" applyFont="1" applyAlignment="1">
      <alignment horizontal="right"/>
    </xf>
    <xf numFmtId="169" fontId="6" fillId="0" borderId="22" xfId="2" applyNumberFormat="1" applyFont="1" applyBorder="1" applyAlignment="1">
      <alignment horizontal="center"/>
    </xf>
    <xf numFmtId="171" fontId="6" fillId="0" borderId="22" xfId="2" applyNumberFormat="1" applyFont="1" applyBorder="1" applyAlignment="1">
      <alignment horizontal="right"/>
    </xf>
    <xf numFmtId="169" fontId="6" fillId="0" borderId="17" xfId="2" applyNumberFormat="1" applyFont="1" applyBorder="1" applyAlignment="1">
      <alignment horizontal="center"/>
    </xf>
    <xf numFmtId="171" fontId="6" fillId="0" borderId="17" xfId="2" applyNumberFormat="1" applyFont="1" applyBorder="1" applyAlignment="1">
      <alignment horizontal="right"/>
    </xf>
  </cellXfs>
  <cellStyles count="5">
    <cellStyle name="Millares" xfId="2" builtinId="3"/>
    <cellStyle name="Millares [0]" xfId="3" builtinId="6"/>
    <cellStyle name="Moneda" xfId="1" builtinId="4"/>
    <cellStyle name="Normal" xfId="0" builtinId="0"/>
    <cellStyle name="Normal 2 2" xfId="4"/>
  </cellStyles>
  <dxfs count="61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32" formatCode="_-&quot;$&quot;\ * #,##0_-;\-&quot;$&quot;\ * #,##0_-;_-&quot;$&quot;\ * &quot;-&quot;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32" formatCode="_-&quot;$&quot;\ * #,##0_-;\-&quot;$&quot;\ * #,##0_-;_-&quot;$&quot;\ * &quot;-&quot;_-;_-@_-"/>
    </dxf>
    <dxf>
      <numFmt numFmtId="32" formatCode="_-&quot;$&quot;\ * #,##0_-;\-&quot;$&quot;\ * #,##0_-;_-&quot;$&quot;\ * &quot;-&quot;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bgColor rgb="FFFFFF00"/>
        </patternFill>
      </fill>
    </dxf>
    <dxf>
      <numFmt numFmtId="33" formatCode="_-* #,##0_-;\-* #,##0_-;_-* &quot;-&quot;_-;_-@_-"/>
    </dxf>
    <dxf>
      <numFmt numFmtId="32" formatCode="_-&quot;$&quot;\ * #,##0_-;\-&quot;$&quot;\ * #,##0_-;_-&quot;$&quot;\ * &quot;-&quot;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33" formatCode="_-* #,##0_-;\-* #,##0_-;_-* &quot;-&quot;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2" name="Imagen 1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23509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687918</xdr:colOff>
      <xdr:row>31</xdr:row>
      <xdr:rowOff>137584</xdr:rowOff>
    </xdr:from>
    <xdr:to>
      <xdr:col>8</xdr:col>
      <xdr:colOff>95252</xdr:colOff>
      <xdr:row>33</xdr:row>
      <xdr:rowOff>134887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xmlns="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164543" y="5443009"/>
          <a:ext cx="1607609" cy="33067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180975</xdr:colOff>
      <xdr:row>1</xdr:row>
      <xdr:rowOff>142874</xdr:rowOff>
    </xdr:from>
    <xdr:to>
      <xdr:col>2</xdr:col>
      <xdr:colOff>993134</xdr:colOff>
      <xdr:row>2</xdr:row>
      <xdr:rowOff>342900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371474"/>
          <a:ext cx="1574159" cy="647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atalia Elena Granados Oviedo" refreshedDate="45076.468115277778" createdVersion="5" refreshedVersion="5" minRefreshableVersion="3" recordCount="62">
  <cacheSource type="worksheet">
    <worksheetSource ref="A2:AS64" sheet="ESTADO DE CADA FACTURA"/>
  </cacheSource>
  <cacheFields count="45">
    <cacheField name="NIT_IPS" numFmtId="0">
      <sharedItems containsSemiMixedTypes="0" containsString="0" containsNumber="1" containsInteger="1" minValue="830027158" maxValue="830027158"/>
    </cacheField>
    <cacheField name=" ENTIDAD" numFmtId="0">
      <sharedItems/>
    </cacheField>
    <cacheField name="PrefijoFactura" numFmtId="0">
      <sharedItems/>
    </cacheField>
    <cacheField name="NUMERO_FACTURA" numFmtId="0">
      <sharedItems containsSemiMixedTypes="0" containsString="0" containsNumber="1" containsInteger="1" minValue="718" maxValue="19063"/>
    </cacheField>
    <cacheField name="PREFIJO_SASS" numFmtId="0">
      <sharedItems containsBlank="1"/>
    </cacheField>
    <cacheField name="NUMERO_FACT_SASSS" numFmtId="0">
      <sharedItems containsString="0" containsBlank="1" containsNumber="1" containsInteger="1" minValue="1179" maxValue="19063"/>
    </cacheField>
    <cacheField name="FACTURA" numFmtId="0">
      <sharedItems/>
    </cacheField>
    <cacheField name="LLAVE" numFmtId="0">
      <sharedItems/>
    </cacheField>
    <cacheField name="FECHA_FACT_IPS" numFmtId="14">
      <sharedItems containsSemiMixedTypes="0" containsNonDate="0" containsDate="1" containsString="0" minDate="2018-04-12T00:00:00" maxDate="2023-04-26T00:00:00"/>
    </cacheField>
    <cacheField name="VALOR_FACT_IPS" numFmtId="41">
      <sharedItems containsSemiMixedTypes="0" containsString="0" containsNumber="1" containsInteger="1" minValue="20000" maxValue="3949400"/>
    </cacheField>
    <cacheField name="SALDO_FACT_IPS" numFmtId="41">
      <sharedItems containsSemiMixedTypes="0" containsString="0" containsNumber="1" containsInteger="1" minValue="20000" maxValue="3949400"/>
    </cacheField>
    <cacheField name="OBSERVACION_SASS" numFmtId="0">
      <sharedItems/>
    </cacheField>
    <cacheField name="ESTADO EPS MAYO 30 DE 2023" numFmtId="0">
      <sharedItems count="5">
        <s v="FACTURA NO RADICADA"/>
        <s v="FACTURA EN PROGRAMACION DE PAGO"/>
        <s v="GLOSA POR CONCILIAR"/>
        <s v="FACTURA DEVUELTA"/>
        <s v="FACTURA EN PROCESO INTERNO"/>
      </sharedItems>
    </cacheField>
    <cacheField name="POR PAGAR SAP" numFmtId="0">
      <sharedItems containsNonDate="0" containsString="0" containsBlank="1"/>
    </cacheField>
    <cacheField name="DOCUMENTO CONTABLE" numFmtId="0">
      <sharedItems containsNonDate="0" containsString="0" containsBlank="1"/>
    </cacheField>
    <cacheField name="FUERA DE CIERRE" numFmtId="0">
      <sharedItems containsBlank="1"/>
    </cacheField>
    <cacheField name="VALIDACION_ALFA_FACT" numFmtId="0">
      <sharedItems/>
    </cacheField>
    <cacheField name="VALOR_RADICADO_FACT" numFmtId="41">
      <sharedItems containsSemiMixedTypes="0" containsString="0" containsNumber="1" containsInteger="1" minValue="0" maxValue="7746400"/>
    </cacheField>
    <cacheField name="VALOR_NOTA_CREDITO" numFmtId="41">
      <sharedItems containsSemiMixedTypes="0" containsString="0" containsNumber="1" containsInteger="1" minValue="0" maxValue="0"/>
    </cacheField>
    <cacheField name="VALOR_NOTA_DEBITO" numFmtId="41">
      <sharedItems containsSemiMixedTypes="0" containsString="0" containsNumber="1" containsInteger="1" minValue="0" maxValue="0"/>
    </cacheField>
    <cacheField name="VALOR_DESCCOMERCIAL" numFmtId="41">
      <sharedItems containsSemiMixedTypes="0" containsString="0" containsNumber="1" containsInteger="1" minValue="0" maxValue="0"/>
    </cacheField>
    <cacheField name="VALOR_GLOSA_ACEPTDA" numFmtId="41">
      <sharedItems containsSemiMixedTypes="0" containsString="0" containsNumber="1" containsInteger="1" minValue="0" maxValue="43700"/>
    </cacheField>
    <cacheField name="VALOR_GLOSA_DEVOLUCION" numFmtId="41">
      <sharedItems containsSemiMixedTypes="0" containsString="0" containsNumber="1" containsInteger="1" minValue="0" maxValue="50000"/>
    </cacheField>
    <cacheField name="OBSERVACION_GLOSA_DEVOLUCION" numFmtId="0">
      <sharedItems containsBlank="1" longText="1"/>
    </cacheField>
    <cacheField name="VALOR_CRUZADO_SASS" numFmtId="41">
      <sharedItems containsSemiMixedTypes="0" containsString="0" containsNumber="1" containsInteger="1" minValue="0" maxValue="7696400"/>
    </cacheField>
    <cacheField name="SALDO_SASS" numFmtId="41">
      <sharedItems containsSemiMixedTypes="0" containsString="0" containsNumber="1" containsInteger="1" minValue="0" maxValue="426000"/>
    </cacheField>
    <cacheField name="VALOR_CANCELADO_SAP" numFmtId="0">
      <sharedItems containsNonDate="0" containsString="0" containsBlank="1"/>
    </cacheField>
    <cacheField name="RETENCION" numFmtId="0">
      <sharedItems containsNonDate="0" containsString="0" containsBlank="1"/>
    </cacheField>
    <cacheField name="DOC_COMPENSACION_SAP" numFmtId="0">
      <sharedItems containsBlank="1" longText="1"/>
    </cacheField>
    <cacheField name="FECHA_COMPENSACION_SAP" numFmtId="0">
      <sharedItems containsNonDate="0" containsString="0" containsBlank="1"/>
    </cacheField>
    <cacheField name="VALOR_TRANFERENCIA" numFmtId="0">
      <sharedItems containsNonDate="0" containsString="0" containsBlank="1"/>
    </cacheField>
    <cacheField name="AUTORIZACION" numFmtId="0">
      <sharedItems containsString="0" containsBlank="1" containsNumber="1" containsInteger="1" minValue="203003067593687" maxValue="230693360295085"/>
    </cacheField>
    <cacheField name="ENTIDAD_RESPONSABLE_PAGO" numFmtId="0">
      <sharedItems containsNonDate="0" containsString="0" containsBlank="1"/>
    </cacheField>
    <cacheField name="FECHA_RAD_IPS" numFmtId="14">
      <sharedItems containsSemiMixedTypes="0" containsNonDate="0" containsDate="1" containsString="0" minDate="2018-04-12T00:00:00" maxDate="2023-04-26T00:00:00"/>
    </cacheField>
    <cacheField name="FECHA_RAD_INICIAL_SASS" numFmtId="0">
      <sharedItems containsNonDate="0" containsString="0" containsBlank="1"/>
    </cacheField>
    <cacheField name="ULTIMO_ESTADO_FACT" numFmtId="0">
      <sharedItems containsString="0" containsBlank="1" containsNumber="1" containsInteger="1" minValue="1" maxValue="9"/>
    </cacheField>
    <cacheField name="FECHA_ULTIMA_NOVEDAD" numFmtId="0">
      <sharedItems containsNonDate="0" containsString="0" containsBlank="1"/>
    </cacheField>
    <cacheField name="CLASIFICACION_GLOSA" numFmtId="0">
      <sharedItems/>
    </cacheField>
    <cacheField name="NUMERO_INGRESO_FACT" numFmtId="0">
      <sharedItems containsString="0" containsBlank="1" containsNumber="1" containsInteger="1" minValue="1" maxValue="2"/>
    </cacheField>
    <cacheField name="F_PROBABLE_PAGO_SASS" numFmtId="0">
      <sharedItems containsString="0" containsBlank="1" containsNumber="1" containsInteger="1" minValue="20210228" maxValue="21001231"/>
    </cacheField>
    <cacheField name="F_RAD_SASS" numFmtId="0">
      <sharedItems containsString="0" containsBlank="1" containsNumber="1" containsInteger="1" minValue="20210209" maxValue="20230519"/>
    </cacheField>
    <cacheField name="VALOR_REPORTADO_CRICULAR 030" numFmtId="41">
      <sharedItems containsSemiMixedTypes="0" containsString="0" containsNumber="1" containsInteger="1" minValue="0" maxValue="7746400"/>
    </cacheField>
    <cacheField name="VALOR_GLOSA_ACEPTADA_REPORTADO_CIRCULAR 030" numFmtId="41">
      <sharedItems containsSemiMixedTypes="0" containsString="0" containsNumber="1" containsInteger="1" minValue="0" maxValue="43700"/>
    </cacheField>
    <cacheField name="OBSERVACION_GLOSA_ACEPTADA" numFmtId="0">
      <sharedItems containsBlank="1"/>
    </cacheField>
    <cacheField name="F_CORTE" numFmtId="14">
      <sharedItems containsSemiMixedTypes="0" containsNonDate="0" containsDate="1" containsString="0" minDate="2023-05-30T00:00:00" maxDate="2023-05-3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62">
  <r>
    <n v="830027158"/>
    <s v="RIESGO DE FRACTURA CAYRE"/>
    <s v="NAL"/>
    <n v="718"/>
    <m/>
    <m/>
    <s v="NAL_718"/>
    <s v="830027158_NAL_718"/>
    <d v="2018-04-12T00:00:00"/>
    <n v="840600"/>
    <n v="840600"/>
    <s v="A)Factura no radicada en ERP"/>
    <x v="0"/>
    <m/>
    <m/>
    <m/>
    <s v="no_cruza"/>
    <n v="0"/>
    <n v="0"/>
    <n v="0"/>
    <n v="0"/>
    <n v="0"/>
    <n v="0"/>
    <m/>
    <n v="0"/>
    <n v="0"/>
    <m/>
    <m/>
    <m/>
    <m/>
    <m/>
    <m/>
    <m/>
    <d v="2018-04-12T00:00:00"/>
    <m/>
    <m/>
    <m/>
    <s v="SI"/>
    <m/>
    <m/>
    <m/>
    <n v="0"/>
    <n v="0"/>
    <m/>
    <d v="2023-05-30T00:00:00"/>
  </r>
  <r>
    <n v="830027158"/>
    <s v="RIESGO DE FRACTURA CAYRE"/>
    <s v="FENA"/>
    <n v="3597"/>
    <s v="FENA"/>
    <n v="3597"/>
    <s v="FENA_3597"/>
    <s v="830027158_FENA_3597"/>
    <d v="2022-12-14T00:00:00"/>
    <n v="802700"/>
    <n v="802700"/>
    <s v="B)Factura sin saldo ERP"/>
    <x v="1"/>
    <m/>
    <m/>
    <m/>
    <s v="OK"/>
    <n v="802700"/>
    <n v="0"/>
    <n v="0"/>
    <n v="0"/>
    <n v="0"/>
    <n v="0"/>
    <m/>
    <n v="802700"/>
    <n v="0"/>
    <m/>
    <m/>
    <m/>
    <m/>
    <m/>
    <n v="222773360508174"/>
    <m/>
    <d v="2022-12-14T00:00:00"/>
    <m/>
    <n v="2"/>
    <m/>
    <s v="SI"/>
    <n v="1"/>
    <n v="20221230"/>
    <n v="20221223"/>
    <n v="802700"/>
    <n v="0"/>
    <m/>
    <d v="2023-05-30T00:00:00"/>
  </r>
  <r>
    <n v="830027158"/>
    <s v="RIESGO DE FRACTURA CAYRE"/>
    <s v="FENA"/>
    <n v="3605"/>
    <s v="FENA"/>
    <n v="3605"/>
    <s v="FENA_3605"/>
    <s v="830027158_FENA_3605"/>
    <d v="2022-12-27T00:00:00"/>
    <n v="138600"/>
    <n v="138600"/>
    <s v="B)Factura sin saldo ERP"/>
    <x v="1"/>
    <m/>
    <m/>
    <m/>
    <s v="OK"/>
    <n v="138600"/>
    <n v="0"/>
    <n v="0"/>
    <n v="0"/>
    <n v="0"/>
    <n v="0"/>
    <m/>
    <n v="138600"/>
    <n v="0"/>
    <m/>
    <m/>
    <m/>
    <m/>
    <m/>
    <n v="223228516549904"/>
    <m/>
    <d v="2022-12-27T00:00:00"/>
    <m/>
    <n v="2"/>
    <m/>
    <s v="SI"/>
    <n v="1"/>
    <n v="20230530"/>
    <n v="20230508"/>
    <n v="138600"/>
    <n v="0"/>
    <m/>
    <d v="2023-05-30T00:00:00"/>
  </r>
  <r>
    <n v="830027158"/>
    <s v="RIESGO DE FRACTURA CAYRE"/>
    <s v="FENA"/>
    <n v="3606"/>
    <s v="FENA"/>
    <n v="3606"/>
    <s v="FENA_3606"/>
    <s v="830027158_FENA_3606"/>
    <d v="2022-12-27T00:00:00"/>
    <n v="1964300"/>
    <n v="1964300"/>
    <s v="B)Factura sin saldo ERP"/>
    <x v="1"/>
    <m/>
    <m/>
    <m/>
    <s v="OK"/>
    <n v="1964300"/>
    <n v="0"/>
    <n v="0"/>
    <n v="0"/>
    <n v="0"/>
    <n v="0"/>
    <m/>
    <n v="1964300"/>
    <n v="0"/>
    <m/>
    <m/>
    <m/>
    <m/>
    <m/>
    <n v="222998549424903"/>
    <m/>
    <d v="2022-12-27T00:00:00"/>
    <m/>
    <n v="2"/>
    <m/>
    <s v="SI"/>
    <n v="1"/>
    <n v="20230530"/>
    <n v="20230508"/>
    <n v="1964300"/>
    <n v="0"/>
    <m/>
    <d v="2023-05-30T00:00:00"/>
  </r>
  <r>
    <n v="830027158"/>
    <s v="RIESGO DE FRACTURA CAYRE"/>
    <s v="FENA"/>
    <n v="3654"/>
    <s v="FENA"/>
    <n v="3654"/>
    <s v="FENA_3654"/>
    <s v="830027158_FENA_3654"/>
    <d v="2023-01-23T00:00:00"/>
    <n v="300000"/>
    <n v="300000"/>
    <s v="B)Factura sin saldo ERP"/>
    <x v="1"/>
    <m/>
    <m/>
    <m/>
    <s v="OK"/>
    <n v="300000"/>
    <n v="0"/>
    <n v="0"/>
    <n v="0"/>
    <n v="0"/>
    <n v="0"/>
    <m/>
    <n v="300000"/>
    <n v="0"/>
    <m/>
    <m/>
    <m/>
    <m/>
    <m/>
    <n v="223633360329334"/>
    <m/>
    <d v="2023-01-23T00:00:00"/>
    <m/>
    <n v="2"/>
    <m/>
    <s v="SI"/>
    <n v="1"/>
    <n v="20230430"/>
    <n v="20230419"/>
    <n v="300000"/>
    <n v="0"/>
    <m/>
    <d v="2023-05-30T00:00:00"/>
  </r>
  <r>
    <n v="830027158"/>
    <s v="RIESGO DE FRACTURA CAYRE"/>
    <s v="FENA"/>
    <n v="3655"/>
    <s v="FENA"/>
    <n v="3655"/>
    <s v="FENA_3655"/>
    <s v="830027158_FENA_3655"/>
    <d v="2023-01-23T00:00:00"/>
    <n v="241100"/>
    <n v="241100"/>
    <s v="B)Factura sin saldo ERP"/>
    <x v="1"/>
    <m/>
    <m/>
    <m/>
    <s v="OK"/>
    <n v="241100"/>
    <n v="0"/>
    <n v="0"/>
    <n v="0"/>
    <n v="0"/>
    <n v="0"/>
    <m/>
    <n v="241100"/>
    <n v="0"/>
    <m/>
    <m/>
    <m/>
    <m/>
    <m/>
    <n v="223438552553399"/>
    <m/>
    <d v="2023-01-23T00:00:00"/>
    <m/>
    <n v="2"/>
    <m/>
    <s v="SI"/>
    <n v="1"/>
    <n v="20230430"/>
    <n v="20230419"/>
    <n v="241100"/>
    <n v="0"/>
    <m/>
    <d v="2023-05-30T00:00:00"/>
  </r>
  <r>
    <n v="830027158"/>
    <s v="RIESGO DE FRACTURA CAYRE"/>
    <s v="FENA"/>
    <n v="3656"/>
    <s v="FENA"/>
    <n v="3656"/>
    <s v="FENA_3656"/>
    <s v="830027158_FENA_3656"/>
    <d v="2023-01-23T00:00:00"/>
    <n v="3828500"/>
    <n v="3828500"/>
    <s v="B)Factura sin saldo ERP"/>
    <x v="1"/>
    <m/>
    <m/>
    <m/>
    <s v="OK"/>
    <n v="3828500"/>
    <n v="0"/>
    <n v="0"/>
    <n v="0"/>
    <n v="0"/>
    <n v="0"/>
    <m/>
    <n v="3828500"/>
    <n v="0"/>
    <m/>
    <m/>
    <m/>
    <m/>
    <m/>
    <n v="221663360481760"/>
    <m/>
    <d v="2023-01-23T00:00:00"/>
    <m/>
    <n v="2"/>
    <m/>
    <s v="SI"/>
    <n v="1"/>
    <n v="20230530"/>
    <n v="20230511"/>
    <n v="3828500"/>
    <n v="0"/>
    <m/>
    <d v="2023-05-30T00:00:00"/>
  </r>
  <r>
    <n v="830027158"/>
    <s v="RIESGO DE FRACTURA CAYRE"/>
    <s v="FENA"/>
    <n v="3688"/>
    <s v="FENA"/>
    <n v="3688"/>
    <s v="FENA_3688"/>
    <s v="830027158_FENA_3688"/>
    <d v="2023-02-02T00:00:00"/>
    <n v="50000"/>
    <n v="50000"/>
    <s v="B)Factura sin saldo ERP"/>
    <x v="1"/>
    <m/>
    <m/>
    <m/>
    <s v="OK"/>
    <n v="50000"/>
    <n v="0"/>
    <n v="0"/>
    <n v="0"/>
    <n v="0"/>
    <n v="0"/>
    <m/>
    <n v="50000"/>
    <n v="0"/>
    <m/>
    <m/>
    <m/>
    <m/>
    <m/>
    <n v="230068545600830"/>
    <m/>
    <d v="2023-02-02T00:00:00"/>
    <m/>
    <n v="2"/>
    <m/>
    <s v="SI"/>
    <n v="1"/>
    <n v="20230430"/>
    <n v="20230413"/>
    <n v="50000"/>
    <n v="0"/>
    <m/>
    <d v="2023-05-30T00:00:00"/>
  </r>
  <r>
    <n v="830027158"/>
    <s v="RIESGO DE FRACTURA CAYRE"/>
    <s v="FENA"/>
    <n v="3689"/>
    <s v="FENA"/>
    <n v="3689"/>
    <s v="FENA_3689"/>
    <s v="830027158_FENA_3689"/>
    <d v="2023-02-02T00:00:00"/>
    <n v="200000"/>
    <n v="200000"/>
    <s v="B)Factura sin saldo ERP"/>
    <x v="1"/>
    <m/>
    <m/>
    <m/>
    <s v="OK"/>
    <n v="200000"/>
    <n v="0"/>
    <n v="0"/>
    <n v="0"/>
    <n v="0"/>
    <n v="0"/>
    <m/>
    <n v="200000"/>
    <n v="0"/>
    <m/>
    <m/>
    <m/>
    <m/>
    <m/>
    <n v="230053360494272"/>
    <m/>
    <d v="2023-02-02T00:00:00"/>
    <m/>
    <n v="2"/>
    <m/>
    <s v="SI"/>
    <n v="1"/>
    <n v="20230430"/>
    <n v="20230413"/>
    <n v="200000"/>
    <n v="0"/>
    <m/>
    <d v="2023-05-30T00:00:00"/>
  </r>
  <r>
    <n v="830027158"/>
    <s v="RIESGO DE FRACTURA CAYRE"/>
    <s v="FENA"/>
    <n v="3690"/>
    <s v="FENA"/>
    <n v="3690"/>
    <s v="FENA_3690"/>
    <s v="830027158_FENA_3690"/>
    <d v="2023-02-02T00:00:00"/>
    <n v="1608400"/>
    <n v="1608400"/>
    <s v="B)Factura sin saldo ERP"/>
    <x v="1"/>
    <m/>
    <m/>
    <m/>
    <s v="OK"/>
    <n v="1608400"/>
    <n v="0"/>
    <n v="0"/>
    <n v="0"/>
    <n v="0"/>
    <n v="0"/>
    <m/>
    <n v="1608400"/>
    <n v="0"/>
    <m/>
    <m/>
    <m/>
    <m/>
    <m/>
    <n v="222038549554643"/>
    <m/>
    <d v="2023-02-02T00:00:00"/>
    <m/>
    <n v="2"/>
    <m/>
    <s v="SI"/>
    <n v="1"/>
    <n v="20230430"/>
    <n v="20230413"/>
    <n v="1608400"/>
    <n v="0"/>
    <m/>
    <d v="2023-05-30T00:00:00"/>
  </r>
  <r>
    <n v="830027158"/>
    <s v="RIESGO DE FRACTURA CAYRE"/>
    <s v="FENA"/>
    <n v="3739"/>
    <s v="FENA"/>
    <n v="3739"/>
    <s v="FENA_3739"/>
    <s v="830027158_FENA_3739"/>
    <d v="2023-03-09T00:00:00"/>
    <n v="432200"/>
    <n v="432200"/>
    <s v="B)Factura sin saldo ERP"/>
    <x v="1"/>
    <m/>
    <m/>
    <m/>
    <s v="OK"/>
    <n v="432200"/>
    <n v="0"/>
    <n v="0"/>
    <n v="0"/>
    <n v="0"/>
    <n v="0"/>
    <m/>
    <n v="432200"/>
    <n v="0"/>
    <m/>
    <m/>
    <m/>
    <m/>
    <m/>
    <n v="230048545551693"/>
    <m/>
    <d v="2023-03-09T00:00:00"/>
    <m/>
    <n v="2"/>
    <m/>
    <s v="SI"/>
    <n v="1"/>
    <n v="20230430"/>
    <n v="20230413"/>
    <n v="432200"/>
    <n v="0"/>
    <m/>
    <d v="2023-05-30T00:00:00"/>
  </r>
  <r>
    <n v="830027158"/>
    <s v="RIESGO DE FRACTURA CAYRE"/>
    <s v="FENA"/>
    <n v="3740"/>
    <s v="FENA"/>
    <n v="3740"/>
    <s v="FENA_3740"/>
    <s v="830027158_FENA_3740"/>
    <d v="2023-03-09T00:00:00"/>
    <n v="94900"/>
    <n v="94900"/>
    <s v="B)Factura sin saldo ERP"/>
    <x v="1"/>
    <m/>
    <m/>
    <m/>
    <s v="OK"/>
    <n v="94900"/>
    <n v="0"/>
    <n v="0"/>
    <n v="0"/>
    <n v="0"/>
    <n v="0"/>
    <m/>
    <n v="94900"/>
    <n v="0"/>
    <m/>
    <m/>
    <m/>
    <m/>
    <m/>
    <n v="230333360523053"/>
    <m/>
    <d v="2023-03-09T00:00:00"/>
    <m/>
    <n v="2"/>
    <m/>
    <s v="SI"/>
    <n v="1"/>
    <n v="20230430"/>
    <n v="20230413"/>
    <n v="94900"/>
    <n v="0"/>
    <m/>
    <d v="2023-05-30T00:00:00"/>
  </r>
  <r>
    <n v="830027158"/>
    <s v="RIESGO DE FRACTURA CAYRE"/>
    <s v="FENA"/>
    <n v="3741"/>
    <s v="FENA"/>
    <n v="3741"/>
    <s v="FENA_3741"/>
    <s v="830027158_FENA_3741"/>
    <d v="2023-03-09T00:00:00"/>
    <n v="3466800"/>
    <n v="3466800"/>
    <s v="B)Factura sin saldo ERP"/>
    <x v="1"/>
    <m/>
    <m/>
    <m/>
    <s v="OK"/>
    <n v="3466800"/>
    <n v="0"/>
    <n v="0"/>
    <n v="0"/>
    <n v="0"/>
    <n v="0"/>
    <m/>
    <n v="3466800"/>
    <n v="0"/>
    <m/>
    <m/>
    <m/>
    <m/>
    <m/>
    <n v="223073360318904"/>
    <m/>
    <d v="2023-03-09T00:00:00"/>
    <m/>
    <n v="2"/>
    <m/>
    <s v="SI"/>
    <n v="1"/>
    <n v="20230430"/>
    <n v="20230413"/>
    <n v="3466800"/>
    <n v="0"/>
    <m/>
    <d v="2023-05-30T00:00:00"/>
  </r>
  <r>
    <n v="830027158"/>
    <s v="RIESGO DE FRACTURA CAYRE"/>
    <s v="FENA"/>
    <n v="3795"/>
    <s v="FENA"/>
    <n v="3795"/>
    <s v="FENA_3795"/>
    <s v="830027158_FENA_3795"/>
    <d v="2023-04-10T00:00:00"/>
    <n v="394900"/>
    <n v="394900"/>
    <s v="B)Factura sin saldo ERP"/>
    <x v="1"/>
    <m/>
    <m/>
    <m/>
    <s v="OK"/>
    <n v="394900"/>
    <n v="0"/>
    <n v="0"/>
    <n v="0"/>
    <n v="0"/>
    <n v="0"/>
    <m/>
    <n v="394900"/>
    <n v="0"/>
    <m/>
    <m/>
    <m/>
    <m/>
    <m/>
    <n v="230543360551980"/>
    <m/>
    <d v="2023-04-10T00:00:00"/>
    <m/>
    <n v="2"/>
    <m/>
    <s v="SI"/>
    <n v="1"/>
    <n v="20230430"/>
    <n v="20230420"/>
    <n v="394900"/>
    <n v="0"/>
    <m/>
    <d v="2023-05-30T00:00:00"/>
  </r>
  <r>
    <n v="830027158"/>
    <s v="RIESGO DE FRACTURA CAYRE"/>
    <s v="FENA"/>
    <n v="3796"/>
    <s v="FENA"/>
    <n v="3796"/>
    <s v="FENA_3796"/>
    <s v="830027158_FENA_3796"/>
    <d v="2023-04-10T00:00:00"/>
    <n v="714600"/>
    <n v="714600"/>
    <s v="B)Factura sin saldo ERP"/>
    <x v="1"/>
    <m/>
    <m/>
    <m/>
    <s v="OK"/>
    <n v="714600"/>
    <n v="0"/>
    <n v="0"/>
    <n v="0"/>
    <n v="0"/>
    <n v="0"/>
    <m/>
    <n v="714600"/>
    <n v="0"/>
    <m/>
    <m/>
    <m/>
    <m/>
    <m/>
    <n v="230408552417940"/>
    <m/>
    <d v="2023-04-10T00:00:00"/>
    <m/>
    <n v="2"/>
    <m/>
    <s v="SI"/>
    <n v="1"/>
    <n v="20230430"/>
    <n v="20230420"/>
    <n v="714600"/>
    <n v="0"/>
    <m/>
    <d v="2023-05-30T00:00:00"/>
  </r>
  <r>
    <n v="830027158"/>
    <s v="RIESGO DE FRACTURA CAYRE"/>
    <s v="FENA"/>
    <n v="3798"/>
    <s v="FENA"/>
    <n v="3798"/>
    <s v="FENA_3798"/>
    <s v="830027158_FENA_3798"/>
    <d v="2023-04-11T00:00:00"/>
    <n v="2673000"/>
    <n v="2673000"/>
    <s v="B)Factura sin saldo ERP"/>
    <x v="1"/>
    <m/>
    <m/>
    <m/>
    <s v="OK"/>
    <n v="2673000"/>
    <n v="0"/>
    <n v="0"/>
    <n v="0"/>
    <n v="0"/>
    <n v="0"/>
    <m/>
    <n v="2673000"/>
    <n v="0"/>
    <m/>
    <m/>
    <m/>
    <m/>
    <m/>
    <n v="222503360420477"/>
    <m/>
    <d v="2023-04-11T00:00:00"/>
    <m/>
    <n v="2"/>
    <m/>
    <s v="SI"/>
    <n v="1"/>
    <n v="20230430"/>
    <n v="20230420"/>
    <n v="2673000"/>
    <n v="0"/>
    <m/>
    <d v="2023-05-30T00:00:00"/>
  </r>
  <r>
    <n v="830027158"/>
    <s v="RIESGO DE FRACTURA CAYRE"/>
    <s v="FEPE"/>
    <n v="13297"/>
    <s v="FEPE"/>
    <n v="13297"/>
    <s v="FEPE_13297"/>
    <s v="830027158_FEPE_13297"/>
    <d v="2022-09-16T00:00:00"/>
    <n v="50000"/>
    <n v="50000"/>
    <s v="B)Factura sin saldo ERP"/>
    <x v="1"/>
    <m/>
    <m/>
    <m/>
    <s v="OK"/>
    <n v="50000"/>
    <n v="0"/>
    <n v="0"/>
    <n v="0"/>
    <n v="0"/>
    <n v="0"/>
    <m/>
    <n v="50000"/>
    <n v="0"/>
    <m/>
    <m/>
    <m/>
    <m/>
    <m/>
    <n v="222453360400807"/>
    <m/>
    <d v="2022-09-16T00:00:00"/>
    <m/>
    <n v="2"/>
    <m/>
    <s v="SI"/>
    <n v="1"/>
    <n v="20230130"/>
    <n v="20230104"/>
    <n v="50000"/>
    <n v="0"/>
    <m/>
    <d v="2023-05-30T00:00:00"/>
  </r>
  <r>
    <n v="830027158"/>
    <s v="RIESGO DE FRACTURA CAYRE"/>
    <s v="FEPE"/>
    <n v="13304"/>
    <s v="FEPE"/>
    <n v="13304"/>
    <s v="FEPE_13304"/>
    <s v="830027158_FEPE_13304"/>
    <d v="2022-09-16T00:00:00"/>
    <n v="50000"/>
    <n v="50000"/>
    <s v="B)Factura sin saldo ERP"/>
    <x v="1"/>
    <m/>
    <m/>
    <m/>
    <s v="OK"/>
    <n v="50000"/>
    <n v="0"/>
    <n v="0"/>
    <n v="0"/>
    <n v="0"/>
    <n v="0"/>
    <m/>
    <n v="50000"/>
    <n v="0"/>
    <m/>
    <m/>
    <m/>
    <m/>
    <m/>
    <n v="222363360414846"/>
    <m/>
    <d v="2022-09-16T00:00:00"/>
    <m/>
    <n v="2"/>
    <m/>
    <s v="SI"/>
    <n v="1"/>
    <n v="20230130"/>
    <n v="20230104"/>
    <n v="50000"/>
    <n v="0"/>
    <m/>
    <d v="2023-05-30T00:00:00"/>
  </r>
  <r>
    <n v="830027158"/>
    <s v="RIESGO DE FRACTURA CAYRE"/>
    <s v="FEPE"/>
    <n v="13395"/>
    <s v="FEPE"/>
    <n v="13395"/>
    <s v="FEPE_13395"/>
    <s v="830027158_FEPE_13395"/>
    <d v="2022-09-20T00:00:00"/>
    <n v="50000"/>
    <n v="50000"/>
    <s v="B)Factura sin saldo ERP"/>
    <x v="1"/>
    <m/>
    <m/>
    <m/>
    <s v="OK"/>
    <n v="50000"/>
    <n v="0"/>
    <n v="0"/>
    <n v="0"/>
    <n v="0"/>
    <n v="0"/>
    <m/>
    <n v="50000"/>
    <n v="0"/>
    <m/>
    <m/>
    <m/>
    <m/>
    <m/>
    <n v="222413360364196"/>
    <m/>
    <d v="2022-09-20T00:00:00"/>
    <m/>
    <n v="2"/>
    <m/>
    <s v="SI"/>
    <n v="1"/>
    <n v="20230130"/>
    <n v="20230104"/>
    <n v="50000"/>
    <n v="0"/>
    <m/>
    <d v="2023-05-30T00:00:00"/>
  </r>
  <r>
    <n v="830027158"/>
    <s v="RIESGO DE FRACTURA CAYRE"/>
    <s v="FEPE"/>
    <n v="13438"/>
    <s v="FEPE"/>
    <n v="13438"/>
    <s v="FEPE_13438"/>
    <s v="830027158_FEPE_13438"/>
    <d v="2022-09-21T00:00:00"/>
    <n v="50000"/>
    <n v="50000"/>
    <s v="B)Factura sin saldo ERP"/>
    <x v="1"/>
    <m/>
    <m/>
    <m/>
    <s v="OK"/>
    <n v="50000"/>
    <n v="0"/>
    <n v="0"/>
    <n v="0"/>
    <n v="0"/>
    <n v="0"/>
    <m/>
    <n v="50000"/>
    <n v="0"/>
    <m/>
    <m/>
    <m/>
    <m/>
    <m/>
    <n v="222523360423587"/>
    <m/>
    <d v="2022-09-21T00:00:00"/>
    <m/>
    <n v="2"/>
    <m/>
    <s v="SI"/>
    <n v="1"/>
    <n v="20230130"/>
    <n v="20230104"/>
    <n v="50000"/>
    <n v="0"/>
    <m/>
    <d v="2023-05-30T00:00:00"/>
  </r>
  <r>
    <n v="830027158"/>
    <s v="RIESGO DE FRACTURA CAYRE"/>
    <s v="FEPE"/>
    <n v="13685"/>
    <s v="FEPE"/>
    <n v="13685"/>
    <s v="FEPE_13685"/>
    <s v="830027158_FEPE_13685"/>
    <d v="2022-09-29T00:00:00"/>
    <n v="50000"/>
    <n v="50000"/>
    <s v="B)Factura sin saldo ERP"/>
    <x v="1"/>
    <m/>
    <m/>
    <m/>
    <s v="OK"/>
    <n v="50000"/>
    <n v="0"/>
    <n v="0"/>
    <n v="0"/>
    <n v="0"/>
    <n v="0"/>
    <m/>
    <n v="50000"/>
    <n v="0"/>
    <m/>
    <m/>
    <m/>
    <m/>
    <m/>
    <n v="222623360544079"/>
    <m/>
    <d v="2022-09-29T00:00:00"/>
    <m/>
    <n v="2"/>
    <m/>
    <s v="SI"/>
    <n v="1"/>
    <n v="20230130"/>
    <n v="20230104"/>
    <n v="50000"/>
    <n v="0"/>
    <m/>
    <d v="2023-05-30T00:00:00"/>
  </r>
  <r>
    <n v="830027158"/>
    <s v="RIESGO DE FRACTURA CAYRE"/>
    <s v="FEPE"/>
    <n v="13755"/>
    <s v="FEPE"/>
    <n v="13755"/>
    <s v="FEPE_13755"/>
    <s v="830027158_FEPE_13755"/>
    <d v="2022-10-01T00:00:00"/>
    <n v="426000"/>
    <n v="426000"/>
    <s v="B)Factura sin saldo ERP"/>
    <x v="1"/>
    <m/>
    <m/>
    <m/>
    <s v="OK"/>
    <n v="426000"/>
    <n v="0"/>
    <n v="0"/>
    <n v="0"/>
    <n v="0"/>
    <n v="0"/>
    <m/>
    <n v="426000"/>
    <n v="0"/>
    <m/>
    <m/>
    <m/>
    <m/>
    <m/>
    <n v="222563360487287"/>
    <m/>
    <d v="2022-10-01T00:00:00"/>
    <m/>
    <n v="2"/>
    <m/>
    <s v="SI"/>
    <n v="1"/>
    <n v="20230130"/>
    <n v="20230104"/>
    <n v="426000"/>
    <n v="0"/>
    <m/>
    <d v="2023-05-30T00:00:00"/>
  </r>
  <r>
    <n v="830027158"/>
    <s v="RIESGO DE FRACTURA CAYRE"/>
    <s v="FEPE"/>
    <n v="13914"/>
    <s v="FEPE"/>
    <n v="13914"/>
    <s v="FEPE_13914"/>
    <s v="830027158_FEPE_13914"/>
    <d v="2022-10-07T00:00:00"/>
    <n v="426000"/>
    <n v="426000"/>
    <s v="B)Factura sin saldo ERP"/>
    <x v="1"/>
    <m/>
    <m/>
    <m/>
    <s v="OK"/>
    <n v="426000"/>
    <n v="0"/>
    <n v="0"/>
    <n v="0"/>
    <n v="0"/>
    <n v="0"/>
    <m/>
    <n v="426000"/>
    <n v="0"/>
    <m/>
    <m/>
    <m/>
    <m/>
    <m/>
    <n v="222713360275454"/>
    <m/>
    <d v="2022-10-07T00:00:00"/>
    <m/>
    <n v="2"/>
    <m/>
    <s v="SI"/>
    <n v="1"/>
    <n v="20230130"/>
    <n v="20230104"/>
    <n v="426000"/>
    <n v="0"/>
    <m/>
    <d v="2023-05-30T00:00:00"/>
  </r>
  <r>
    <n v="830027158"/>
    <s v="RIESGO DE FRACTURA CAYRE"/>
    <s v="FEPE"/>
    <n v="15672"/>
    <s v="FEPE"/>
    <n v="15672"/>
    <s v="FEPE_15672"/>
    <s v="830027158_FEPE_15672"/>
    <d v="2022-12-28T00:00:00"/>
    <n v="426000"/>
    <n v="426000"/>
    <s v="B)Factura sin saldo ERP"/>
    <x v="1"/>
    <m/>
    <m/>
    <m/>
    <s v="OK"/>
    <n v="426000"/>
    <n v="0"/>
    <n v="0"/>
    <n v="0"/>
    <n v="0"/>
    <n v="0"/>
    <m/>
    <n v="426000"/>
    <n v="0"/>
    <m/>
    <m/>
    <m/>
    <m/>
    <m/>
    <n v="223603360329668"/>
    <m/>
    <d v="2022-12-28T00:00:00"/>
    <m/>
    <n v="2"/>
    <m/>
    <s v="SI"/>
    <n v="1"/>
    <n v="20230130"/>
    <n v="20230110"/>
    <n v="426000"/>
    <n v="0"/>
    <m/>
    <d v="2023-05-30T00:00:00"/>
  </r>
  <r>
    <n v="830027158"/>
    <s v="RIESGO DE FRACTURA CAYRE"/>
    <s v="FEPE"/>
    <n v="15924"/>
    <s v="FEPE"/>
    <n v="15924"/>
    <s v="FEPE_15924"/>
    <s v="830027158_FEPE_15924"/>
    <d v="2023-01-10T00:00:00"/>
    <n v="50000"/>
    <n v="50000"/>
    <s v="B)Factura sin saldo ERP"/>
    <x v="1"/>
    <m/>
    <m/>
    <m/>
    <s v="OK"/>
    <n v="50000"/>
    <n v="0"/>
    <n v="0"/>
    <n v="0"/>
    <n v="0"/>
    <n v="0"/>
    <m/>
    <n v="50000"/>
    <n v="0"/>
    <m/>
    <m/>
    <m/>
    <m/>
    <m/>
    <n v="223363360346849"/>
    <m/>
    <d v="2023-01-10T00:00:00"/>
    <m/>
    <n v="2"/>
    <m/>
    <s v="SI"/>
    <n v="1"/>
    <n v="20230530"/>
    <n v="20230509"/>
    <n v="50000"/>
    <n v="0"/>
    <m/>
    <d v="2023-05-30T00:00:00"/>
  </r>
  <r>
    <n v="830027158"/>
    <s v="RIESGO DE FRACTURA CAYRE"/>
    <s v="FEPE"/>
    <n v="15953"/>
    <s v="FEPE"/>
    <n v="15953"/>
    <s v="FEPE_15953"/>
    <s v="830027158_FEPE_15953"/>
    <d v="2023-01-11T00:00:00"/>
    <n v="50000"/>
    <n v="50000"/>
    <s v="B)Factura sin saldo ERP"/>
    <x v="1"/>
    <m/>
    <m/>
    <m/>
    <s v="OK"/>
    <n v="50000"/>
    <n v="0"/>
    <n v="0"/>
    <n v="0"/>
    <n v="0"/>
    <n v="0"/>
    <m/>
    <n v="50000"/>
    <n v="0"/>
    <m/>
    <m/>
    <m/>
    <m/>
    <m/>
    <n v="223543360496701"/>
    <m/>
    <d v="2023-01-11T00:00:00"/>
    <m/>
    <n v="2"/>
    <m/>
    <s v="SI"/>
    <n v="1"/>
    <n v="20230530"/>
    <n v="20230509"/>
    <n v="50000"/>
    <n v="0"/>
    <m/>
    <d v="2023-05-30T00:00:00"/>
  </r>
  <r>
    <n v="830027158"/>
    <s v="RIESGO DE FRACTURA CAYRE"/>
    <s v="FEPE"/>
    <n v="16552"/>
    <s v="FEPE"/>
    <n v="16552"/>
    <s v="FEPE_16552"/>
    <s v="830027158_FEPE_16552"/>
    <d v="2023-02-06T00:00:00"/>
    <n v="426000"/>
    <n v="426000"/>
    <s v="B)Factura sin saldo ERP"/>
    <x v="1"/>
    <m/>
    <m/>
    <m/>
    <s v="OK"/>
    <n v="426000"/>
    <n v="0"/>
    <n v="0"/>
    <n v="0"/>
    <n v="0"/>
    <n v="0"/>
    <m/>
    <n v="426000"/>
    <n v="0"/>
    <m/>
    <m/>
    <m/>
    <m/>
    <m/>
    <n v="230243360541816"/>
    <m/>
    <d v="2023-02-06T00:00:00"/>
    <m/>
    <n v="2"/>
    <m/>
    <s v="SI"/>
    <n v="1"/>
    <n v="20230530"/>
    <n v="20230508"/>
    <n v="426000"/>
    <n v="0"/>
    <m/>
    <d v="2023-05-30T00:00:00"/>
  </r>
  <r>
    <n v="830027158"/>
    <s v="RIESGO DE FRACTURA CAYRE"/>
    <s v="FEPE"/>
    <n v="16573"/>
    <s v="FEPE"/>
    <n v="16573"/>
    <s v="FEPE_16573"/>
    <s v="830027158_FEPE_16573"/>
    <d v="2023-02-06T00:00:00"/>
    <n v="426000"/>
    <n v="426000"/>
    <s v="B)Factura sin saldo ERP"/>
    <x v="1"/>
    <m/>
    <m/>
    <m/>
    <s v="OK"/>
    <n v="426000"/>
    <n v="0"/>
    <n v="0"/>
    <n v="0"/>
    <n v="0"/>
    <n v="0"/>
    <m/>
    <n v="426000"/>
    <n v="0"/>
    <m/>
    <m/>
    <m/>
    <m/>
    <m/>
    <n v="230173360581890"/>
    <m/>
    <d v="2023-02-06T00:00:00"/>
    <m/>
    <n v="2"/>
    <m/>
    <s v="SI"/>
    <n v="1"/>
    <n v="20230530"/>
    <n v="20230517"/>
    <n v="426000"/>
    <n v="0"/>
    <m/>
    <d v="2023-05-30T00:00:00"/>
  </r>
  <r>
    <n v="830027158"/>
    <s v="RIESGO DE FRACTURA CAYRE"/>
    <s v="FEPE"/>
    <n v="16677"/>
    <s v="FEPE"/>
    <n v="16677"/>
    <s v="FEPE_16677"/>
    <s v="830027158_FEPE_16677"/>
    <d v="2023-02-09T00:00:00"/>
    <n v="426000"/>
    <n v="426000"/>
    <s v="B)Factura sin saldo ERP"/>
    <x v="1"/>
    <m/>
    <m/>
    <m/>
    <s v="OK"/>
    <n v="426000"/>
    <n v="0"/>
    <n v="0"/>
    <n v="0"/>
    <n v="0"/>
    <n v="0"/>
    <m/>
    <n v="426000"/>
    <n v="0"/>
    <m/>
    <m/>
    <m/>
    <m/>
    <m/>
    <n v="230253360376914"/>
    <m/>
    <d v="2023-02-09T00:00:00"/>
    <m/>
    <n v="2"/>
    <m/>
    <s v="SI"/>
    <n v="1"/>
    <n v="20230530"/>
    <n v="20230517"/>
    <n v="426000"/>
    <n v="0"/>
    <m/>
    <d v="2023-05-30T00:00:00"/>
  </r>
  <r>
    <n v="830027158"/>
    <s v="RIESGO DE FRACTURA CAYRE"/>
    <s v="FENA"/>
    <n v="3477"/>
    <s v="FENA"/>
    <n v="3477"/>
    <s v="FENA_3477"/>
    <s v="830027158_FENA_3477"/>
    <d v="2022-10-20T00:00:00"/>
    <n v="785100"/>
    <n v="785100"/>
    <s v="B)Factura sin saldo ERP"/>
    <x v="1"/>
    <m/>
    <m/>
    <m/>
    <s v="OK"/>
    <n v="785100"/>
    <n v="0"/>
    <n v="0"/>
    <n v="0"/>
    <n v="0"/>
    <n v="0"/>
    <m/>
    <n v="785100"/>
    <n v="0"/>
    <m/>
    <m/>
    <m/>
    <m/>
    <m/>
    <n v="222028549411411"/>
    <m/>
    <d v="2022-10-20T00:00:00"/>
    <m/>
    <n v="2"/>
    <m/>
    <s v="SI"/>
    <n v="1"/>
    <n v="20221130"/>
    <n v="20221108"/>
    <n v="785100"/>
    <n v="0"/>
    <m/>
    <d v="2023-05-30T00:00:00"/>
  </r>
  <r>
    <n v="830027158"/>
    <s v="RIESGO DE FRACTURA CAYRE"/>
    <s v="FENA"/>
    <n v="3499"/>
    <s v="FENA"/>
    <n v="3499"/>
    <s v="FENA_3499"/>
    <s v="830027158_FENA_3499"/>
    <d v="2022-10-31T00:00:00"/>
    <n v="350000"/>
    <n v="350000"/>
    <s v="B)Factura sin saldo ERP"/>
    <x v="1"/>
    <m/>
    <m/>
    <m/>
    <s v="OK"/>
    <n v="350000"/>
    <n v="0"/>
    <n v="0"/>
    <n v="0"/>
    <n v="0"/>
    <n v="0"/>
    <m/>
    <n v="350000"/>
    <n v="0"/>
    <m/>
    <m/>
    <m/>
    <m/>
    <m/>
    <n v="222228545394989"/>
    <m/>
    <d v="2022-10-31T00:00:00"/>
    <m/>
    <n v="2"/>
    <m/>
    <s v="SI"/>
    <n v="1"/>
    <n v="20221130"/>
    <n v="20221108"/>
    <n v="350000"/>
    <n v="0"/>
    <m/>
    <d v="2023-05-30T00:00:00"/>
  </r>
  <r>
    <n v="830027158"/>
    <s v="RIESGO DE FRACTURA CAYRE"/>
    <s v="FENA"/>
    <n v="3500"/>
    <s v="FENA"/>
    <n v="3500"/>
    <s v="FENA_3500"/>
    <s v="830027158_FENA_3500"/>
    <d v="2022-10-31T00:00:00"/>
    <n v="1499600"/>
    <n v="1499600"/>
    <s v="B)Factura sin saldo ERP"/>
    <x v="1"/>
    <m/>
    <m/>
    <m/>
    <s v="OK"/>
    <n v="1499600"/>
    <n v="0"/>
    <n v="0"/>
    <n v="0"/>
    <n v="0"/>
    <n v="0"/>
    <m/>
    <n v="1499600"/>
    <n v="0"/>
    <m/>
    <m/>
    <m/>
    <m/>
    <m/>
    <n v="221323360434828"/>
    <m/>
    <d v="2022-10-31T00:00:00"/>
    <m/>
    <n v="2"/>
    <m/>
    <s v="SI"/>
    <n v="1"/>
    <n v="20221130"/>
    <n v="20221108"/>
    <n v="1499600"/>
    <n v="0"/>
    <m/>
    <d v="2023-05-30T00:00:00"/>
  </r>
  <r>
    <n v="830027158"/>
    <s v="RIESGO DE FRACTURA CAYRE"/>
    <s v="FENA"/>
    <n v="3516"/>
    <s v="FENA"/>
    <n v="3516"/>
    <s v="FENA_3516"/>
    <s v="830027158_FENA_3516"/>
    <d v="2022-11-04T00:00:00"/>
    <n v="50000"/>
    <n v="50000"/>
    <s v="B)Factura sin saldo ERP"/>
    <x v="1"/>
    <m/>
    <m/>
    <m/>
    <s v="OK"/>
    <n v="50000"/>
    <n v="0"/>
    <n v="0"/>
    <n v="0"/>
    <n v="0"/>
    <n v="0"/>
    <m/>
    <n v="50000"/>
    <n v="0"/>
    <m/>
    <m/>
    <m/>
    <m/>
    <m/>
    <n v="222988545447329"/>
    <m/>
    <d v="2022-11-04T00:00:00"/>
    <m/>
    <n v="2"/>
    <m/>
    <s v="SI"/>
    <n v="1"/>
    <n v="20221130"/>
    <n v="20221109"/>
    <n v="50000"/>
    <n v="0"/>
    <m/>
    <d v="2023-05-30T00:00:00"/>
  </r>
  <r>
    <n v="830027158"/>
    <s v="RIESGO DE FRACTURA CAYRE"/>
    <s v="FENA"/>
    <n v="3517"/>
    <s v="FENA"/>
    <n v="3517"/>
    <s v="FENA_3517"/>
    <s v="830027158_FENA_3517"/>
    <d v="2022-11-04T00:00:00"/>
    <n v="376400"/>
    <n v="376400"/>
    <s v="B)Factura sin saldo ERP"/>
    <x v="1"/>
    <m/>
    <m/>
    <m/>
    <s v="OK"/>
    <n v="376400"/>
    <n v="0"/>
    <n v="0"/>
    <n v="0"/>
    <n v="0"/>
    <n v="0"/>
    <m/>
    <n v="376400"/>
    <n v="0"/>
    <m/>
    <m/>
    <m/>
    <m/>
    <m/>
    <n v="222513360537782"/>
    <m/>
    <d v="2022-11-04T00:00:00"/>
    <m/>
    <n v="2"/>
    <m/>
    <s v="SI"/>
    <n v="1"/>
    <n v="20221130"/>
    <n v="20221109"/>
    <n v="376400"/>
    <n v="0"/>
    <m/>
    <d v="2023-05-30T00:00:00"/>
  </r>
  <r>
    <n v="830027158"/>
    <s v="RIESGO DE FRACTURA CAYRE"/>
    <s v="FENA"/>
    <n v="3527"/>
    <s v="FENA"/>
    <n v="3527"/>
    <s v="FENA_3527"/>
    <s v="830027158_FENA_3527"/>
    <d v="2022-11-11T00:00:00"/>
    <n v="667100"/>
    <n v="667100"/>
    <s v="B)Factura sin saldo ERP"/>
    <x v="1"/>
    <m/>
    <m/>
    <m/>
    <s v="OK"/>
    <n v="667100"/>
    <n v="0"/>
    <n v="0"/>
    <n v="0"/>
    <n v="0"/>
    <n v="0"/>
    <m/>
    <n v="667100"/>
    <n v="0"/>
    <m/>
    <m/>
    <m/>
    <m/>
    <m/>
    <n v="222653360278591"/>
    <m/>
    <d v="2022-11-11T00:00:00"/>
    <m/>
    <n v="2"/>
    <m/>
    <s v="SI"/>
    <n v="1"/>
    <n v="20221130"/>
    <n v="20221115"/>
    <n v="667100"/>
    <n v="0"/>
    <m/>
    <d v="2023-05-30T00:00:00"/>
  </r>
  <r>
    <n v="830027158"/>
    <s v="RIESGO DE FRACTURA CAYRE"/>
    <s v="FENA"/>
    <n v="3540"/>
    <s v="FENA"/>
    <n v="3540"/>
    <s v="FENA_3540"/>
    <s v="830027158_FENA_3540"/>
    <d v="2022-11-26T00:00:00"/>
    <n v="50000"/>
    <n v="50000"/>
    <s v="B)Factura sin saldo ERP"/>
    <x v="1"/>
    <m/>
    <m/>
    <m/>
    <s v="OK"/>
    <n v="50000"/>
    <n v="0"/>
    <n v="0"/>
    <n v="0"/>
    <n v="0"/>
    <n v="0"/>
    <m/>
    <n v="50000"/>
    <n v="0"/>
    <m/>
    <m/>
    <m/>
    <m/>
    <m/>
    <n v="223058552417904"/>
    <m/>
    <d v="2022-11-26T00:00:00"/>
    <m/>
    <n v="2"/>
    <m/>
    <s v="SI"/>
    <n v="1"/>
    <n v="20221230"/>
    <n v="20221213"/>
    <n v="50000"/>
    <n v="0"/>
    <m/>
    <d v="2023-05-30T00:00:00"/>
  </r>
  <r>
    <n v="830027158"/>
    <s v="RIESGO DE FRACTURA CAYRE"/>
    <s v="FENA"/>
    <n v="3542"/>
    <s v="FENA"/>
    <n v="3542"/>
    <s v="FENA_3542"/>
    <s v="830027158_FENA_3542"/>
    <d v="2022-11-26T00:00:00"/>
    <n v="3949400"/>
    <n v="3949400"/>
    <s v="B)Factura sin saldo ERP"/>
    <x v="1"/>
    <m/>
    <m/>
    <m/>
    <s v="OK"/>
    <n v="3949400"/>
    <n v="0"/>
    <n v="0"/>
    <n v="0"/>
    <n v="0"/>
    <n v="0"/>
    <m/>
    <n v="3949400"/>
    <n v="0"/>
    <m/>
    <m/>
    <m/>
    <m/>
    <m/>
    <n v="222448529372158"/>
    <m/>
    <d v="2022-11-26T00:00:00"/>
    <m/>
    <n v="2"/>
    <m/>
    <s v="SI"/>
    <n v="1"/>
    <n v="20221230"/>
    <n v="20221213"/>
    <n v="3949400"/>
    <n v="0"/>
    <m/>
    <d v="2023-05-30T00:00:00"/>
  </r>
  <r>
    <n v="830027158"/>
    <s v="RIESGO DE FRACTURA CAYRE"/>
    <s v="FENA"/>
    <n v="3576"/>
    <s v="FENA"/>
    <n v="3576"/>
    <s v="FENA_3576"/>
    <s v="830027158_FENA_3576"/>
    <d v="2022-12-01T00:00:00"/>
    <n v="94100"/>
    <n v="94100"/>
    <s v="B)Factura sin saldo ERP"/>
    <x v="1"/>
    <m/>
    <m/>
    <m/>
    <s v="OK"/>
    <n v="94100"/>
    <n v="0"/>
    <n v="0"/>
    <n v="0"/>
    <n v="0"/>
    <n v="0"/>
    <m/>
    <n v="94100"/>
    <n v="0"/>
    <m/>
    <m/>
    <m/>
    <m/>
    <m/>
    <n v="223088552363340"/>
    <m/>
    <d v="2022-12-01T00:00:00"/>
    <m/>
    <n v="2"/>
    <m/>
    <s v="SI"/>
    <n v="1"/>
    <n v="20221230"/>
    <n v="20221213"/>
    <n v="94100"/>
    <n v="0"/>
    <m/>
    <d v="2023-05-30T00:00:00"/>
  </r>
  <r>
    <n v="830027158"/>
    <s v="RIESGO DE FRACTURA CAYRE"/>
    <s v="FENA"/>
    <n v="3578"/>
    <s v="FENA"/>
    <n v="3578"/>
    <s v="FENA_3578"/>
    <s v="830027158_FENA_3578"/>
    <d v="2022-12-01T00:00:00"/>
    <n v="999800"/>
    <n v="999800"/>
    <s v="B)Factura sin saldo ERP"/>
    <x v="1"/>
    <m/>
    <m/>
    <m/>
    <s v="OK"/>
    <n v="999800"/>
    <n v="0"/>
    <n v="0"/>
    <n v="0"/>
    <n v="0"/>
    <n v="0"/>
    <m/>
    <n v="999800"/>
    <n v="0"/>
    <m/>
    <m/>
    <m/>
    <m/>
    <m/>
    <n v="222928549598979"/>
    <m/>
    <d v="2022-12-01T00:00:00"/>
    <m/>
    <n v="2"/>
    <m/>
    <s v="SI"/>
    <n v="1"/>
    <n v="20221230"/>
    <n v="20221213"/>
    <n v="999800"/>
    <n v="0"/>
    <m/>
    <d v="2023-05-30T00:00:00"/>
  </r>
  <r>
    <n v="830027158"/>
    <s v="RIESGO DE FRACTURA CAYRE"/>
    <s v="FENA"/>
    <n v="3581"/>
    <s v="FENA"/>
    <n v="3581"/>
    <s v="FENA_3581"/>
    <s v="830027158_FENA_3581"/>
    <d v="2022-12-05T00:00:00"/>
    <n v="50000"/>
    <n v="50000"/>
    <s v="B)Factura sin saldo ERP"/>
    <x v="1"/>
    <m/>
    <m/>
    <m/>
    <s v="OK"/>
    <n v="50000"/>
    <n v="0"/>
    <n v="0"/>
    <n v="0"/>
    <n v="0"/>
    <n v="0"/>
    <m/>
    <n v="50000"/>
    <n v="0"/>
    <m/>
    <m/>
    <m/>
    <m/>
    <m/>
    <n v="223008545504382"/>
    <m/>
    <d v="2022-12-05T00:00:00"/>
    <m/>
    <n v="2"/>
    <m/>
    <s v="SI"/>
    <n v="1"/>
    <n v="20221230"/>
    <n v="20221215"/>
    <n v="50000"/>
    <n v="0"/>
    <m/>
    <d v="2023-05-30T00:00:00"/>
  </r>
  <r>
    <n v="830027158"/>
    <s v="RIESGO DE FRACTURA CAYRE"/>
    <s v="FENA"/>
    <n v="3582"/>
    <s v="FENA"/>
    <n v="3582"/>
    <s v="FENA_3582"/>
    <s v="830027158_FENA_3582"/>
    <d v="2022-12-05T00:00:00"/>
    <n v="761500"/>
    <n v="761500"/>
    <s v="B)Factura sin saldo ERP"/>
    <x v="1"/>
    <m/>
    <m/>
    <m/>
    <s v="OK"/>
    <n v="761500"/>
    <n v="0"/>
    <n v="0"/>
    <n v="0"/>
    <n v="0"/>
    <n v="0"/>
    <m/>
    <n v="761500"/>
    <n v="0"/>
    <m/>
    <m/>
    <m/>
    <m/>
    <m/>
    <n v="222523360543539"/>
    <m/>
    <d v="2022-12-05T00:00:00"/>
    <m/>
    <n v="2"/>
    <m/>
    <s v="SI"/>
    <n v="1"/>
    <n v="20221230"/>
    <n v="20221215"/>
    <n v="761500"/>
    <n v="0"/>
    <m/>
    <d v="2023-05-30T00:00:00"/>
  </r>
  <r>
    <n v="830027158"/>
    <s v="RIESGO DE FRACTURA CAYRE"/>
    <s v="FENA"/>
    <n v="3584"/>
    <s v="FENA"/>
    <n v="3584"/>
    <s v="FENA_3584"/>
    <s v="830027158_FENA_3584"/>
    <d v="2022-12-06T00:00:00"/>
    <n v="50000"/>
    <n v="50000"/>
    <s v="B)Factura sin saldo ERP"/>
    <x v="1"/>
    <m/>
    <m/>
    <m/>
    <s v="OK"/>
    <n v="50000"/>
    <n v="0"/>
    <n v="0"/>
    <n v="0"/>
    <n v="0"/>
    <n v="0"/>
    <m/>
    <n v="50000"/>
    <n v="0"/>
    <m/>
    <m/>
    <m/>
    <m/>
    <m/>
    <n v="222878552367489"/>
    <m/>
    <d v="2022-12-06T00:00:00"/>
    <m/>
    <n v="2"/>
    <m/>
    <s v="SI"/>
    <n v="1"/>
    <n v="20221230"/>
    <n v="20221215"/>
    <n v="50000"/>
    <n v="0"/>
    <m/>
    <d v="2023-05-30T00:00:00"/>
  </r>
  <r>
    <n v="830027158"/>
    <s v="RIESGO DE FRACTURA CAYRE"/>
    <s v="FENA"/>
    <n v="3585"/>
    <s v="FENA"/>
    <n v="3585"/>
    <s v="FENA_3585"/>
    <s v="830027158_FENA_3585"/>
    <d v="2022-12-06T00:00:00"/>
    <n v="344100"/>
    <n v="344100"/>
    <s v="B)Factura sin saldo ERP"/>
    <x v="1"/>
    <m/>
    <m/>
    <m/>
    <s v="OK"/>
    <n v="344100"/>
    <n v="0"/>
    <n v="0"/>
    <n v="0"/>
    <n v="0"/>
    <n v="0"/>
    <m/>
    <n v="344100"/>
    <n v="0"/>
    <m/>
    <m/>
    <m/>
    <m/>
    <m/>
    <n v="223258529501408"/>
    <m/>
    <d v="2022-12-06T00:00:00"/>
    <m/>
    <n v="2"/>
    <m/>
    <s v="SI"/>
    <n v="1"/>
    <n v="20221230"/>
    <n v="20221215"/>
    <n v="344100"/>
    <n v="0"/>
    <m/>
    <d v="2023-05-30T00:00:00"/>
  </r>
  <r>
    <n v="830027158"/>
    <s v="RIESGO DE FRACTURA CAYRE"/>
    <s v="FENA"/>
    <n v="3590"/>
    <s v="FENA"/>
    <n v="3590"/>
    <s v="FENA_3590"/>
    <s v="830027158_FENA_3590"/>
    <d v="2022-12-09T00:00:00"/>
    <n v="647200"/>
    <n v="647200"/>
    <s v="B)Factura sin saldo ERP"/>
    <x v="1"/>
    <m/>
    <m/>
    <m/>
    <s v="OK"/>
    <n v="647200"/>
    <n v="0"/>
    <n v="0"/>
    <n v="0"/>
    <n v="0"/>
    <n v="0"/>
    <m/>
    <n v="647200"/>
    <n v="0"/>
    <m/>
    <m/>
    <m/>
    <m/>
    <m/>
    <n v="222423360528702"/>
    <m/>
    <d v="2022-12-09T00:00:00"/>
    <m/>
    <n v="2"/>
    <m/>
    <s v="SI"/>
    <n v="1"/>
    <n v="20221230"/>
    <n v="20221219"/>
    <n v="647200"/>
    <n v="0"/>
    <m/>
    <d v="2023-05-30T00:00:00"/>
  </r>
  <r>
    <n v="830027158"/>
    <s v="RIESGO DE FRACTURA CAYRE"/>
    <s v="FEPE"/>
    <n v="17226"/>
    <s v="FEPE"/>
    <n v="17226"/>
    <s v="FEPE_17226"/>
    <s v="830027158_FEPE_17226"/>
    <d v="2023-03-06T00:00:00"/>
    <n v="50000"/>
    <n v="50000"/>
    <s v="B)Factura sin saldo ERP"/>
    <x v="1"/>
    <m/>
    <m/>
    <m/>
    <s v="OK"/>
    <n v="50000"/>
    <n v="0"/>
    <n v="0"/>
    <n v="0"/>
    <n v="0"/>
    <n v="0"/>
    <m/>
    <n v="50000"/>
    <n v="0"/>
    <m/>
    <m/>
    <m/>
    <m/>
    <m/>
    <n v="230323360447037"/>
    <m/>
    <d v="2023-03-06T00:00:00"/>
    <m/>
    <n v="2"/>
    <m/>
    <s v="SI"/>
    <n v="1"/>
    <n v="20230430"/>
    <n v="20230413"/>
    <n v="50000"/>
    <n v="0"/>
    <m/>
    <d v="2023-05-30T00:00:00"/>
  </r>
  <r>
    <n v="830027158"/>
    <s v="RIESGO DE FRACTURA CAYRE"/>
    <s v="FEPE"/>
    <n v="17340"/>
    <s v="FEPE"/>
    <n v="17340"/>
    <s v="FEPE_17340"/>
    <s v="830027158_FEPE_17340"/>
    <d v="2023-03-08T00:00:00"/>
    <n v="426000"/>
    <n v="426000"/>
    <s v="B)Factura sin saldo ERP"/>
    <x v="1"/>
    <m/>
    <m/>
    <m/>
    <s v="OK"/>
    <n v="426000"/>
    <n v="0"/>
    <n v="0"/>
    <n v="0"/>
    <n v="0"/>
    <n v="0"/>
    <m/>
    <n v="426000"/>
    <n v="0"/>
    <m/>
    <m/>
    <m/>
    <m/>
    <m/>
    <n v="230523360479283"/>
    <m/>
    <d v="2023-03-08T00:00:00"/>
    <m/>
    <n v="2"/>
    <m/>
    <s v="SI"/>
    <n v="1"/>
    <n v="20230430"/>
    <n v="20230413"/>
    <n v="426000"/>
    <n v="0"/>
    <m/>
    <d v="2023-05-30T00:00:00"/>
  </r>
  <r>
    <n v="830027158"/>
    <s v="RIESGO DE FRACTURA CAYRE"/>
    <s v="FEPE"/>
    <n v="17398"/>
    <s v="FEPE"/>
    <n v="17398"/>
    <s v="FEPE_17398"/>
    <s v="830027158_FEPE_17398"/>
    <d v="2023-03-10T00:00:00"/>
    <n v="426000"/>
    <n v="426000"/>
    <s v="B)Factura sin saldo ERP"/>
    <x v="1"/>
    <m/>
    <m/>
    <m/>
    <s v="OK"/>
    <n v="426000"/>
    <n v="0"/>
    <n v="0"/>
    <n v="0"/>
    <n v="0"/>
    <n v="0"/>
    <m/>
    <n v="426000"/>
    <n v="0"/>
    <m/>
    <m/>
    <m/>
    <m/>
    <m/>
    <n v="230133360376718"/>
    <m/>
    <d v="2023-03-10T00:00:00"/>
    <m/>
    <n v="2"/>
    <m/>
    <s v="SI"/>
    <n v="1"/>
    <n v="20230430"/>
    <n v="20230413"/>
    <n v="426000"/>
    <n v="0"/>
    <m/>
    <d v="2023-05-30T00:00:00"/>
  </r>
  <r>
    <n v="830027158"/>
    <s v="RIESGO DE FRACTURA CAYRE"/>
    <s v="FENA"/>
    <n v="2779"/>
    <s v="FENA"/>
    <n v="2779"/>
    <s v="FENA_2779"/>
    <s v="830027158_FENA_2779"/>
    <d v="2022-02-21T00:00:00"/>
    <n v="3355500"/>
    <n v="3355500"/>
    <s v="B)Factura sin saldo ERP"/>
    <x v="1"/>
    <m/>
    <m/>
    <m/>
    <s v="OK"/>
    <n v="3355500"/>
    <n v="0"/>
    <n v="0"/>
    <n v="0"/>
    <n v="0"/>
    <n v="0"/>
    <m/>
    <n v="3355500"/>
    <n v="0"/>
    <m/>
    <m/>
    <m/>
    <m/>
    <m/>
    <n v="213208516343834"/>
    <m/>
    <d v="2022-02-21T00:00:00"/>
    <m/>
    <n v="2"/>
    <m/>
    <s v="SI"/>
    <n v="1"/>
    <n v="20221130"/>
    <n v="20221108"/>
    <n v="3355500"/>
    <n v="0"/>
    <m/>
    <d v="2023-05-30T00:00:00"/>
  </r>
  <r>
    <n v="830027158"/>
    <s v="RIESGO DE FRACTURA CAYRE"/>
    <s v="FENA"/>
    <n v="3044"/>
    <s v="FENA"/>
    <n v="3044"/>
    <s v="FENA_3044"/>
    <s v="830027158_FENA_3044"/>
    <d v="2022-05-28T00:00:00"/>
    <n v="655700"/>
    <n v="655700"/>
    <s v="B)Factura sin saldo ERP"/>
    <x v="1"/>
    <m/>
    <m/>
    <m/>
    <s v="OK"/>
    <n v="655700"/>
    <n v="0"/>
    <n v="0"/>
    <n v="0"/>
    <n v="0"/>
    <n v="0"/>
    <m/>
    <n v="655700"/>
    <n v="0"/>
    <m/>
    <m/>
    <m/>
    <m/>
    <m/>
    <n v="220418545312182"/>
    <m/>
    <d v="2022-05-28T00:00:00"/>
    <m/>
    <n v="2"/>
    <m/>
    <s v="SI"/>
    <n v="1"/>
    <n v="20221130"/>
    <n v="20221108"/>
    <n v="655700"/>
    <n v="0"/>
    <m/>
    <d v="2023-05-30T00:00:00"/>
  </r>
  <r>
    <n v="830027158"/>
    <s v="RIESGO DE FRACTURA CAYRE"/>
    <s v="FENA"/>
    <n v="3468"/>
    <s v="FENA"/>
    <n v="3468"/>
    <s v="FENA_3468"/>
    <s v="830027158_FENA_3468"/>
    <d v="2022-10-15T00:00:00"/>
    <n v="2061000"/>
    <n v="2061000"/>
    <s v="B)Factura sin saldo ERP"/>
    <x v="1"/>
    <m/>
    <m/>
    <m/>
    <s v="OK"/>
    <n v="2061000"/>
    <n v="0"/>
    <n v="0"/>
    <n v="0"/>
    <n v="0"/>
    <n v="0"/>
    <m/>
    <n v="2061000"/>
    <n v="0"/>
    <m/>
    <m/>
    <m/>
    <m/>
    <m/>
    <n v="221823360398167"/>
    <m/>
    <d v="2022-10-15T00:00:00"/>
    <m/>
    <n v="2"/>
    <m/>
    <s v="SI"/>
    <n v="1"/>
    <n v="20221130"/>
    <n v="20221108"/>
    <n v="2061000"/>
    <n v="0"/>
    <m/>
    <d v="2023-05-30T00:00:00"/>
  </r>
  <r>
    <n v="830027158"/>
    <s v="RIESGO DE FRACTURA CAYRE"/>
    <s v="FEPE"/>
    <n v="18134"/>
    <s v="FEPE"/>
    <n v="18134"/>
    <s v="FEPE_18134"/>
    <s v="830027158_FEPE_18134"/>
    <d v="2023-04-03T00:00:00"/>
    <n v="50000"/>
    <n v="50000"/>
    <s v="B)Factura sin saldo ERP"/>
    <x v="1"/>
    <m/>
    <m/>
    <m/>
    <s v="OK"/>
    <n v="50000"/>
    <n v="0"/>
    <n v="0"/>
    <n v="0"/>
    <n v="0"/>
    <n v="0"/>
    <m/>
    <n v="50000"/>
    <n v="0"/>
    <m/>
    <m/>
    <m/>
    <m/>
    <m/>
    <n v="230113360282734"/>
    <m/>
    <d v="2023-04-03T00:00:00"/>
    <m/>
    <n v="2"/>
    <m/>
    <s v="SI"/>
    <n v="1"/>
    <n v="20230530"/>
    <n v="20230509"/>
    <n v="50000"/>
    <n v="0"/>
    <m/>
    <d v="2023-05-30T00:00:00"/>
  </r>
  <r>
    <n v="830027158"/>
    <s v="RIESGO DE FRACTURA CAYRE"/>
    <s v="FEPE"/>
    <n v="19063"/>
    <s v="FEPE"/>
    <n v="19063"/>
    <s v="FEPE_19063"/>
    <s v="830027158_FEPE_19063"/>
    <d v="2023-04-25T00:00:00"/>
    <n v="50000"/>
    <n v="50000"/>
    <s v="B)Factura sin saldo ERP"/>
    <x v="1"/>
    <m/>
    <m/>
    <m/>
    <s v="OK"/>
    <n v="50000"/>
    <n v="0"/>
    <n v="0"/>
    <n v="0"/>
    <n v="0"/>
    <n v="0"/>
    <m/>
    <n v="50000"/>
    <n v="0"/>
    <m/>
    <m/>
    <m/>
    <m/>
    <m/>
    <n v="230693360295085"/>
    <m/>
    <d v="2023-04-25T00:00:00"/>
    <m/>
    <n v="2"/>
    <m/>
    <s v="SI"/>
    <n v="1"/>
    <n v="20230530"/>
    <n v="20230509"/>
    <n v="50000"/>
    <n v="0"/>
    <m/>
    <d v="2023-05-30T00:00:00"/>
  </r>
  <r>
    <n v="830027158"/>
    <s v="RIESGO DE FRACTURA CAYRE"/>
    <s v="FEPE"/>
    <n v="17519"/>
    <s v="FEPE"/>
    <n v="17519"/>
    <s v="FEPE_17519"/>
    <s v="830027158_FEPE_17519"/>
    <d v="2023-03-15T00:00:00"/>
    <n v="426000"/>
    <n v="426000"/>
    <s v="B)Factura sin saldo ERP/conciliar diferencia glosa aceptada"/>
    <x v="2"/>
    <m/>
    <m/>
    <m/>
    <s v="OK"/>
    <n v="426000"/>
    <n v="0"/>
    <n v="0"/>
    <n v="0"/>
    <n v="43700"/>
    <n v="0"/>
    <s v=".COPAGO_SE REALIZA GLOSA POR NO COBRO DE COPAGO A PACIENTE DU RANTE LOS SERVICIOS PRESTADOS POR LA IPS $43700           AUTORIZACION INDICA EL COBRO DE LA MISMA. KEVIN YALAND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PAC: 42073178 ARACELY MARTINEZ CORRE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n v="382300"/>
    <n v="0"/>
    <m/>
    <m/>
    <m/>
    <m/>
    <m/>
    <n v="230573360320300"/>
    <m/>
    <d v="2023-03-15T00:00:00"/>
    <m/>
    <n v="2"/>
    <m/>
    <s v="SI"/>
    <n v="2"/>
    <n v="20230531"/>
    <n v="20230516"/>
    <n v="426000"/>
    <n v="43700"/>
    <s v="IPS ACEPTA $ 43700 SEGUN RESPUESTA DE GLOSA, FIRMADA PORGLORIA MARIZANCEN SANCHEZ.ELIZABETH FERNANDEZ"/>
    <d v="2023-05-30T00:00:00"/>
  </r>
  <r>
    <n v="830027158"/>
    <s v="RIESGO DE FRACTURA CAYRE"/>
    <s v="FENA"/>
    <n v="3596"/>
    <s v="FENA"/>
    <n v="3596"/>
    <s v="FENA_3596"/>
    <s v="830027158_FENA_3596"/>
    <d v="2022-12-14T00:00:00"/>
    <n v="517085"/>
    <n v="517085"/>
    <s v="B)Factura sin saldo ERP/conciliar diferencia valor de factura"/>
    <x v="1"/>
    <m/>
    <m/>
    <m/>
    <s v="OK"/>
    <n v="544300"/>
    <n v="0"/>
    <n v="0"/>
    <n v="0"/>
    <n v="0"/>
    <n v="0"/>
    <m/>
    <n v="544300"/>
    <n v="0"/>
    <m/>
    <m/>
    <m/>
    <m/>
    <m/>
    <n v="223228516392662"/>
    <m/>
    <d v="2022-12-14T00:00:00"/>
    <m/>
    <n v="2"/>
    <m/>
    <s v="SI"/>
    <n v="1"/>
    <n v="20221230"/>
    <n v="20221223"/>
    <n v="544300"/>
    <n v="0"/>
    <m/>
    <d v="2023-05-30T00:00:00"/>
  </r>
  <r>
    <n v="830027158"/>
    <s v="RIESGO DE FRACTURA CAYRE"/>
    <s v="FENA"/>
    <n v="3469"/>
    <s v="FENA"/>
    <n v="3469"/>
    <s v="FENA_3469"/>
    <s v="830027158_FENA_3469"/>
    <d v="2022-10-15T00:00:00"/>
    <n v="547200"/>
    <n v="547200"/>
    <s v="B)Factura sin saldo ERP/conciliar diferencia valor de factura"/>
    <x v="1"/>
    <m/>
    <m/>
    <m/>
    <s v="OK"/>
    <n v="576000"/>
    <n v="0"/>
    <n v="0"/>
    <n v="0"/>
    <n v="0"/>
    <n v="0"/>
    <m/>
    <n v="576000"/>
    <n v="0"/>
    <m/>
    <m/>
    <m/>
    <m/>
    <m/>
    <n v="222353360411901"/>
    <m/>
    <d v="2022-10-15T00:00:00"/>
    <m/>
    <n v="2"/>
    <m/>
    <s v="SI"/>
    <n v="1"/>
    <n v="20221130"/>
    <n v="20221108"/>
    <n v="576000"/>
    <n v="0"/>
    <m/>
    <d v="2023-05-30T00:00:00"/>
  </r>
  <r>
    <n v="830027158"/>
    <s v="RIESGO DE FRACTURA CAYRE"/>
    <s v="FENA"/>
    <n v="1179"/>
    <s v="FENA"/>
    <n v="1179"/>
    <s v="FENA_1179"/>
    <s v="830027158_FENA_1179"/>
    <d v="2021-01-30T00:00:00"/>
    <n v="20000"/>
    <n v="20000"/>
    <s v="B)Factura sin saldo ERP/conciliar diferencia valor de factura"/>
    <x v="1"/>
    <m/>
    <m/>
    <m/>
    <s v="OK"/>
    <n v="2200200"/>
    <n v="0"/>
    <n v="0"/>
    <n v="0"/>
    <n v="0"/>
    <n v="0"/>
    <m/>
    <n v="2200200"/>
    <n v="0"/>
    <m/>
    <m/>
    <m/>
    <m/>
    <m/>
    <n v="203003067593687"/>
    <m/>
    <d v="2021-01-30T00:00:00"/>
    <m/>
    <n v="2"/>
    <m/>
    <s v="SI"/>
    <n v="1"/>
    <n v="20210228"/>
    <n v="20210209"/>
    <n v="2200200"/>
    <n v="0"/>
    <m/>
    <d v="2023-05-30T00:00:00"/>
  </r>
  <r>
    <n v="830027158"/>
    <s v="RIESGO DE FRACTURA CAYRE"/>
    <s v="FENA"/>
    <n v="2778"/>
    <s v="FENA"/>
    <n v="2778"/>
    <s v="FENA_2778"/>
    <s v="830027158_FENA_2778"/>
    <d v="2022-02-21T00:00:00"/>
    <n v="192880"/>
    <n v="192880"/>
    <s v="B)Factura sin saldo ERP/conciliar diferencia valor de factura"/>
    <x v="1"/>
    <m/>
    <m/>
    <m/>
    <s v="OK"/>
    <n v="241100"/>
    <n v="0"/>
    <n v="0"/>
    <n v="0"/>
    <n v="0"/>
    <n v="0"/>
    <m/>
    <n v="241100"/>
    <n v="0"/>
    <m/>
    <m/>
    <m/>
    <m/>
    <m/>
    <n v="213568516843755"/>
    <m/>
    <d v="2022-02-21T00:00:00"/>
    <m/>
    <n v="2"/>
    <m/>
    <s v="SI"/>
    <n v="1"/>
    <n v="20221130"/>
    <n v="20221108"/>
    <n v="241100"/>
    <n v="0"/>
    <m/>
    <d v="2023-05-30T00:00:00"/>
  </r>
  <r>
    <n v="830027158"/>
    <s v="RIESGO DE FRACTURA CAYRE"/>
    <s v="FENA"/>
    <n v="3476"/>
    <s v="FENA"/>
    <n v="3476"/>
    <s v="FENA_3476"/>
    <s v="830027158_FENA_3476"/>
    <d v="2022-10-20T00:00:00"/>
    <n v="50000"/>
    <n v="50000"/>
    <s v="C)Glosas total pendiente por respuesta de IPS"/>
    <x v="3"/>
    <m/>
    <m/>
    <m/>
    <s v="OK"/>
    <n v="50000"/>
    <n v="0"/>
    <n v="0"/>
    <n v="0"/>
    <n v="0"/>
    <n v="50000"/>
    <s v="AUTO.se devuelve la factura por que la auto. 222848552331959 esta a nombre de otro proveedor nit 890307200 imbanaco     angela campa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n v="0"/>
    <n v="50000"/>
    <m/>
    <m/>
    <m/>
    <m/>
    <m/>
    <m/>
    <m/>
    <d v="2022-10-20T00:00:00"/>
    <m/>
    <n v="9"/>
    <m/>
    <s v="SI"/>
    <n v="1"/>
    <n v="21001231"/>
    <n v="20221108"/>
    <n v="50000"/>
    <n v="0"/>
    <m/>
    <d v="2023-05-30T00:00:00"/>
  </r>
  <r>
    <n v="830027158"/>
    <s v="RIESGO DE FRACTURA CAYRE"/>
    <s v="FENA"/>
    <n v="3258"/>
    <s v="FENA"/>
    <n v="3258"/>
    <s v="FENA_3258"/>
    <s v="830027158_FENA_3258"/>
    <d v="2022-08-16T00:00:00"/>
    <n v="50000"/>
    <n v="50000"/>
    <s v="C)Glosas total pendiente por respuesta de IPS"/>
    <x v="3"/>
    <m/>
    <m/>
    <m/>
    <s v="OK"/>
    <n v="7746400"/>
    <n v="0"/>
    <n v="0"/>
    <n v="0"/>
    <n v="0"/>
    <n v="50000"/>
    <m/>
    <n v="7696400"/>
    <n v="50000"/>
    <m/>
    <m/>
    <s v=".AUTO.descontamos la auto. 220748552413612 ya fue pagada en l a factura fena 3166                                       angel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m/>
    <m/>
    <n v="220733114341289"/>
    <m/>
    <d v="2022-08-16T00:00:00"/>
    <m/>
    <n v="9"/>
    <m/>
    <s v="SI"/>
    <n v="2"/>
    <n v="21001231"/>
    <n v="20230510"/>
    <n v="7746400"/>
    <n v="0"/>
    <m/>
    <d v="2023-05-30T00:00:00"/>
  </r>
  <r>
    <n v="830027158"/>
    <s v="RIESGO DE FRACTURA CAYRE"/>
    <s v="FEPE"/>
    <n v="16894"/>
    <s v="FEPE"/>
    <n v="16894"/>
    <s v="FEPE_16894"/>
    <s v="830027158_FEPE_16894"/>
    <d v="2023-02-20T00:00:00"/>
    <n v="50000"/>
    <n v="50000"/>
    <s v="G)factura inicial en Gestion por ERP"/>
    <x v="4"/>
    <m/>
    <m/>
    <s v="ESTADO 1"/>
    <s v="OK"/>
    <n v="50000"/>
    <n v="0"/>
    <n v="0"/>
    <n v="0"/>
    <n v="0"/>
    <n v="0"/>
    <m/>
    <n v="0"/>
    <n v="50000"/>
    <m/>
    <m/>
    <m/>
    <m/>
    <m/>
    <n v="230203360373626"/>
    <m/>
    <d v="2023-02-20T00:00:00"/>
    <m/>
    <n v="1"/>
    <m/>
    <s v="SI"/>
    <n v="1"/>
    <n v="20230530"/>
    <n v="20230519"/>
    <n v="50000"/>
    <n v="0"/>
    <m/>
    <d v="2023-05-30T00:00:00"/>
  </r>
  <r>
    <n v="830027158"/>
    <s v="RIESGO DE FRACTURA CAYRE"/>
    <s v="FEPE"/>
    <n v="16928"/>
    <s v="FEPE"/>
    <n v="16928"/>
    <s v="FEPE_16928"/>
    <s v="830027158_FEPE_16928"/>
    <d v="2023-02-21T00:00:00"/>
    <n v="426000"/>
    <n v="426000"/>
    <s v="G)factura inicial en Gestion por ERP"/>
    <x v="4"/>
    <m/>
    <m/>
    <s v="ESTADO 1"/>
    <s v="OK"/>
    <n v="426000"/>
    <n v="0"/>
    <n v="0"/>
    <n v="0"/>
    <n v="0"/>
    <n v="0"/>
    <m/>
    <n v="0"/>
    <n v="426000"/>
    <m/>
    <m/>
    <m/>
    <m/>
    <m/>
    <n v="223623360365825"/>
    <m/>
    <d v="2023-02-21T00:00:00"/>
    <m/>
    <n v="1"/>
    <m/>
    <s v="SI"/>
    <n v="1"/>
    <n v="20230530"/>
    <n v="20230519"/>
    <n v="426000"/>
    <n v="0"/>
    <m/>
    <d v="2023-05-30T00:00:00"/>
  </r>
  <r>
    <n v="830027158"/>
    <s v="RIESGO DE FRACTURA CAYRE"/>
    <s v="FEPE"/>
    <n v="16973"/>
    <s v="FEPE"/>
    <n v="16973"/>
    <s v="FEPE_16973"/>
    <s v="830027158_FEPE_16973"/>
    <d v="2023-02-23T00:00:00"/>
    <n v="426000"/>
    <n v="426000"/>
    <s v="G)factura inicial en Gestion por ERP"/>
    <x v="4"/>
    <m/>
    <m/>
    <s v="ESTADO 1"/>
    <s v="OK"/>
    <n v="426000"/>
    <n v="0"/>
    <n v="0"/>
    <n v="0"/>
    <n v="0"/>
    <n v="0"/>
    <m/>
    <n v="0"/>
    <n v="426000"/>
    <m/>
    <m/>
    <m/>
    <m/>
    <m/>
    <n v="230473360539184"/>
    <m/>
    <d v="2023-02-23T00:00:00"/>
    <m/>
    <n v="1"/>
    <m/>
    <s v="SI"/>
    <n v="1"/>
    <n v="20230530"/>
    <n v="20230509"/>
    <n v="426000"/>
    <n v="0"/>
    <m/>
    <d v="2023-05-30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7" cacheId="110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 TIPIFICACION">
  <location ref="A3:C9" firstHeaderRow="0" firstDataRow="1" firstDataCol="1"/>
  <pivotFields count="45"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41" showAll="0"/>
    <pivotField dataField="1" numFmtId="41" showAll="0"/>
    <pivotField showAll="0"/>
    <pivotField axis="axisRow" showAll="0">
      <items count="6">
        <item x="3"/>
        <item x="4"/>
        <item x="1"/>
        <item x="0"/>
        <item x="2"/>
        <item t="default"/>
      </items>
    </pivotField>
    <pivotField showAll="0"/>
    <pivotField showAll="0"/>
    <pivotField showAll="0"/>
    <pivotField showAll="0"/>
    <pivotField numFmtId="41" showAll="0"/>
    <pivotField numFmtId="41" showAll="0"/>
    <pivotField numFmtId="41" showAll="0"/>
    <pivotField numFmtId="41" showAll="0"/>
    <pivotField numFmtId="41" showAll="0"/>
    <pivotField numFmtId="41" showAll="0"/>
    <pivotField showAll="0"/>
    <pivotField numFmtId="41" showAll="0"/>
    <pivotField numFmtId="41"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41" showAll="0"/>
    <pivotField numFmtId="41" showAll="0"/>
    <pivotField showAll="0"/>
    <pivotField numFmtId="14" showAll="0"/>
  </pivotFields>
  <rowFields count="1">
    <field x="12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-2"/>
  </colFields>
  <colItems count="2">
    <i>
      <x/>
    </i>
    <i i="1">
      <x v="1"/>
    </i>
  </colItems>
  <dataFields count="2">
    <dataField name=" CANT FACT" fld="10" subtotal="count" baseField="12" baseItem="0"/>
    <dataField name=" SALDO_FACT_IPS" fld="10" baseField="0" baseItem="0" numFmtId="42"/>
  </dataFields>
  <formats count="7">
    <format dxfId="60">
      <pivotArea type="all" dataOnly="0" outline="0" fieldPosition="0"/>
    </format>
    <format dxfId="59">
      <pivotArea outline="0" collapsedLevelsAreSubtotals="1" fieldPosition="0"/>
    </format>
    <format dxfId="58">
      <pivotArea field="12" type="button" dataOnly="0" labelOnly="1" outline="0" axis="axisRow" fieldPosition="0"/>
    </format>
    <format dxfId="57">
      <pivotArea dataOnly="0" labelOnly="1" fieldPosition="0">
        <references count="1">
          <reference field="12" count="0"/>
        </references>
      </pivotArea>
    </format>
    <format dxfId="56">
      <pivotArea dataOnly="0" labelOnly="1" grandRow="1" outline="0" fieldPosition="0"/>
    </format>
    <format dxfId="55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23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79998168889431442"/>
  </sheetPr>
  <dimension ref="A1:G69"/>
  <sheetViews>
    <sheetView topLeftCell="A25" zoomScale="69" zoomScaleNormal="69" workbookViewId="0">
      <selection activeCell="G7" sqref="G7:G68"/>
    </sheetView>
  </sheetViews>
  <sheetFormatPr baseColWidth="10" defaultRowHeight="15" x14ac:dyDescent="0.25"/>
  <cols>
    <col min="2" max="2" width="34.42578125" customWidth="1"/>
    <col min="3" max="3" width="12.5703125" bestFit="1" customWidth="1"/>
    <col min="4" max="4" width="67.28515625" bestFit="1" customWidth="1"/>
    <col min="5" max="5" width="19.42578125" bestFit="1" customWidth="1"/>
    <col min="6" max="6" width="15.5703125" customWidth="1"/>
    <col min="7" max="7" width="19.42578125" style="4" bestFit="1" customWidth="1"/>
  </cols>
  <sheetData>
    <row r="1" spans="1:7" ht="18.75" x14ac:dyDescent="0.3">
      <c r="A1" s="11" t="s">
        <v>80</v>
      </c>
      <c r="B1" s="11"/>
      <c r="C1" s="11"/>
      <c r="D1" s="11"/>
      <c r="E1" s="11"/>
      <c r="F1" s="11"/>
      <c r="G1" s="11"/>
    </row>
    <row r="2" spans="1:7" x14ac:dyDescent="0.25">
      <c r="F2" s="1"/>
    </row>
    <row r="3" spans="1:7" x14ac:dyDescent="0.25">
      <c r="F3" s="1"/>
    </row>
    <row r="4" spans="1:7" ht="15.75" thickBot="1" x14ac:dyDescent="0.3">
      <c r="F4" s="1"/>
    </row>
    <row r="5" spans="1:7" ht="19.5" thickBot="1" x14ac:dyDescent="0.35">
      <c r="A5" s="12" t="s">
        <v>0</v>
      </c>
      <c r="B5" s="13"/>
      <c r="C5" s="13"/>
      <c r="D5" s="13"/>
      <c r="E5" s="13"/>
      <c r="F5" s="13"/>
      <c r="G5" s="14"/>
    </row>
    <row r="6" spans="1:7" ht="18.75" x14ac:dyDescent="0.3">
      <c r="A6" s="5" t="s">
        <v>1</v>
      </c>
      <c r="B6" s="6" t="s">
        <v>2</v>
      </c>
      <c r="C6" s="6" t="s">
        <v>1</v>
      </c>
      <c r="D6" s="6" t="s">
        <v>2</v>
      </c>
      <c r="E6" s="6" t="s">
        <v>3</v>
      </c>
      <c r="F6" s="7" t="s">
        <v>4</v>
      </c>
      <c r="G6" s="8" t="s">
        <v>5</v>
      </c>
    </row>
    <row r="7" spans="1:7" x14ac:dyDescent="0.25">
      <c r="A7" s="2" t="s">
        <v>6</v>
      </c>
      <c r="B7" s="2" t="s">
        <v>7</v>
      </c>
      <c r="C7" s="2">
        <v>890303093</v>
      </c>
      <c r="D7" s="2" t="s">
        <v>69</v>
      </c>
      <c r="E7" s="2" t="s">
        <v>70</v>
      </c>
      <c r="F7" s="3">
        <v>43202.453472222223</v>
      </c>
      <c r="G7" s="9">
        <v>840600</v>
      </c>
    </row>
    <row r="8" spans="1:7" x14ac:dyDescent="0.25">
      <c r="A8" s="2" t="s">
        <v>8</v>
      </c>
      <c r="B8" s="2" t="s">
        <v>7</v>
      </c>
      <c r="C8" s="2">
        <v>890303093</v>
      </c>
      <c r="D8" s="2" t="s">
        <v>69</v>
      </c>
      <c r="E8" s="2" t="s">
        <v>71</v>
      </c>
      <c r="F8" s="3">
        <v>44226.502083333333</v>
      </c>
      <c r="G8" s="9">
        <v>20000</v>
      </c>
    </row>
    <row r="9" spans="1:7" x14ac:dyDescent="0.25">
      <c r="A9" s="2" t="s">
        <v>9</v>
      </c>
      <c r="B9" s="2" t="s">
        <v>7</v>
      </c>
      <c r="C9" s="2">
        <v>890303093</v>
      </c>
      <c r="D9" s="2" t="s">
        <v>69</v>
      </c>
      <c r="E9" s="2" t="s">
        <v>72</v>
      </c>
      <c r="F9" s="3">
        <v>44613.670138888891</v>
      </c>
      <c r="G9" s="9">
        <v>192880</v>
      </c>
    </row>
    <row r="10" spans="1:7" x14ac:dyDescent="0.25">
      <c r="A10" s="2" t="s">
        <v>10</v>
      </c>
      <c r="B10" s="2" t="s">
        <v>7</v>
      </c>
      <c r="C10" s="2">
        <v>890303093</v>
      </c>
      <c r="D10" s="2" t="s">
        <v>69</v>
      </c>
      <c r="E10" s="2" t="s">
        <v>73</v>
      </c>
      <c r="F10" s="3">
        <v>44613.671527777777</v>
      </c>
      <c r="G10" s="9">
        <v>3355500</v>
      </c>
    </row>
    <row r="11" spans="1:7" x14ac:dyDescent="0.25">
      <c r="A11" s="2" t="s">
        <v>11</v>
      </c>
      <c r="B11" s="2" t="s">
        <v>7</v>
      </c>
      <c r="C11" s="2">
        <v>890303093</v>
      </c>
      <c r="D11" s="2" t="s">
        <v>69</v>
      </c>
      <c r="E11" s="2" t="s">
        <v>74</v>
      </c>
      <c r="F11" s="3">
        <v>44709.517361111109</v>
      </c>
      <c r="G11" s="9">
        <v>655700</v>
      </c>
    </row>
    <row r="12" spans="1:7" x14ac:dyDescent="0.25">
      <c r="A12" s="2" t="s">
        <v>12</v>
      </c>
      <c r="B12" s="2" t="s">
        <v>7</v>
      </c>
      <c r="C12" s="2">
        <v>890303093</v>
      </c>
      <c r="D12" s="2" t="s">
        <v>69</v>
      </c>
      <c r="E12" s="2" t="s">
        <v>75</v>
      </c>
      <c r="F12" s="3">
        <v>44789.45208333333</v>
      </c>
      <c r="G12" s="9">
        <v>50000</v>
      </c>
    </row>
    <row r="13" spans="1:7" x14ac:dyDescent="0.25">
      <c r="A13" s="2" t="s">
        <v>13</v>
      </c>
      <c r="B13" s="2" t="s">
        <v>7</v>
      </c>
      <c r="C13" s="2">
        <v>890303093</v>
      </c>
      <c r="D13" s="2" t="s">
        <v>69</v>
      </c>
      <c r="E13" s="2" t="s">
        <v>76</v>
      </c>
      <c r="F13" s="3">
        <v>44820.448611111111</v>
      </c>
      <c r="G13" s="9">
        <v>50000</v>
      </c>
    </row>
    <row r="14" spans="1:7" x14ac:dyDescent="0.25">
      <c r="A14" s="2" t="s">
        <v>14</v>
      </c>
      <c r="B14" s="2" t="s">
        <v>7</v>
      </c>
      <c r="C14" s="2">
        <v>890303093</v>
      </c>
      <c r="D14" s="2" t="s">
        <v>69</v>
      </c>
      <c r="E14" s="2" t="s">
        <v>77</v>
      </c>
      <c r="F14" s="3">
        <v>44820.487500000003</v>
      </c>
      <c r="G14" s="9">
        <v>50000</v>
      </c>
    </row>
    <row r="15" spans="1:7" x14ac:dyDescent="0.25">
      <c r="A15" s="2" t="s">
        <v>15</v>
      </c>
      <c r="B15" s="2" t="s">
        <v>7</v>
      </c>
      <c r="C15" s="2">
        <v>890303093</v>
      </c>
      <c r="D15" s="2" t="s">
        <v>69</v>
      </c>
      <c r="E15" s="2" t="s">
        <v>78</v>
      </c>
      <c r="F15" s="3">
        <v>44824.440972222219</v>
      </c>
      <c r="G15" s="9">
        <v>50000</v>
      </c>
    </row>
    <row r="16" spans="1:7" x14ac:dyDescent="0.25">
      <c r="A16" s="2" t="s">
        <v>16</v>
      </c>
      <c r="B16" s="2" t="s">
        <v>7</v>
      </c>
      <c r="C16" s="2">
        <v>890303093</v>
      </c>
      <c r="D16" s="2" t="s">
        <v>69</v>
      </c>
      <c r="E16" s="2" t="s">
        <v>79</v>
      </c>
      <c r="F16" s="3">
        <v>44825.438888888886</v>
      </c>
      <c r="G16" s="9">
        <v>50000</v>
      </c>
    </row>
    <row r="17" spans="1:7" x14ac:dyDescent="0.25">
      <c r="A17" s="2" t="s">
        <v>17</v>
      </c>
      <c r="B17" s="2" t="s">
        <v>7</v>
      </c>
      <c r="C17" s="2">
        <v>890303093</v>
      </c>
      <c r="D17" s="2" t="s">
        <v>69</v>
      </c>
      <c r="E17" s="2" t="s">
        <v>81</v>
      </c>
      <c r="F17" s="3">
        <v>44833.386805555558</v>
      </c>
      <c r="G17" s="9">
        <v>50000</v>
      </c>
    </row>
    <row r="18" spans="1:7" x14ac:dyDescent="0.25">
      <c r="A18" s="2" t="s">
        <v>18</v>
      </c>
      <c r="B18" s="2" t="s">
        <v>7</v>
      </c>
      <c r="C18" s="2">
        <v>890303093</v>
      </c>
      <c r="D18" s="2" t="s">
        <v>69</v>
      </c>
      <c r="E18" s="2" t="s">
        <v>82</v>
      </c>
      <c r="F18" s="3">
        <v>44835.455555555556</v>
      </c>
      <c r="G18" s="9">
        <v>426000</v>
      </c>
    </row>
    <row r="19" spans="1:7" x14ac:dyDescent="0.25">
      <c r="A19" s="2" t="s">
        <v>19</v>
      </c>
      <c r="B19" s="2" t="s">
        <v>7</v>
      </c>
      <c r="C19" s="2">
        <v>890303093</v>
      </c>
      <c r="D19" s="2" t="s">
        <v>69</v>
      </c>
      <c r="E19" s="2" t="s">
        <v>83</v>
      </c>
      <c r="F19" s="3">
        <v>44841.499305555553</v>
      </c>
      <c r="G19" s="9">
        <v>426000</v>
      </c>
    </row>
    <row r="20" spans="1:7" x14ac:dyDescent="0.25">
      <c r="A20" s="2" t="s">
        <v>20</v>
      </c>
      <c r="B20" s="2" t="s">
        <v>7</v>
      </c>
      <c r="C20" s="2">
        <v>890303093</v>
      </c>
      <c r="D20" s="2" t="s">
        <v>69</v>
      </c>
      <c r="E20" s="2" t="s">
        <v>84</v>
      </c>
      <c r="F20" s="3">
        <v>44849.306250000001</v>
      </c>
      <c r="G20" s="9">
        <v>2061000</v>
      </c>
    </row>
    <row r="21" spans="1:7" x14ac:dyDescent="0.25">
      <c r="A21" s="2" t="s">
        <v>21</v>
      </c>
      <c r="B21" s="2" t="s">
        <v>7</v>
      </c>
      <c r="C21" s="2">
        <v>890303093</v>
      </c>
      <c r="D21" s="2" t="s">
        <v>69</v>
      </c>
      <c r="E21" s="2" t="s">
        <v>85</v>
      </c>
      <c r="F21" s="3">
        <v>44849.313194444447</v>
      </c>
      <c r="G21" s="9">
        <v>547200</v>
      </c>
    </row>
    <row r="22" spans="1:7" x14ac:dyDescent="0.25">
      <c r="A22" s="2" t="s">
        <v>22</v>
      </c>
      <c r="B22" s="2" t="s">
        <v>7</v>
      </c>
      <c r="C22" s="2">
        <v>890303093</v>
      </c>
      <c r="D22" s="2" t="s">
        <v>69</v>
      </c>
      <c r="E22" s="2" t="s">
        <v>86</v>
      </c>
      <c r="F22" s="3">
        <v>44854.552777777775</v>
      </c>
      <c r="G22" s="9">
        <v>50000</v>
      </c>
    </row>
    <row r="23" spans="1:7" x14ac:dyDescent="0.25">
      <c r="A23" s="2" t="s">
        <v>23</v>
      </c>
      <c r="B23" s="2" t="s">
        <v>7</v>
      </c>
      <c r="C23" s="2">
        <v>890303093</v>
      </c>
      <c r="D23" s="2" t="s">
        <v>69</v>
      </c>
      <c r="E23" s="2" t="s">
        <v>87</v>
      </c>
      <c r="F23" s="3">
        <v>44854.554166666669</v>
      </c>
      <c r="G23" s="9">
        <v>785100</v>
      </c>
    </row>
    <row r="24" spans="1:7" x14ac:dyDescent="0.25">
      <c r="A24" s="2" t="s">
        <v>24</v>
      </c>
      <c r="B24" s="2" t="s">
        <v>7</v>
      </c>
      <c r="C24" s="2">
        <v>890303093</v>
      </c>
      <c r="D24" s="2" t="s">
        <v>69</v>
      </c>
      <c r="E24" s="2" t="s">
        <v>88</v>
      </c>
      <c r="F24" s="3">
        <v>44865.646527777775</v>
      </c>
      <c r="G24" s="9">
        <v>350000</v>
      </c>
    </row>
    <row r="25" spans="1:7" x14ac:dyDescent="0.25">
      <c r="A25" s="2" t="s">
        <v>25</v>
      </c>
      <c r="B25" s="2" t="s">
        <v>7</v>
      </c>
      <c r="C25" s="2">
        <v>890303093</v>
      </c>
      <c r="D25" s="2" t="s">
        <v>69</v>
      </c>
      <c r="E25" s="2" t="s">
        <v>89</v>
      </c>
      <c r="F25" s="3">
        <v>44865.652083333334</v>
      </c>
      <c r="G25" s="9">
        <v>1499600</v>
      </c>
    </row>
    <row r="26" spans="1:7" x14ac:dyDescent="0.25">
      <c r="A26" s="2" t="s">
        <v>26</v>
      </c>
      <c r="B26" s="2" t="s">
        <v>7</v>
      </c>
      <c r="C26" s="2">
        <v>890303093</v>
      </c>
      <c r="D26" s="2" t="s">
        <v>69</v>
      </c>
      <c r="E26" s="2" t="s">
        <v>90</v>
      </c>
      <c r="F26" s="3">
        <v>44869.588194444441</v>
      </c>
      <c r="G26" s="9">
        <v>50000</v>
      </c>
    </row>
    <row r="27" spans="1:7" x14ac:dyDescent="0.25">
      <c r="A27" s="2" t="s">
        <v>27</v>
      </c>
      <c r="B27" s="2" t="s">
        <v>7</v>
      </c>
      <c r="C27" s="2">
        <v>890303093</v>
      </c>
      <c r="D27" s="2" t="s">
        <v>69</v>
      </c>
      <c r="E27" s="2" t="s">
        <v>91</v>
      </c>
      <c r="F27" s="3">
        <v>44869.588888888888</v>
      </c>
      <c r="G27" s="9">
        <v>376400</v>
      </c>
    </row>
    <row r="28" spans="1:7" x14ac:dyDescent="0.25">
      <c r="A28" s="2" t="s">
        <v>28</v>
      </c>
      <c r="B28" s="2" t="s">
        <v>7</v>
      </c>
      <c r="C28" s="2">
        <v>890303093</v>
      </c>
      <c r="D28" s="2" t="s">
        <v>69</v>
      </c>
      <c r="E28" s="2" t="s">
        <v>92</v>
      </c>
      <c r="F28" s="3">
        <v>44876.586805555555</v>
      </c>
      <c r="G28" s="9">
        <v>667100</v>
      </c>
    </row>
    <row r="29" spans="1:7" x14ac:dyDescent="0.25">
      <c r="A29" s="2" t="s">
        <v>29</v>
      </c>
      <c r="B29" s="2" t="s">
        <v>7</v>
      </c>
      <c r="C29" s="2">
        <v>890303093</v>
      </c>
      <c r="D29" s="2" t="s">
        <v>69</v>
      </c>
      <c r="E29" s="2" t="s">
        <v>93</v>
      </c>
      <c r="F29" s="3">
        <v>44891.606249999997</v>
      </c>
      <c r="G29" s="9">
        <v>50000</v>
      </c>
    </row>
    <row r="30" spans="1:7" x14ac:dyDescent="0.25">
      <c r="A30" s="2" t="s">
        <v>30</v>
      </c>
      <c r="B30" s="2" t="s">
        <v>7</v>
      </c>
      <c r="C30" s="2">
        <v>890303093</v>
      </c>
      <c r="D30" s="2" t="s">
        <v>69</v>
      </c>
      <c r="E30" s="2" t="s">
        <v>94</v>
      </c>
      <c r="F30" s="3">
        <v>44891.607638888891</v>
      </c>
      <c r="G30" s="9">
        <v>3949400</v>
      </c>
    </row>
    <row r="31" spans="1:7" x14ac:dyDescent="0.25">
      <c r="A31" s="2" t="s">
        <v>31</v>
      </c>
      <c r="B31" s="2" t="s">
        <v>7</v>
      </c>
      <c r="C31" s="2">
        <v>890303093</v>
      </c>
      <c r="D31" s="2" t="s">
        <v>69</v>
      </c>
      <c r="E31" s="2" t="s">
        <v>95</v>
      </c>
      <c r="F31" s="3">
        <v>44896.638194444444</v>
      </c>
      <c r="G31" s="9">
        <v>94100</v>
      </c>
    </row>
    <row r="32" spans="1:7" x14ac:dyDescent="0.25">
      <c r="A32" s="2" t="s">
        <v>32</v>
      </c>
      <c r="B32" s="2" t="s">
        <v>7</v>
      </c>
      <c r="C32" s="2">
        <v>890303093</v>
      </c>
      <c r="D32" s="2" t="s">
        <v>69</v>
      </c>
      <c r="E32" s="2" t="s">
        <v>96</v>
      </c>
      <c r="F32" s="3">
        <v>44896.64166666667</v>
      </c>
      <c r="G32" s="9">
        <v>999800</v>
      </c>
    </row>
    <row r="33" spans="1:7" x14ac:dyDescent="0.25">
      <c r="A33" s="2" t="s">
        <v>33</v>
      </c>
      <c r="B33" s="2" t="s">
        <v>7</v>
      </c>
      <c r="C33" s="2">
        <v>890303093</v>
      </c>
      <c r="D33" s="2" t="s">
        <v>69</v>
      </c>
      <c r="E33" s="2" t="s">
        <v>97</v>
      </c>
      <c r="F33" s="3">
        <v>44900.623611111114</v>
      </c>
      <c r="G33" s="9">
        <v>50000</v>
      </c>
    </row>
    <row r="34" spans="1:7" x14ac:dyDescent="0.25">
      <c r="A34" s="2" t="s">
        <v>34</v>
      </c>
      <c r="B34" s="2" t="s">
        <v>7</v>
      </c>
      <c r="C34" s="2">
        <v>890303093</v>
      </c>
      <c r="D34" s="2" t="s">
        <v>69</v>
      </c>
      <c r="E34" s="2" t="s">
        <v>98</v>
      </c>
      <c r="F34" s="3">
        <v>44900.624305555553</v>
      </c>
      <c r="G34" s="9">
        <v>761500</v>
      </c>
    </row>
    <row r="35" spans="1:7" x14ac:dyDescent="0.25">
      <c r="A35" s="2" t="s">
        <v>35</v>
      </c>
      <c r="B35" s="2" t="s">
        <v>7</v>
      </c>
      <c r="C35" s="2">
        <v>890303093</v>
      </c>
      <c r="D35" s="2" t="s">
        <v>69</v>
      </c>
      <c r="E35" s="2" t="s">
        <v>99</v>
      </c>
      <c r="F35" s="3">
        <v>44901.568749999999</v>
      </c>
      <c r="G35" s="9">
        <v>50000</v>
      </c>
    </row>
    <row r="36" spans="1:7" x14ac:dyDescent="0.25">
      <c r="A36" s="2" t="s">
        <v>36</v>
      </c>
      <c r="B36" s="2" t="s">
        <v>7</v>
      </c>
      <c r="C36" s="2">
        <v>890303093</v>
      </c>
      <c r="D36" s="2" t="s">
        <v>69</v>
      </c>
      <c r="E36" s="2" t="s">
        <v>100</v>
      </c>
      <c r="F36" s="3">
        <v>44901.569444444445</v>
      </c>
      <c r="G36" s="9">
        <v>344100</v>
      </c>
    </row>
    <row r="37" spans="1:7" x14ac:dyDescent="0.25">
      <c r="A37" s="2" t="s">
        <v>37</v>
      </c>
      <c r="B37" s="2" t="s">
        <v>7</v>
      </c>
      <c r="C37" s="2">
        <v>890303093</v>
      </c>
      <c r="D37" s="2" t="s">
        <v>69</v>
      </c>
      <c r="E37" s="2" t="s">
        <v>101</v>
      </c>
      <c r="F37" s="3">
        <v>44904.488194444442</v>
      </c>
      <c r="G37" s="9">
        <v>647200</v>
      </c>
    </row>
    <row r="38" spans="1:7" x14ac:dyDescent="0.25">
      <c r="A38" s="2" t="s">
        <v>38</v>
      </c>
      <c r="B38" s="2" t="s">
        <v>7</v>
      </c>
      <c r="C38" s="2">
        <v>890303093</v>
      </c>
      <c r="D38" s="2" t="s">
        <v>69</v>
      </c>
      <c r="E38" s="2" t="s">
        <v>102</v>
      </c>
      <c r="F38" s="3">
        <v>44909.474999999999</v>
      </c>
      <c r="G38" s="9">
        <v>517085</v>
      </c>
    </row>
    <row r="39" spans="1:7" x14ac:dyDescent="0.25">
      <c r="A39" s="2" t="s">
        <v>39</v>
      </c>
      <c r="B39" s="2" t="s">
        <v>7</v>
      </c>
      <c r="C39" s="2">
        <v>890303093</v>
      </c>
      <c r="D39" s="2" t="s">
        <v>69</v>
      </c>
      <c r="E39" s="2" t="s">
        <v>103</v>
      </c>
      <c r="F39" s="3">
        <v>44909.475694444445</v>
      </c>
      <c r="G39" s="9">
        <v>802700</v>
      </c>
    </row>
    <row r="40" spans="1:7" x14ac:dyDescent="0.25">
      <c r="A40" s="2" t="s">
        <v>40</v>
      </c>
      <c r="B40" s="2" t="s">
        <v>7</v>
      </c>
      <c r="C40" s="2">
        <v>890303093</v>
      </c>
      <c r="D40" s="2" t="s">
        <v>69</v>
      </c>
      <c r="E40" s="2" t="s">
        <v>104</v>
      </c>
      <c r="F40" s="3">
        <v>44922.45208333333</v>
      </c>
      <c r="G40" s="9">
        <v>138600</v>
      </c>
    </row>
    <row r="41" spans="1:7" x14ac:dyDescent="0.25">
      <c r="A41" s="2" t="s">
        <v>41</v>
      </c>
      <c r="B41" s="2" t="s">
        <v>7</v>
      </c>
      <c r="C41" s="2">
        <v>890303093</v>
      </c>
      <c r="D41" s="2" t="s">
        <v>69</v>
      </c>
      <c r="E41" s="2" t="s">
        <v>105</v>
      </c>
      <c r="F41" s="3">
        <v>44922.452777777777</v>
      </c>
      <c r="G41" s="9">
        <v>1964300</v>
      </c>
    </row>
    <row r="42" spans="1:7" x14ac:dyDescent="0.25">
      <c r="A42" s="2" t="s">
        <v>42</v>
      </c>
      <c r="B42" s="2" t="s">
        <v>7</v>
      </c>
      <c r="C42" s="2">
        <v>890303093</v>
      </c>
      <c r="D42" s="2" t="s">
        <v>69</v>
      </c>
      <c r="E42" s="2" t="s">
        <v>106</v>
      </c>
      <c r="F42" s="3">
        <v>44923.672222222223</v>
      </c>
      <c r="G42" s="9">
        <v>426000</v>
      </c>
    </row>
    <row r="43" spans="1:7" x14ac:dyDescent="0.25">
      <c r="A43" s="2" t="s">
        <v>43</v>
      </c>
      <c r="B43" s="2" t="s">
        <v>7</v>
      </c>
      <c r="C43" s="2">
        <v>890303093</v>
      </c>
      <c r="D43" s="2" t="s">
        <v>69</v>
      </c>
      <c r="E43" s="2" t="s">
        <v>107</v>
      </c>
      <c r="F43" s="3">
        <v>44936.541666666664</v>
      </c>
      <c r="G43" s="9">
        <v>50000</v>
      </c>
    </row>
    <row r="44" spans="1:7" x14ac:dyDescent="0.25">
      <c r="A44" s="2" t="s">
        <v>44</v>
      </c>
      <c r="B44" s="2" t="s">
        <v>7</v>
      </c>
      <c r="C44" s="2">
        <v>890303093</v>
      </c>
      <c r="D44" s="2" t="s">
        <v>69</v>
      </c>
      <c r="E44" s="2" t="s">
        <v>108</v>
      </c>
      <c r="F44" s="3">
        <v>44937.666666666664</v>
      </c>
      <c r="G44" s="9">
        <v>50000</v>
      </c>
    </row>
    <row r="45" spans="1:7" x14ac:dyDescent="0.25">
      <c r="A45" s="2" t="s">
        <v>45</v>
      </c>
      <c r="B45" s="2" t="s">
        <v>7</v>
      </c>
      <c r="C45" s="2">
        <v>890303093</v>
      </c>
      <c r="D45" s="2" t="s">
        <v>69</v>
      </c>
      <c r="E45" s="2" t="s">
        <v>109</v>
      </c>
      <c r="F45" s="3">
        <v>44949.624305555553</v>
      </c>
      <c r="G45" s="9">
        <v>300000</v>
      </c>
    </row>
    <row r="46" spans="1:7" x14ac:dyDescent="0.25">
      <c r="A46" s="2" t="s">
        <v>46</v>
      </c>
      <c r="B46" s="2" t="s">
        <v>7</v>
      </c>
      <c r="C46" s="2">
        <v>890303093</v>
      </c>
      <c r="D46" s="2" t="s">
        <v>69</v>
      </c>
      <c r="E46" s="2" t="s">
        <v>110</v>
      </c>
      <c r="F46" s="3">
        <v>44949.626388888886</v>
      </c>
      <c r="G46" s="9">
        <v>241100</v>
      </c>
    </row>
    <row r="47" spans="1:7" x14ac:dyDescent="0.25">
      <c r="A47" s="2" t="s">
        <v>47</v>
      </c>
      <c r="B47" s="2" t="s">
        <v>7</v>
      </c>
      <c r="C47" s="2">
        <v>890303093</v>
      </c>
      <c r="D47" s="2" t="s">
        <v>69</v>
      </c>
      <c r="E47" s="2" t="s">
        <v>111</v>
      </c>
      <c r="F47" s="3">
        <v>44949.628472222219</v>
      </c>
      <c r="G47" s="9">
        <v>3828500</v>
      </c>
    </row>
    <row r="48" spans="1:7" x14ac:dyDescent="0.25">
      <c r="A48" s="2" t="s">
        <v>48</v>
      </c>
      <c r="B48" s="2" t="s">
        <v>7</v>
      </c>
      <c r="C48" s="2">
        <v>890303093</v>
      </c>
      <c r="D48" s="2" t="s">
        <v>69</v>
      </c>
      <c r="E48" s="2" t="s">
        <v>112</v>
      </c>
      <c r="F48" s="3">
        <v>44959.454861111109</v>
      </c>
      <c r="G48" s="9">
        <v>50000</v>
      </c>
    </row>
    <row r="49" spans="1:7" x14ac:dyDescent="0.25">
      <c r="A49" s="2" t="s">
        <v>49</v>
      </c>
      <c r="B49" s="2" t="s">
        <v>7</v>
      </c>
      <c r="C49" s="2">
        <v>890303093</v>
      </c>
      <c r="D49" s="2" t="s">
        <v>69</v>
      </c>
      <c r="E49" s="2" t="s">
        <v>113</v>
      </c>
      <c r="F49" s="3">
        <v>44959.458333333336</v>
      </c>
      <c r="G49" s="9">
        <v>200000</v>
      </c>
    </row>
    <row r="50" spans="1:7" x14ac:dyDescent="0.25">
      <c r="A50" s="2" t="s">
        <v>50</v>
      </c>
      <c r="B50" s="2" t="s">
        <v>7</v>
      </c>
      <c r="C50" s="2">
        <v>890303093</v>
      </c>
      <c r="D50" s="2" t="s">
        <v>69</v>
      </c>
      <c r="E50" s="2" t="s">
        <v>114</v>
      </c>
      <c r="F50" s="3">
        <v>44959.459722222222</v>
      </c>
      <c r="G50" s="9">
        <v>1608400</v>
      </c>
    </row>
    <row r="51" spans="1:7" x14ac:dyDescent="0.25">
      <c r="A51" s="2" t="s">
        <v>51</v>
      </c>
      <c r="B51" s="2" t="s">
        <v>7</v>
      </c>
      <c r="C51" s="2">
        <v>890303093</v>
      </c>
      <c r="D51" s="2" t="s">
        <v>69</v>
      </c>
      <c r="E51" s="2" t="s">
        <v>115</v>
      </c>
      <c r="F51" s="3">
        <v>44963.363888888889</v>
      </c>
      <c r="G51" s="9">
        <v>426000</v>
      </c>
    </row>
    <row r="52" spans="1:7" x14ac:dyDescent="0.25">
      <c r="A52" s="2" t="s">
        <v>52</v>
      </c>
      <c r="B52" s="2" t="s">
        <v>7</v>
      </c>
      <c r="C52" s="2">
        <v>890303093</v>
      </c>
      <c r="D52" s="2" t="s">
        <v>69</v>
      </c>
      <c r="E52" s="2" t="s">
        <v>116</v>
      </c>
      <c r="F52" s="3">
        <v>44963.772222222222</v>
      </c>
      <c r="G52" s="9">
        <v>426000</v>
      </c>
    </row>
    <row r="53" spans="1:7" x14ac:dyDescent="0.25">
      <c r="A53" s="2" t="s">
        <v>53</v>
      </c>
      <c r="B53" s="2" t="s">
        <v>7</v>
      </c>
      <c r="C53" s="2">
        <v>890303093</v>
      </c>
      <c r="D53" s="2" t="s">
        <v>69</v>
      </c>
      <c r="E53" s="2" t="s">
        <v>117</v>
      </c>
      <c r="F53" s="3">
        <v>44966.758333333331</v>
      </c>
      <c r="G53" s="9">
        <v>426000</v>
      </c>
    </row>
    <row r="54" spans="1:7" x14ac:dyDescent="0.25">
      <c r="A54" s="2" t="s">
        <v>54</v>
      </c>
      <c r="B54" s="2" t="s">
        <v>7</v>
      </c>
      <c r="C54" s="2">
        <v>890303093</v>
      </c>
      <c r="D54" s="2" t="s">
        <v>69</v>
      </c>
      <c r="E54" s="2" t="s">
        <v>118</v>
      </c>
      <c r="F54" s="3">
        <v>44977.513194444444</v>
      </c>
      <c r="G54" s="9">
        <v>50000</v>
      </c>
    </row>
    <row r="55" spans="1:7" x14ac:dyDescent="0.25">
      <c r="A55" s="2" t="s">
        <v>55</v>
      </c>
      <c r="B55" s="2" t="s">
        <v>7</v>
      </c>
      <c r="C55" s="2">
        <v>890303093</v>
      </c>
      <c r="D55" s="2" t="s">
        <v>69</v>
      </c>
      <c r="E55" s="2" t="s">
        <v>119</v>
      </c>
      <c r="F55" s="3">
        <v>44978.675694444442</v>
      </c>
      <c r="G55" s="9">
        <v>426000</v>
      </c>
    </row>
    <row r="56" spans="1:7" x14ac:dyDescent="0.25">
      <c r="A56" s="2" t="s">
        <v>56</v>
      </c>
      <c r="B56" s="2" t="s">
        <v>7</v>
      </c>
      <c r="C56" s="2">
        <v>890303093</v>
      </c>
      <c r="D56" s="2" t="s">
        <v>69</v>
      </c>
      <c r="E56" s="2" t="s">
        <v>120</v>
      </c>
      <c r="F56" s="3">
        <v>44980.304166666669</v>
      </c>
      <c r="G56" s="9">
        <v>426000</v>
      </c>
    </row>
    <row r="57" spans="1:7" x14ac:dyDescent="0.25">
      <c r="A57" s="2" t="s">
        <v>57</v>
      </c>
      <c r="B57" s="2" t="s">
        <v>7</v>
      </c>
      <c r="C57" s="2">
        <v>890303093</v>
      </c>
      <c r="D57" s="2" t="s">
        <v>69</v>
      </c>
      <c r="E57" s="2" t="s">
        <v>121</v>
      </c>
      <c r="F57" s="3">
        <v>44991.712500000001</v>
      </c>
      <c r="G57" s="9">
        <v>50000</v>
      </c>
    </row>
    <row r="58" spans="1:7" x14ac:dyDescent="0.25">
      <c r="A58" s="2" t="s">
        <v>58</v>
      </c>
      <c r="B58" s="2" t="s">
        <v>7</v>
      </c>
      <c r="C58" s="2">
        <v>890303093</v>
      </c>
      <c r="D58" s="2" t="s">
        <v>69</v>
      </c>
      <c r="E58" s="2" t="s">
        <v>122</v>
      </c>
      <c r="F58" s="3">
        <v>44993.75277777778</v>
      </c>
      <c r="G58" s="9">
        <v>426000</v>
      </c>
    </row>
    <row r="59" spans="1:7" x14ac:dyDescent="0.25">
      <c r="A59" s="2" t="s">
        <v>59</v>
      </c>
      <c r="B59" s="2" t="s">
        <v>7</v>
      </c>
      <c r="C59" s="2">
        <v>890303093</v>
      </c>
      <c r="D59" s="2" t="s">
        <v>69</v>
      </c>
      <c r="E59" s="2" t="s">
        <v>123</v>
      </c>
      <c r="F59" s="3">
        <v>44994.456250000003</v>
      </c>
      <c r="G59" s="9">
        <v>432200</v>
      </c>
    </row>
    <row r="60" spans="1:7" x14ac:dyDescent="0.25">
      <c r="A60" s="2" t="s">
        <v>60</v>
      </c>
      <c r="B60" s="2" t="s">
        <v>7</v>
      </c>
      <c r="C60" s="2">
        <v>890303093</v>
      </c>
      <c r="D60" s="2" t="s">
        <v>69</v>
      </c>
      <c r="E60" s="2" t="s">
        <v>124</v>
      </c>
      <c r="F60" s="3">
        <v>44994.460416666669</v>
      </c>
      <c r="G60" s="9">
        <v>94900</v>
      </c>
    </row>
    <row r="61" spans="1:7" x14ac:dyDescent="0.25">
      <c r="A61" s="2" t="s">
        <v>61</v>
      </c>
      <c r="B61" s="2" t="s">
        <v>7</v>
      </c>
      <c r="C61" s="2">
        <v>890303093</v>
      </c>
      <c r="D61" s="2" t="s">
        <v>69</v>
      </c>
      <c r="E61" s="2" t="s">
        <v>125</v>
      </c>
      <c r="F61" s="3">
        <v>44994.461805555555</v>
      </c>
      <c r="G61" s="9">
        <v>3466800</v>
      </c>
    </row>
    <row r="62" spans="1:7" x14ac:dyDescent="0.25">
      <c r="A62" s="2" t="s">
        <v>62</v>
      </c>
      <c r="B62" s="2" t="s">
        <v>7</v>
      </c>
      <c r="C62" s="2">
        <v>890303093</v>
      </c>
      <c r="D62" s="2" t="s">
        <v>69</v>
      </c>
      <c r="E62" s="2" t="s">
        <v>126</v>
      </c>
      <c r="F62" s="3">
        <v>44995.760416666664</v>
      </c>
      <c r="G62" s="9">
        <v>426000</v>
      </c>
    </row>
    <row r="63" spans="1:7" x14ac:dyDescent="0.25">
      <c r="A63" s="2" t="s">
        <v>63</v>
      </c>
      <c r="B63" s="2" t="s">
        <v>7</v>
      </c>
      <c r="C63" s="2">
        <v>890303093</v>
      </c>
      <c r="D63" s="2" t="s">
        <v>69</v>
      </c>
      <c r="E63" s="2" t="s">
        <v>127</v>
      </c>
      <c r="F63" s="3">
        <v>45000.695138888892</v>
      </c>
      <c r="G63" s="9">
        <v>426000</v>
      </c>
    </row>
    <row r="64" spans="1:7" x14ac:dyDescent="0.25">
      <c r="A64" s="2" t="s">
        <v>64</v>
      </c>
      <c r="B64" s="2" t="s">
        <v>7</v>
      </c>
      <c r="C64" s="2">
        <v>890303093</v>
      </c>
      <c r="D64" s="2" t="s">
        <v>69</v>
      </c>
      <c r="E64" s="2" t="s">
        <v>128</v>
      </c>
      <c r="F64" s="3">
        <v>45019.37777777778</v>
      </c>
      <c r="G64" s="9">
        <v>50000</v>
      </c>
    </row>
    <row r="65" spans="1:7" x14ac:dyDescent="0.25">
      <c r="A65" s="2" t="s">
        <v>65</v>
      </c>
      <c r="B65" s="2" t="s">
        <v>7</v>
      </c>
      <c r="C65" s="2">
        <v>890303093</v>
      </c>
      <c r="D65" s="2" t="s">
        <v>69</v>
      </c>
      <c r="E65" s="2" t="s">
        <v>129</v>
      </c>
      <c r="F65" s="3">
        <v>45026.681250000001</v>
      </c>
      <c r="G65" s="9">
        <v>394900</v>
      </c>
    </row>
    <row r="66" spans="1:7" x14ac:dyDescent="0.25">
      <c r="A66" s="2" t="s">
        <v>66</v>
      </c>
      <c r="B66" s="2" t="s">
        <v>7</v>
      </c>
      <c r="C66" s="2">
        <v>890303093</v>
      </c>
      <c r="D66" s="2" t="s">
        <v>69</v>
      </c>
      <c r="E66" s="2" t="s">
        <v>130</v>
      </c>
      <c r="F66" s="3">
        <v>45026.682638888888</v>
      </c>
      <c r="G66" s="9">
        <v>714600</v>
      </c>
    </row>
    <row r="67" spans="1:7" x14ac:dyDescent="0.25">
      <c r="A67" s="2" t="s">
        <v>67</v>
      </c>
      <c r="B67" s="2" t="s">
        <v>7</v>
      </c>
      <c r="C67" s="2">
        <v>890303093</v>
      </c>
      <c r="D67" s="2" t="s">
        <v>69</v>
      </c>
      <c r="E67" s="2" t="s">
        <v>131</v>
      </c>
      <c r="F67" s="3">
        <v>45027.461111111108</v>
      </c>
      <c r="G67" s="9">
        <v>2673000</v>
      </c>
    </row>
    <row r="68" spans="1:7" x14ac:dyDescent="0.25">
      <c r="A68" s="2" t="s">
        <v>68</v>
      </c>
      <c r="B68" s="2" t="s">
        <v>7</v>
      </c>
      <c r="C68" s="2">
        <v>890303093</v>
      </c>
      <c r="D68" s="2" t="s">
        <v>69</v>
      </c>
      <c r="E68" s="2" t="s">
        <v>132</v>
      </c>
      <c r="F68" s="3">
        <v>45041.55972222222</v>
      </c>
      <c r="G68" s="9">
        <v>50000</v>
      </c>
    </row>
    <row r="69" spans="1:7" ht="18.75" x14ac:dyDescent="0.3">
      <c r="G69" s="10">
        <f>SUM(G7:G68)</f>
        <v>41110265</v>
      </c>
    </row>
  </sheetData>
  <sortState ref="A7:G68">
    <sortCondition ref="E6:E68"/>
  </sortState>
  <mergeCells count="2">
    <mergeCell ref="A1:G1"/>
    <mergeCell ref="A5:G5"/>
  </mergeCells>
  <phoneticPr fontId="4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9"/>
  <sheetViews>
    <sheetView workbookViewId="0">
      <selection activeCell="A3" sqref="A3:C9"/>
    </sheetView>
  </sheetViews>
  <sheetFormatPr baseColWidth="10" defaultRowHeight="15" x14ac:dyDescent="0.25"/>
  <cols>
    <col min="1" max="1" width="36.28515625" bestFit="1" customWidth="1"/>
    <col min="2" max="2" width="15.42578125" customWidth="1"/>
    <col min="3" max="3" width="18.42578125" customWidth="1"/>
  </cols>
  <sheetData>
    <row r="3" spans="1:3" x14ac:dyDescent="0.25">
      <c r="A3" s="21" t="s">
        <v>324</v>
      </c>
      <c r="B3" s="2" t="s">
        <v>325</v>
      </c>
      <c r="C3" s="2" t="s">
        <v>326</v>
      </c>
    </row>
    <row r="4" spans="1:3" x14ac:dyDescent="0.25">
      <c r="A4" s="22" t="s">
        <v>314</v>
      </c>
      <c r="B4" s="23">
        <v>2</v>
      </c>
      <c r="C4" s="24">
        <v>100000</v>
      </c>
    </row>
    <row r="5" spans="1:3" x14ac:dyDescent="0.25">
      <c r="A5" s="22" t="s">
        <v>319</v>
      </c>
      <c r="B5" s="23">
        <v>3</v>
      </c>
      <c r="C5" s="24">
        <v>902000</v>
      </c>
    </row>
    <row r="6" spans="1:3" x14ac:dyDescent="0.25">
      <c r="A6" s="22" t="s">
        <v>322</v>
      </c>
      <c r="B6" s="23">
        <v>55</v>
      </c>
      <c r="C6" s="24">
        <v>38841665</v>
      </c>
    </row>
    <row r="7" spans="1:3" x14ac:dyDescent="0.25">
      <c r="A7" s="22" t="s">
        <v>321</v>
      </c>
      <c r="B7" s="23">
        <v>1</v>
      </c>
      <c r="C7" s="24">
        <v>840600</v>
      </c>
    </row>
    <row r="8" spans="1:3" x14ac:dyDescent="0.25">
      <c r="A8" s="22" t="s">
        <v>318</v>
      </c>
      <c r="B8" s="23">
        <v>1</v>
      </c>
      <c r="C8" s="24">
        <v>426000</v>
      </c>
    </row>
    <row r="9" spans="1:3" x14ac:dyDescent="0.25">
      <c r="A9" s="22" t="s">
        <v>323</v>
      </c>
      <c r="B9" s="23">
        <v>62</v>
      </c>
      <c r="C9" s="24">
        <v>41110265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64"/>
  <sheetViews>
    <sheetView workbookViewId="0">
      <pane ySplit="1" topLeftCell="A2" activePane="bottomLeft" state="frozen"/>
      <selection pane="bottomLeft" activeCell="A2" sqref="A2:AS64"/>
    </sheetView>
  </sheetViews>
  <sheetFormatPr baseColWidth="10" defaultRowHeight="15" x14ac:dyDescent="0.25"/>
  <cols>
    <col min="2" max="2" width="34" customWidth="1"/>
    <col min="8" max="8" width="20.7109375" customWidth="1"/>
    <col min="12" max="13" width="25.28515625" customWidth="1"/>
    <col min="14" max="14" width="16.5703125" customWidth="1"/>
    <col min="15" max="15" width="13" customWidth="1"/>
    <col min="16" max="16" width="16.7109375" customWidth="1"/>
    <col min="19" max="19" width="12.85546875" customWidth="1"/>
    <col min="22" max="22" width="12.5703125" customWidth="1"/>
    <col min="24" max="24" width="14.42578125" customWidth="1"/>
    <col min="26" max="26" width="12.7109375" customWidth="1"/>
    <col min="27" max="27" width="13.5703125" customWidth="1"/>
    <col min="32" max="32" width="16.140625" customWidth="1"/>
  </cols>
  <sheetData>
    <row r="1" spans="1:45" x14ac:dyDescent="0.25">
      <c r="J1" s="19">
        <f>SUBTOTAL(9,J3:J64)</f>
        <v>41110265</v>
      </c>
      <c r="K1" s="19">
        <f>SUBTOTAL(9,K3:K64)</f>
        <v>41110265</v>
      </c>
      <c r="R1" s="19">
        <f>SUBTOTAL(9,R3:R64)</f>
        <v>50250500</v>
      </c>
      <c r="S1" s="19">
        <f t="shared" ref="S1:Z1" si="0">SUBTOTAL(9,S3:S64)</f>
        <v>0</v>
      </c>
      <c r="T1" s="19">
        <f t="shared" si="0"/>
        <v>0</v>
      </c>
      <c r="U1" s="19">
        <f t="shared" si="0"/>
        <v>0</v>
      </c>
      <c r="V1" s="19">
        <f t="shared" si="0"/>
        <v>43700</v>
      </c>
      <c r="W1" s="19">
        <f t="shared" si="0"/>
        <v>100000</v>
      </c>
      <c r="Y1" s="19">
        <f t="shared" si="0"/>
        <v>49204800</v>
      </c>
      <c r="Z1" s="19">
        <f t="shared" si="0"/>
        <v>1002000</v>
      </c>
      <c r="AP1" s="19">
        <f>SUBTOTAL(9,AP3:AP64)</f>
        <v>50250500</v>
      </c>
      <c r="AQ1" s="19">
        <f>SUBTOTAL(9,AQ3:AQ64)</f>
        <v>43700</v>
      </c>
    </row>
    <row r="2" spans="1:45" s="15" customFormat="1" ht="57" customHeight="1" x14ac:dyDescent="0.25">
      <c r="A2" s="16" t="s">
        <v>133</v>
      </c>
      <c r="B2" s="16" t="s">
        <v>134</v>
      </c>
      <c r="C2" s="16" t="s">
        <v>135</v>
      </c>
      <c r="D2" s="16" t="s">
        <v>136</v>
      </c>
      <c r="E2" s="16" t="s">
        <v>137</v>
      </c>
      <c r="F2" s="16" t="s">
        <v>138</v>
      </c>
      <c r="G2" s="17" t="s">
        <v>3</v>
      </c>
      <c r="H2" s="17" t="s">
        <v>244</v>
      </c>
      <c r="I2" s="16" t="s">
        <v>139</v>
      </c>
      <c r="J2" s="16" t="s">
        <v>140</v>
      </c>
      <c r="K2" s="17" t="s">
        <v>141</v>
      </c>
      <c r="L2" s="16" t="s">
        <v>142</v>
      </c>
      <c r="M2" s="17" t="s">
        <v>307</v>
      </c>
      <c r="N2" s="17" t="s">
        <v>308</v>
      </c>
      <c r="O2" s="17" t="s">
        <v>309</v>
      </c>
      <c r="P2" s="17" t="s">
        <v>310</v>
      </c>
      <c r="Q2" s="16" t="s">
        <v>143</v>
      </c>
      <c r="R2" s="16" t="s">
        <v>144</v>
      </c>
      <c r="S2" s="16" t="s">
        <v>145</v>
      </c>
      <c r="T2" s="16" t="s">
        <v>146</v>
      </c>
      <c r="U2" s="16" t="s">
        <v>147</v>
      </c>
      <c r="V2" s="16" t="s">
        <v>148</v>
      </c>
      <c r="W2" s="17" t="s">
        <v>311</v>
      </c>
      <c r="X2" s="17" t="s">
        <v>313</v>
      </c>
      <c r="Y2" s="16" t="s">
        <v>149</v>
      </c>
      <c r="Z2" s="16" t="s">
        <v>150</v>
      </c>
      <c r="AA2" s="17" t="s">
        <v>312</v>
      </c>
      <c r="AB2" s="17" t="s">
        <v>151</v>
      </c>
      <c r="AC2" s="17" t="s">
        <v>152</v>
      </c>
      <c r="AD2" s="17" t="s">
        <v>153</v>
      </c>
      <c r="AE2" s="17" t="s">
        <v>154</v>
      </c>
      <c r="AF2" s="16" t="s">
        <v>155</v>
      </c>
      <c r="AG2" s="16" t="s">
        <v>156</v>
      </c>
      <c r="AH2" s="16" t="s">
        <v>157</v>
      </c>
      <c r="AI2" s="16" t="s">
        <v>158</v>
      </c>
      <c r="AJ2" s="16" t="s">
        <v>159</v>
      </c>
      <c r="AK2" s="16" t="s">
        <v>160</v>
      </c>
      <c r="AL2" s="16" t="s">
        <v>161</v>
      </c>
      <c r="AM2" s="16" t="s">
        <v>162</v>
      </c>
      <c r="AN2" s="16" t="s">
        <v>163</v>
      </c>
      <c r="AO2" s="16" t="s">
        <v>164</v>
      </c>
      <c r="AP2" s="17" t="s">
        <v>165</v>
      </c>
      <c r="AQ2" s="16" t="s">
        <v>166</v>
      </c>
      <c r="AR2" s="16" t="s">
        <v>167</v>
      </c>
      <c r="AS2" s="16" t="s">
        <v>168</v>
      </c>
    </row>
    <row r="3" spans="1:45" x14ac:dyDescent="0.25">
      <c r="A3" s="2">
        <v>830027158</v>
      </c>
      <c r="B3" s="2" t="s">
        <v>7</v>
      </c>
      <c r="C3" s="2" t="s">
        <v>169</v>
      </c>
      <c r="D3" s="2">
        <v>718</v>
      </c>
      <c r="E3" s="2"/>
      <c r="F3" s="2"/>
      <c r="G3" s="2" t="s">
        <v>182</v>
      </c>
      <c r="H3" s="2" t="s">
        <v>245</v>
      </c>
      <c r="I3" s="3">
        <v>43202</v>
      </c>
      <c r="J3" s="18">
        <v>840600</v>
      </c>
      <c r="K3" s="18">
        <v>840600</v>
      </c>
      <c r="L3" s="2" t="s">
        <v>170</v>
      </c>
      <c r="M3" s="2" t="s">
        <v>321</v>
      </c>
      <c r="N3" s="2"/>
      <c r="O3" s="2"/>
      <c r="P3" s="2"/>
      <c r="Q3" s="2" t="s">
        <v>171</v>
      </c>
      <c r="R3" s="18">
        <v>0</v>
      </c>
      <c r="S3" s="18">
        <v>0</v>
      </c>
      <c r="T3" s="18">
        <v>0</v>
      </c>
      <c r="U3" s="18">
        <v>0</v>
      </c>
      <c r="V3" s="18">
        <v>0</v>
      </c>
      <c r="W3" s="18">
        <v>0</v>
      </c>
      <c r="X3" s="2"/>
      <c r="Y3" s="18">
        <v>0</v>
      </c>
      <c r="Z3" s="18">
        <v>0</v>
      </c>
      <c r="AA3" s="2"/>
      <c r="AB3" s="2"/>
      <c r="AC3" s="2"/>
      <c r="AD3" s="2"/>
      <c r="AE3" s="2"/>
      <c r="AF3" s="2"/>
      <c r="AG3" s="2"/>
      <c r="AH3" s="3">
        <v>43202</v>
      </c>
      <c r="AI3" s="2"/>
      <c r="AJ3" s="2"/>
      <c r="AK3" s="2"/>
      <c r="AL3" s="2" t="s">
        <v>172</v>
      </c>
      <c r="AM3" s="2"/>
      <c r="AN3" s="2"/>
      <c r="AO3" s="2"/>
      <c r="AP3" s="18">
        <v>0</v>
      </c>
      <c r="AQ3" s="18">
        <v>0</v>
      </c>
      <c r="AR3" s="2"/>
      <c r="AS3" s="3">
        <v>45076</v>
      </c>
    </row>
    <row r="4" spans="1:45" x14ac:dyDescent="0.25">
      <c r="A4" s="2">
        <v>830027158</v>
      </c>
      <c r="B4" s="2" t="s">
        <v>7</v>
      </c>
      <c r="C4" s="2" t="s">
        <v>173</v>
      </c>
      <c r="D4" s="2">
        <v>3597</v>
      </c>
      <c r="E4" s="2" t="s">
        <v>173</v>
      </c>
      <c r="F4" s="2">
        <v>3597</v>
      </c>
      <c r="G4" s="2" t="s">
        <v>183</v>
      </c>
      <c r="H4" s="2" t="s">
        <v>246</v>
      </c>
      <c r="I4" s="3">
        <v>44909</v>
      </c>
      <c r="J4" s="18">
        <v>802700</v>
      </c>
      <c r="K4" s="18">
        <v>802700</v>
      </c>
      <c r="L4" s="2" t="s">
        <v>174</v>
      </c>
      <c r="M4" s="2" t="s">
        <v>322</v>
      </c>
      <c r="N4" s="2"/>
      <c r="O4" s="2"/>
      <c r="P4" s="2"/>
      <c r="Q4" s="2" t="s">
        <v>175</v>
      </c>
      <c r="R4" s="18">
        <v>802700</v>
      </c>
      <c r="S4" s="18">
        <v>0</v>
      </c>
      <c r="T4" s="18">
        <v>0</v>
      </c>
      <c r="U4" s="18">
        <v>0</v>
      </c>
      <c r="V4" s="18">
        <v>0</v>
      </c>
      <c r="W4" s="18">
        <v>0</v>
      </c>
      <c r="X4" s="2"/>
      <c r="Y4" s="18">
        <v>802700</v>
      </c>
      <c r="Z4" s="18">
        <v>0</v>
      </c>
      <c r="AA4" s="2"/>
      <c r="AB4" s="2"/>
      <c r="AC4" s="2"/>
      <c r="AD4" s="2"/>
      <c r="AE4" s="2"/>
      <c r="AF4" s="20">
        <v>222773360508174</v>
      </c>
      <c r="AG4" s="2"/>
      <c r="AH4" s="3">
        <v>44909</v>
      </c>
      <c r="AI4" s="2"/>
      <c r="AJ4" s="2">
        <v>2</v>
      </c>
      <c r="AK4" s="2"/>
      <c r="AL4" s="2" t="s">
        <v>172</v>
      </c>
      <c r="AM4" s="2">
        <v>1</v>
      </c>
      <c r="AN4" s="2">
        <v>20221230</v>
      </c>
      <c r="AO4" s="2">
        <v>20221223</v>
      </c>
      <c r="AP4" s="18">
        <v>802700</v>
      </c>
      <c r="AQ4" s="18">
        <v>0</v>
      </c>
      <c r="AR4" s="2"/>
      <c r="AS4" s="3">
        <v>45076</v>
      </c>
    </row>
    <row r="5" spans="1:45" x14ac:dyDescent="0.25">
      <c r="A5" s="2">
        <v>830027158</v>
      </c>
      <c r="B5" s="2" t="s">
        <v>7</v>
      </c>
      <c r="C5" s="2" t="s">
        <v>173</v>
      </c>
      <c r="D5" s="2">
        <v>3605</v>
      </c>
      <c r="E5" s="2" t="s">
        <v>173</v>
      </c>
      <c r="F5" s="2">
        <v>3605</v>
      </c>
      <c r="G5" s="2" t="s">
        <v>184</v>
      </c>
      <c r="H5" s="2" t="s">
        <v>247</v>
      </c>
      <c r="I5" s="3">
        <v>44922</v>
      </c>
      <c r="J5" s="18">
        <v>138600</v>
      </c>
      <c r="K5" s="18">
        <v>138600</v>
      </c>
      <c r="L5" s="2" t="s">
        <v>174</v>
      </c>
      <c r="M5" s="2" t="s">
        <v>322</v>
      </c>
      <c r="N5" s="2"/>
      <c r="O5" s="2"/>
      <c r="P5" s="2"/>
      <c r="Q5" s="2" t="s">
        <v>175</v>
      </c>
      <c r="R5" s="18">
        <v>138600</v>
      </c>
      <c r="S5" s="18">
        <v>0</v>
      </c>
      <c r="T5" s="18">
        <v>0</v>
      </c>
      <c r="U5" s="18">
        <v>0</v>
      </c>
      <c r="V5" s="18">
        <v>0</v>
      </c>
      <c r="W5" s="18">
        <v>0</v>
      </c>
      <c r="X5" s="2"/>
      <c r="Y5" s="18">
        <v>138600</v>
      </c>
      <c r="Z5" s="18">
        <v>0</v>
      </c>
      <c r="AA5" s="2"/>
      <c r="AB5" s="2"/>
      <c r="AC5" s="2"/>
      <c r="AD5" s="2"/>
      <c r="AE5" s="2"/>
      <c r="AF5" s="20">
        <v>223228516549904</v>
      </c>
      <c r="AG5" s="2"/>
      <c r="AH5" s="3">
        <v>44922</v>
      </c>
      <c r="AI5" s="2"/>
      <c r="AJ5" s="2">
        <v>2</v>
      </c>
      <c r="AK5" s="2"/>
      <c r="AL5" s="2" t="s">
        <v>172</v>
      </c>
      <c r="AM5" s="2">
        <v>1</v>
      </c>
      <c r="AN5" s="2">
        <v>20230530</v>
      </c>
      <c r="AO5" s="2">
        <v>20230508</v>
      </c>
      <c r="AP5" s="18">
        <v>138600</v>
      </c>
      <c r="AQ5" s="18">
        <v>0</v>
      </c>
      <c r="AR5" s="2"/>
      <c r="AS5" s="3">
        <v>45076</v>
      </c>
    </row>
    <row r="6" spans="1:45" x14ac:dyDescent="0.25">
      <c r="A6" s="2">
        <v>830027158</v>
      </c>
      <c r="B6" s="2" t="s">
        <v>7</v>
      </c>
      <c r="C6" s="2" t="s">
        <v>173</v>
      </c>
      <c r="D6" s="2">
        <v>3606</v>
      </c>
      <c r="E6" s="2" t="s">
        <v>173</v>
      </c>
      <c r="F6" s="2">
        <v>3606</v>
      </c>
      <c r="G6" s="2" t="s">
        <v>185</v>
      </c>
      <c r="H6" s="2" t="s">
        <v>248</v>
      </c>
      <c r="I6" s="3">
        <v>44922</v>
      </c>
      <c r="J6" s="18">
        <v>1964300</v>
      </c>
      <c r="K6" s="18">
        <v>1964300</v>
      </c>
      <c r="L6" s="2" t="s">
        <v>174</v>
      </c>
      <c r="M6" s="2" t="s">
        <v>322</v>
      </c>
      <c r="N6" s="2"/>
      <c r="O6" s="2"/>
      <c r="P6" s="2"/>
      <c r="Q6" s="2" t="s">
        <v>175</v>
      </c>
      <c r="R6" s="18">
        <v>1964300</v>
      </c>
      <c r="S6" s="18">
        <v>0</v>
      </c>
      <c r="T6" s="18">
        <v>0</v>
      </c>
      <c r="U6" s="18">
        <v>0</v>
      </c>
      <c r="V6" s="18">
        <v>0</v>
      </c>
      <c r="W6" s="18">
        <v>0</v>
      </c>
      <c r="X6" s="2"/>
      <c r="Y6" s="18">
        <v>1964300</v>
      </c>
      <c r="Z6" s="18">
        <v>0</v>
      </c>
      <c r="AA6" s="2"/>
      <c r="AB6" s="2"/>
      <c r="AC6" s="2"/>
      <c r="AD6" s="2"/>
      <c r="AE6" s="2"/>
      <c r="AF6" s="20">
        <v>222998549424903</v>
      </c>
      <c r="AG6" s="2"/>
      <c r="AH6" s="3">
        <v>44922</v>
      </c>
      <c r="AI6" s="2"/>
      <c r="AJ6" s="2">
        <v>2</v>
      </c>
      <c r="AK6" s="2"/>
      <c r="AL6" s="2" t="s">
        <v>172</v>
      </c>
      <c r="AM6" s="2">
        <v>1</v>
      </c>
      <c r="AN6" s="2">
        <v>20230530</v>
      </c>
      <c r="AO6" s="2">
        <v>20230508</v>
      </c>
      <c r="AP6" s="18">
        <v>1964300</v>
      </c>
      <c r="AQ6" s="18">
        <v>0</v>
      </c>
      <c r="AR6" s="2"/>
      <c r="AS6" s="3">
        <v>45076</v>
      </c>
    </row>
    <row r="7" spans="1:45" x14ac:dyDescent="0.25">
      <c r="A7" s="2">
        <v>830027158</v>
      </c>
      <c r="B7" s="2" t="s">
        <v>7</v>
      </c>
      <c r="C7" s="2" t="s">
        <v>173</v>
      </c>
      <c r="D7" s="2">
        <v>3654</v>
      </c>
      <c r="E7" s="2" t="s">
        <v>173</v>
      </c>
      <c r="F7" s="2">
        <v>3654</v>
      </c>
      <c r="G7" s="2" t="s">
        <v>186</v>
      </c>
      <c r="H7" s="2" t="s">
        <v>249</v>
      </c>
      <c r="I7" s="3">
        <v>44949</v>
      </c>
      <c r="J7" s="18">
        <v>300000</v>
      </c>
      <c r="K7" s="18">
        <v>300000</v>
      </c>
      <c r="L7" s="2" t="s">
        <v>174</v>
      </c>
      <c r="M7" s="2" t="s">
        <v>322</v>
      </c>
      <c r="N7" s="2"/>
      <c r="O7" s="2"/>
      <c r="P7" s="2"/>
      <c r="Q7" s="2" t="s">
        <v>175</v>
      </c>
      <c r="R7" s="18">
        <v>300000</v>
      </c>
      <c r="S7" s="18">
        <v>0</v>
      </c>
      <c r="T7" s="18">
        <v>0</v>
      </c>
      <c r="U7" s="18">
        <v>0</v>
      </c>
      <c r="V7" s="18">
        <v>0</v>
      </c>
      <c r="W7" s="18">
        <v>0</v>
      </c>
      <c r="X7" s="2"/>
      <c r="Y7" s="18">
        <v>300000</v>
      </c>
      <c r="Z7" s="18">
        <v>0</v>
      </c>
      <c r="AA7" s="2"/>
      <c r="AB7" s="2"/>
      <c r="AC7" s="2"/>
      <c r="AD7" s="2"/>
      <c r="AE7" s="2"/>
      <c r="AF7" s="20">
        <v>223633360329334</v>
      </c>
      <c r="AG7" s="2"/>
      <c r="AH7" s="3">
        <v>44949</v>
      </c>
      <c r="AI7" s="2"/>
      <c r="AJ7" s="2">
        <v>2</v>
      </c>
      <c r="AK7" s="2"/>
      <c r="AL7" s="2" t="s">
        <v>172</v>
      </c>
      <c r="AM7" s="2">
        <v>1</v>
      </c>
      <c r="AN7" s="2">
        <v>20230430</v>
      </c>
      <c r="AO7" s="2">
        <v>20230419</v>
      </c>
      <c r="AP7" s="18">
        <v>300000</v>
      </c>
      <c r="AQ7" s="18">
        <v>0</v>
      </c>
      <c r="AR7" s="2"/>
      <c r="AS7" s="3">
        <v>45076</v>
      </c>
    </row>
    <row r="8" spans="1:45" x14ac:dyDescent="0.25">
      <c r="A8" s="2">
        <v>830027158</v>
      </c>
      <c r="B8" s="2" t="s">
        <v>7</v>
      </c>
      <c r="C8" s="2" t="s">
        <v>173</v>
      </c>
      <c r="D8" s="2">
        <v>3655</v>
      </c>
      <c r="E8" s="2" t="s">
        <v>173</v>
      </c>
      <c r="F8" s="2">
        <v>3655</v>
      </c>
      <c r="G8" s="2" t="s">
        <v>187</v>
      </c>
      <c r="H8" s="2" t="s">
        <v>250</v>
      </c>
      <c r="I8" s="3">
        <v>44949</v>
      </c>
      <c r="J8" s="18">
        <v>241100</v>
      </c>
      <c r="K8" s="18">
        <v>241100</v>
      </c>
      <c r="L8" s="2" t="s">
        <v>174</v>
      </c>
      <c r="M8" s="2" t="s">
        <v>322</v>
      </c>
      <c r="N8" s="2"/>
      <c r="O8" s="2"/>
      <c r="P8" s="2"/>
      <c r="Q8" s="2" t="s">
        <v>175</v>
      </c>
      <c r="R8" s="18">
        <v>241100</v>
      </c>
      <c r="S8" s="18">
        <v>0</v>
      </c>
      <c r="T8" s="18">
        <v>0</v>
      </c>
      <c r="U8" s="18">
        <v>0</v>
      </c>
      <c r="V8" s="18">
        <v>0</v>
      </c>
      <c r="W8" s="18">
        <v>0</v>
      </c>
      <c r="X8" s="2"/>
      <c r="Y8" s="18">
        <v>241100</v>
      </c>
      <c r="Z8" s="18">
        <v>0</v>
      </c>
      <c r="AA8" s="2"/>
      <c r="AB8" s="2"/>
      <c r="AC8" s="2"/>
      <c r="AD8" s="2"/>
      <c r="AE8" s="2"/>
      <c r="AF8" s="20">
        <v>223438552553399</v>
      </c>
      <c r="AG8" s="2"/>
      <c r="AH8" s="3">
        <v>44949</v>
      </c>
      <c r="AI8" s="2"/>
      <c r="AJ8" s="2">
        <v>2</v>
      </c>
      <c r="AK8" s="2"/>
      <c r="AL8" s="2" t="s">
        <v>172</v>
      </c>
      <c r="AM8" s="2">
        <v>1</v>
      </c>
      <c r="AN8" s="2">
        <v>20230430</v>
      </c>
      <c r="AO8" s="2">
        <v>20230419</v>
      </c>
      <c r="AP8" s="18">
        <v>241100</v>
      </c>
      <c r="AQ8" s="18">
        <v>0</v>
      </c>
      <c r="AR8" s="2"/>
      <c r="AS8" s="3">
        <v>45076</v>
      </c>
    </row>
    <row r="9" spans="1:45" x14ac:dyDescent="0.25">
      <c r="A9" s="2">
        <v>830027158</v>
      </c>
      <c r="B9" s="2" t="s">
        <v>7</v>
      </c>
      <c r="C9" s="2" t="s">
        <v>173</v>
      </c>
      <c r="D9" s="2">
        <v>3656</v>
      </c>
      <c r="E9" s="2" t="s">
        <v>173</v>
      </c>
      <c r="F9" s="2">
        <v>3656</v>
      </c>
      <c r="G9" s="2" t="s">
        <v>188</v>
      </c>
      <c r="H9" s="2" t="s">
        <v>251</v>
      </c>
      <c r="I9" s="3">
        <v>44949</v>
      </c>
      <c r="J9" s="18">
        <v>3828500</v>
      </c>
      <c r="K9" s="18">
        <v>3828500</v>
      </c>
      <c r="L9" s="2" t="s">
        <v>174</v>
      </c>
      <c r="M9" s="2" t="s">
        <v>322</v>
      </c>
      <c r="N9" s="2"/>
      <c r="O9" s="2"/>
      <c r="P9" s="2"/>
      <c r="Q9" s="2" t="s">
        <v>175</v>
      </c>
      <c r="R9" s="18">
        <v>3828500</v>
      </c>
      <c r="S9" s="18">
        <v>0</v>
      </c>
      <c r="T9" s="18">
        <v>0</v>
      </c>
      <c r="U9" s="18">
        <v>0</v>
      </c>
      <c r="V9" s="18">
        <v>0</v>
      </c>
      <c r="W9" s="18">
        <v>0</v>
      </c>
      <c r="X9" s="2"/>
      <c r="Y9" s="18">
        <v>3828500</v>
      </c>
      <c r="Z9" s="18">
        <v>0</v>
      </c>
      <c r="AA9" s="2"/>
      <c r="AB9" s="2"/>
      <c r="AC9" s="2"/>
      <c r="AD9" s="2"/>
      <c r="AE9" s="2"/>
      <c r="AF9" s="20">
        <v>221663360481760</v>
      </c>
      <c r="AG9" s="2"/>
      <c r="AH9" s="3">
        <v>44949</v>
      </c>
      <c r="AI9" s="2"/>
      <c r="AJ9" s="2">
        <v>2</v>
      </c>
      <c r="AK9" s="2"/>
      <c r="AL9" s="2" t="s">
        <v>172</v>
      </c>
      <c r="AM9" s="2">
        <v>1</v>
      </c>
      <c r="AN9" s="2">
        <v>20230530</v>
      </c>
      <c r="AO9" s="2">
        <v>20230511</v>
      </c>
      <c r="AP9" s="18">
        <v>3828500</v>
      </c>
      <c r="AQ9" s="18">
        <v>0</v>
      </c>
      <c r="AR9" s="2"/>
      <c r="AS9" s="3">
        <v>45076</v>
      </c>
    </row>
    <row r="10" spans="1:45" x14ac:dyDescent="0.25">
      <c r="A10" s="2">
        <v>830027158</v>
      </c>
      <c r="B10" s="2" t="s">
        <v>7</v>
      </c>
      <c r="C10" s="2" t="s">
        <v>173</v>
      </c>
      <c r="D10" s="2">
        <v>3688</v>
      </c>
      <c r="E10" s="2" t="s">
        <v>173</v>
      </c>
      <c r="F10" s="2">
        <v>3688</v>
      </c>
      <c r="G10" s="2" t="s">
        <v>189</v>
      </c>
      <c r="H10" s="2" t="s">
        <v>252</v>
      </c>
      <c r="I10" s="3">
        <v>44959</v>
      </c>
      <c r="J10" s="18">
        <v>50000</v>
      </c>
      <c r="K10" s="18">
        <v>50000</v>
      </c>
      <c r="L10" s="2" t="s">
        <v>174</v>
      </c>
      <c r="M10" s="2" t="s">
        <v>322</v>
      </c>
      <c r="N10" s="2"/>
      <c r="O10" s="2"/>
      <c r="P10" s="2"/>
      <c r="Q10" s="2" t="s">
        <v>175</v>
      </c>
      <c r="R10" s="18">
        <v>50000</v>
      </c>
      <c r="S10" s="18">
        <v>0</v>
      </c>
      <c r="T10" s="18">
        <v>0</v>
      </c>
      <c r="U10" s="18">
        <v>0</v>
      </c>
      <c r="V10" s="18">
        <v>0</v>
      </c>
      <c r="W10" s="18">
        <v>0</v>
      </c>
      <c r="X10" s="2"/>
      <c r="Y10" s="18">
        <v>50000</v>
      </c>
      <c r="Z10" s="18">
        <v>0</v>
      </c>
      <c r="AA10" s="2"/>
      <c r="AB10" s="2"/>
      <c r="AC10" s="2"/>
      <c r="AD10" s="2"/>
      <c r="AE10" s="2"/>
      <c r="AF10" s="20">
        <v>230068545600830</v>
      </c>
      <c r="AG10" s="2"/>
      <c r="AH10" s="3">
        <v>44959</v>
      </c>
      <c r="AI10" s="2"/>
      <c r="AJ10" s="2">
        <v>2</v>
      </c>
      <c r="AK10" s="2"/>
      <c r="AL10" s="2" t="s">
        <v>172</v>
      </c>
      <c r="AM10" s="2">
        <v>1</v>
      </c>
      <c r="AN10" s="2">
        <v>20230430</v>
      </c>
      <c r="AO10" s="2">
        <v>20230413</v>
      </c>
      <c r="AP10" s="18">
        <v>50000</v>
      </c>
      <c r="AQ10" s="18">
        <v>0</v>
      </c>
      <c r="AR10" s="2"/>
      <c r="AS10" s="3">
        <v>45076</v>
      </c>
    </row>
    <row r="11" spans="1:45" x14ac:dyDescent="0.25">
      <c r="A11" s="2">
        <v>830027158</v>
      </c>
      <c r="B11" s="2" t="s">
        <v>7</v>
      </c>
      <c r="C11" s="2" t="s">
        <v>173</v>
      </c>
      <c r="D11" s="2">
        <v>3689</v>
      </c>
      <c r="E11" s="2" t="s">
        <v>173</v>
      </c>
      <c r="F11" s="2">
        <v>3689</v>
      </c>
      <c r="G11" s="2" t="s">
        <v>190</v>
      </c>
      <c r="H11" s="2" t="s">
        <v>253</v>
      </c>
      <c r="I11" s="3">
        <v>44959</v>
      </c>
      <c r="J11" s="18">
        <v>200000</v>
      </c>
      <c r="K11" s="18">
        <v>200000</v>
      </c>
      <c r="L11" s="2" t="s">
        <v>174</v>
      </c>
      <c r="M11" s="2" t="s">
        <v>322</v>
      </c>
      <c r="N11" s="2"/>
      <c r="O11" s="2"/>
      <c r="P11" s="2"/>
      <c r="Q11" s="2" t="s">
        <v>175</v>
      </c>
      <c r="R11" s="18">
        <v>200000</v>
      </c>
      <c r="S11" s="18">
        <v>0</v>
      </c>
      <c r="T11" s="18">
        <v>0</v>
      </c>
      <c r="U11" s="18">
        <v>0</v>
      </c>
      <c r="V11" s="18">
        <v>0</v>
      </c>
      <c r="W11" s="18">
        <v>0</v>
      </c>
      <c r="X11" s="2"/>
      <c r="Y11" s="18">
        <v>200000</v>
      </c>
      <c r="Z11" s="18">
        <v>0</v>
      </c>
      <c r="AA11" s="2"/>
      <c r="AB11" s="2"/>
      <c r="AC11" s="2"/>
      <c r="AD11" s="2"/>
      <c r="AE11" s="2"/>
      <c r="AF11" s="20">
        <v>230053360494272</v>
      </c>
      <c r="AG11" s="2"/>
      <c r="AH11" s="3">
        <v>44959</v>
      </c>
      <c r="AI11" s="2"/>
      <c r="AJ11" s="2">
        <v>2</v>
      </c>
      <c r="AK11" s="2"/>
      <c r="AL11" s="2" t="s">
        <v>172</v>
      </c>
      <c r="AM11" s="2">
        <v>1</v>
      </c>
      <c r="AN11" s="2">
        <v>20230430</v>
      </c>
      <c r="AO11" s="2">
        <v>20230413</v>
      </c>
      <c r="AP11" s="18">
        <v>200000</v>
      </c>
      <c r="AQ11" s="18">
        <v>0</v>
      </c>
      <c r="AR11" s="2"/>
      <c r="AS11" s="3">
        <v>45076</v>
      </c>
    </row>
    <row r="12" spans="1:45" x14ac:dyDescent="0.25">
      <c r="A12" s="2">
        <v>830027158</v>
      </c>
      <c r="B12" s="2" t="s">
        <v>7</v>
      </c>
      <c r="C12" s="2" t="s">
        <v>173</v>
      </c>
      <c r="D12" s="2">
        <v>3690</v>
      </c>
      <c r="E12" s="2" t="s">
        <v>173</v>
      </c>
      <c r="F12" s="2">
        <v>3690</v>
      </c>
      <c r="G12" s="2" t="s">
        <v>191</v>
      </c>
      <c r="H12" s="2" t="s">
        <v>254</v>
      </c>
      <c r="I12" s="3">
        <v>44959</v>
      </c>
      <c r="J12" s="18">
        <v>1608400</v>
      </c>
      <c r="K12" s="18">
        <v>1608400</v>
      </c>
      <c r="L12" s="2" t="s">
        <v>174</v>
      </c>
      <c r="M12" s="2" t="s">
        <v>322</v>
      </c>
      <c r="N12" s="2"/>
      <c r="O12" s="2"/>
      <c r="P12" s="2"/>
      <c r="Q12" s="2" t="s">
        <v>175</v>
      </c>
      <c r="R12" s="18">
        <v>1608400</v>
      </c>
      <c r="S12" s="18">
        <v>0</v>
      </c>
      <c r="T12" s="18">
        <v>0</v>
      </c>
      <c r="U12" s="18">
        <v>0</v>
      </c>
      <c r="V12" s="18">
        <v>0</v>
      </c>
      <c r="W12" s="18">
        <v>0</v>
      </c>
      <c r="X12" s="2"/>
      <c r="Y12" s="18">
        <v>1608400</v>
      </c>
      <c r="Z12" s="18">
        <v>0</v>
      </c>
      <c r="AA12" s="2"/>
      <c r="AB12" s="2"/>
      <c r="AC12" s="2"/>
      <c r="AD12" s="2"/>
      <c r="AE12" s="2"/>
      <c r="AF12" s="20">
        <v>222038549554643</v>
      </c>
      <c r="AG12" s="2"/>
      <c r="AH12" s="3">
        <v>44959</v>
      </c>
      <c r="AI12" s="2"/>
      <c r="AJ12" s="2">
        <v>2</v>
      </c>
      <c r="AK12" s="2"/>
      <c r="AL12" s="2" t="s">
        <v>172</v>
      </c>
      <c r="AM12" s="2">
        <v>1</v>
      </c>
      <c r="AN12" s="2">
        <v>20230430</v>
      </c>
      <c r="AO12" s="2">
        <v>20230413</v>
      </c>
      <c r="AP12" s="18">
        <v>1608400</v>
      </c>
      <c r="AQ12" s="18">
        <v>0</v>
      </c>
      <c r="AR12" s="2"/>
      <c r="AS12" s="3">
        <v>45076</v>
      </c>
    </row>
    <row r="13" spans="1:45" x14ac:dyDescent="0.25">
      <c r="A13" s="2">
        <v>830027158</v>
      </c>
      <c r="B13" s="2" t="s">
        <v>7</v>
      </c>
      <c r="C13" s="2" t="s">
        <v>173</v>
      </c>
      <c r="D13" s="2">
        <v>3739</v>
      </c>
      <c r="E13" s="2" t="s">
        <v>173</v>
      </c>
      <c r="F13" s="2">
        <v>3739</v>
      </c>
      <c r="G13" s="2" t="s">
        <v>192</v>
      </c>
      <c r="H13" s="2" t="s">
        <v>255</v>
      </c>
      <c r="I13" s="3">
        <v>44994</v>
      </c>
      <c r="J13" s="18">
        <v>432200</v>
      </c>
      <c r="K13" s="18">
        <v>432200</v>
      </c>
      <c r="L13" s="2" t="s">
        <v>174</v>
      </c>
      <c r="M13" s="2" t="s">
        <v>322</v>
      </c>
      <c r="N13" s="2"/>
      <c r="O13" s="2"/>
      <c r="P13" s="2"/>
      <c r="Q13" s="2" t="s">
        <v>175</v>
      </c>
      <c r="R13" s="18">
        <v>432200</v>
      </c>
      <c r="S13" s="18">
        <v>0</v>
      </c>
      <c r="T13" s="18">
        <v>0</v>
      </c>
      <c r="U13" s="18">
        <v>0</v>
      </c>
      <c r="V13" s="18">
        <v>0</v>
      </c>
      <c r="W13" s="18">
        <v>0</v>
      </c>
      <c r="X13" s="2"/>
      <c r="Y13" s="18">
        <v>432200</v>
      </c>
      <c r="Z13" s="18">
        <v>0</v>
      </c>
      <c r="AA13" s="2"/>
      <c r="AB13" s="2"/>
      <c r="AC13" s="2"/>
      <c r="AD13" s="2"/>
      <c r="AE13" s="2"/>
      <c r="AF13" s="20">
        <v>230048545551693</v>
      </c>
      <c r="AG13" s="2"/>
      <c r="AH13" s="3">
        <v>44994</v>
      </c>
      <c r="AI13" s="2"/>
      <c r="AJ13" s="2">
        <v>2</v>
      </c>
      <c r="AK13" s="2"/>
      <c r="AL13" s="2" t="s">
        <v>172</v>
      </c>
      <c r="AM13" s="2">
        <v>1</v>
      </c>
      <c r="AN13" s="2">
        <v>20230430</v>
      </c>
      <c r="AO13" s="2">
        <v>20230413</v>
      </c>
      <c r="AP13" s="18">
        <v>432200</v>
      </c>
      <c r="AQ13" s="18">
        <v>0</v>
      </c>
      <c r="AR13" s="2"/>
      <c r="AS13" s="3">
        <v>45076</v>
      </c>
    </row>
    <row r="14" spans="1:45" x14ac:dyDescent="0.25">
      <c r="A14" s="2">
        <v>830027158</v>
      </c>
      <c r="B14" s="2" t="s">
        <v>7</v>
      </c>
      <c r="C14" s="2" t="s">
        <v>173</v>
      </c>
      <c r="D14" s="2">
        <v>3740</v>
      </c>
      <c r="E14" s="2" t="s">
        <v>173</v>
      </c>
      <c r="F14" s="2">
        <v>3740</v>
      </c>
      <c r="G14" s="2" t="s">
        <v>193</v>
      </c>
      <c r="H14" s="2" t="s">
        <v>256</v>
      </c>
      <c r="I14" s="3">
        <v>44994</v>
      </c>
      <c r="J14" s="18">
        <v>94900</v>
      </c>
      <c r="K14" s="18">
        <v>94900</v>
      </c>
      <c r="L14" s="2" t="s">
        <v>174</v>
      </c>
      <c r="M14" s="2" t="s">
        <v>322</v>
      </c>
      <c r="N14" s="2"/>
      <c r="O14" s="2"/>
      <c r="P14" s="2"/>
      <c r="Q14" s="2" t="s">
        <v>175</v>
      </c>
      <c r="R14" s="18">
        <v>94900</v>
      </c>
      <c r="S14" s="18">
        <v>0</v>
      </c>
      <c r="T14" s="18">
        <v>0</v>
      </c>
      <c r="U14" s="18">
        <v>0</v>
      </c>
      <c r="V14" s="18">
        <v>0</v>
      </c>
      <c r="W14" s="18">
        <v>0</v>
      </c>
      <c r="X14" s="2"/>
      <c r="Y14" s="18">
        <v>94900</v>
      </c>
      <c r="Z14" s="18">
        <v>0</v>
      </c>
      <c r="AA14" s="2"/>
      <c r="AB14" s="2"/>
      <c r="AC14" s="2"/>
      <c r="AD14" s="2"/>
      <c r="AE14" s="2"/>
      <c r="AF14" s="20">
        <v>230333360523053</v>
      </c>
      <c r="AG14" s="2"/>
      <c r="AH14" s="3">
        <v>44994</v>
      </c>
      <c r="AI14" s="2"/>
      <c r="AJ14" s="2">
        <v>2</v>
      </c>
      <c r="AK14" s="2"/>
      <c r="AL14" s="2" t="s">
        <v>172</v>
      </c>
      <c r="AM14" s="2">
        <v>1</v>
      </c>
      <c r="AN14" s="2">
        <v>20230430</v>
      </c>
      <c r="AO14" s="2">
        <v>20230413</v>
      </c>
      <c r="AP14" s="18">
        <v>94900</v>
      </c>
      <c r="AQ14" s="18">
        <v>0</v>
      </c>
      <c r="AR14" s="2"/>
      <c r="AS14" s="3">
        <v>45076</v>
      </c>
    </row>
    <row r="15" spans="1:45" x14ac:dyDescent="0.25">
      <c r="A15" s="2">
        <v>830027158</v>
      </c>
      <c r="B15" s="2" t="s">
        <v>7</v>
      </c>
      <c r="C15" s="2" t="s">
        <v>173</v>
      </c>
      <c r="D15" s="2">
        <v>3741</v>
      </c>
      <c r="E15" s="2" t="s">
        <v>173</v>
      </c>
      <c r="F15" s="2">
        <v>3741</v>
      </c>
      <c r="G15" s="2" t="s">
        <v>194</v>
      </c>
      <c r="H15" s="2" t="s">
        <v>257</v>
      </c>
      <c r="I15" s="3">
        <v>44994</v>
      </c>
      <c r="J15" s="18">
        <v>3466800</v>
      </c>
      <c r="K15" s="18">
        <v>3466800</v>
      </c>
      <c r="L15" s="2" t="s">
        <v>174</v>
      </c>
      <c r="M15" s="2" t="s">
        <v>322</v>
      </c>
      <c r="N15" s="2"/>
      <c r="O15" s="2"/>
      <c r="P15" s="2"/>
      <c r="Q15" s="2" t="s">
        <v>175</v>
      </c>
      <c r="R15" s="18">
        <v>3466800</v>
      </c>
      <c r="S15" s="18">
        <v>0</v>
      </c>
      <c r="T15" s="18">
        <v>0</v>
      </c>
      <c r="U15" s="18">
        <v>0</v>
      </c>
      <c r="V15" s="18">
        <v>0</v>
      </c>
      <c r="W15" s="18">
        <v>0</v>
      </c>
      <c r="X15" s="2"/>
      <c r="Y15" s="18">
        <v>3466800</v>
      </c>
      <c r="Z15" s="18">
        <v>0</v>
      </c>
      <c r="AA15" s="2"/>
      <c r="AB15" s="2"/>
      <c r="AC15" s="2"/>
      <c r="AD15" s="2"/>
      <c r="AE15" s="2"/>
      <c r="AF15" s="20">
        <v>223073360318904</v>
      </c>
      <c r="AG15" s="2"/>
      <c r="AH15" s="3">
        <v>44994</v>
      </c>
      <c r="AI15" s="2"/>
      <c r="AJ15" s="2">
        <v>2</v>
      </c>
      <c r="AK15" s="2"/>
      <c r="AL15" s="2" t="s">
        <v>172</v>
      </c>
      <c r="AM15" s="2">
        <v>1</v>
      </c>
      <c r="AN15" s="2">
        <v>20230430</v>
      </c>
      <c r="AO15" s="2">
        <v>20230413</v>
      </c>
      <c r="AP15" s="18">
        <v>3466800</v>
      </c>
      <c r="AQ15" s="18">
        <v>0</v>
      </c>
      <c r="AR15" s="2"/>
      <c r="AS15" s="3">
        <v>45076</v>
      </c>
    </row>
    <row r="16" spans="1:45" x14ac:dyDescent="0.25">
      <c r="A16" s="2">
        <v>830027158</v>
      </c>
      <c r="B16" s="2" t="s">
        <v>7</v>
      </c>
      <c r="C16" s="2" t="s">
        <v>173</v>
      </c>
      <c r="D16" s="2">
        <v>3795</v>
      </c>
      <c r="E16" s="2" t="s">
        <v>173</v>
      </c>
      <c r="F16" s="2">
        <v>3795</v>
      </c>
      <c r="G16" s="2" t="s">
        <v>195</v>
      </c>
      <c r="H16" s="2" t="s">
        <v>258</v>
      </c>
      <c r="I16" s="3">
        <v>45026</v>
      </c>
      <c r="J16" s="18">
        <v>394900</v>
      </c>
      <c r="K16" s="18">
        <v>394900</v>
      </c>
      <c r="L16" s="2" t="s">
        <v>174</v>
      </c>
      <c r="M16" s="2" t="s">
        <v>322</v>
      </c>
      <c r="N16" s="2"/>
      <c r="O16" s="2"/>
      <c r="P16" s="2"/>
      <c r="Q16" s="2" t="s">
        <v>175</v>
      </c>
      <c r="R16" s="18">
        <v>394900</v>
      </c>
      <c r="S16" s="18">
        <v>0</v>
      </c>
      <c r="T16" s="18">
        <v>0</v>
      </c>
      <c r="U16" s="18">
        <v>0</v>
      </c>
      <c r="V16" s="18">
        <v>0</v>
      </c>
      <c r="W16" s="18">
        <v>0</v>
      </c>
      <c r="X16" s="2"/>
      <c r="Y16" s="18">
        <v>394900</v>
      </c>
      <c r="Z16" s="18">
        <v>0</v>
      </c>
      <c r="AA16" s="2"/>
      <c r="AB16" s="2"/>
      <c r="AC16" s="2"/>
      <c r="AD16" s="2"/>
      <c r="AE16" s="2"/>
      <c r="AF16" s="20">
        <v>230543360551980</v>
      </c>
      <c r="AG16" s="2"/>
      <c r="AH16" s="3">
        <v>45026</v>
      </c>
      <c r="AI16" s="2"/>
      <c r="AJ16" s="2">
        <v>2</v>
      </c>
      <c r="AK16" s="2"/>
      <c r="AL16" s="2" t="s">
        <v>172</v>
      </c>
      <c r="AM16" s="2">
        <v>1</v>
      </c>
      <c r="AN16" s="2">
        <v>20230430</v>
      </c>
      <c r="AO16" s="2">
        <v>20230420</v>
      </c>
      <c r="AP16" s="18">
        <v>394900</v>
      </c>
      <c r="AQ16" s="18">
        <v>0</v>
      </c>
      <c r="AR16" s="2"/>
      <c r="AS16" s="3">
        <v>45076</v>
      </c>
    </row>
    <row r="17" spans="1:45" x14ac:dyDescent="0.25">
      <c r="A17" s="2">
        <v>830027158</v>
      </c>
      <c r="B17" s="2" t="s">
        <v>7</v>
      </c>
      <c r="C17" s="2" t="s">
        <v>173</v>
      </c>
      <c r="D17" s="2">
        <v>3796</v>
      </c>
      <c r="E17" s="2" t="s">
        <v>173</v>
      </c>
      <c r="F17" s="2">
        <v>3796</v>
      </c>
      <c r="G17" s="2" t="s">
        <v>196</v>
      </c>
      <c r="H17" s="2" t="s">
        <v>259</v>
      </c>
      <c r="I17" s="3">
        <v>45026</v>
      </c>
      <c r="J17" s="18">
        <v>714600</v>
      </c>
      <c r="K17" s="18">
        <v>714600</v>
      </c>
      <c r="L17" s="2" t="s">
        <v>174</v>
      </c>
      <c r="M17" s="2" t="s">
        <v>322</v>
      </c>
      <c r="N17" s="2"/>
      <c r="O17" s="2"/>
      <c r="P17" s="2"/>
      <c r="Q17" s="2" t="s">
        <v>175</v>
      </c>
      <c r="R17" s="18">
        <v>714600</v>
      </c>
      <c r="S17" s="18">
        <v>0</v>
      </c>
      <c r="T17" s="18">
        <v>0</v>
      </c>
      <c r="U17" s="18">
        <v>0</v>
      </c>
      <c r="V17" s="18">
        <v>0</v>
      </c>
      <c r="W17" s="18">
        <v>0</v>
      </c>
      <c r="X17" s="2"/>
      <c r="Y17" s="18">
        <v>714600</v>
      </c>
      <c r="Z17" s="18">
        <v>0</v>
      </c>
      <c r="AA17" s="2"/>
      <c r="AB17" s="2"/>
      <c r="AC17" s="2"/>
      <c r="AD17" s="2"/>
      <c r="AE17" s="2"/>
      <c r="AF17" s="20">
        <v>230408552417940</v>
      </c>
      <c r="AG17" s="2"/>
      <c r="AH17" s="3">
        <v>45026</v>
      </c>
      <c r="AI17" s="2"/>
      <c r="AJ17" s="2">
        <v>2</v>
      </c>
      <c r="AK17" s="2"/>
      <c r="AL17" s="2" t="s">
        <v>172</v>
      </c>
      <c r="AM17" s="2">
        <v>1</v>
      </c>
      <c r="AN17" s="2">
        <v>20230430</v>
      </c>
      <c r="AO17" s="2">
        <v>20230420</v>
      </c>
      <c r="AP17" s="18">
        <v>714600</v>
      </c>
      <c r="AQ17" s="18">
        <v>0</v>
      </c>
      <c r="AR17" s="2"/>
      <c r="AS17" s="3">
        <v>45076</v>
      </c>
    </row>
    <row r="18" spans="1:45" x14ac:dyDescent="0.25">
      <c r="A18" s="2">
        <v>830027158</v>
      </c>
      <c r="B18" s="2" t="s">
        <v>7</v>
      </c>
      <c r="C18" s="2" t="s">
        <v>173</v>
      </c>
      <c r="D18" s="2">
        <v>3798</v>
      </c>
      <c r="E18" s="2" t="s">
        <v>173</v>
      </c>
      <c r="F18" s="2">
        <v>3798</v>
      </c>
      <c r="G18" s="2" t="s">
        <v>197</v>
      </c>
      <c r="H18" s="2" t="s">
        <v>260</v>
      </c>
      <c r="I18" s="3">
        <v>45027</v>
      </c>
      <c r="J18" s="18">
        <v>2673000</v>
      </c>
      <c r="K18" s="18">
        <v>2673000</v>
      </c>
      <c r="L18" s="2" t="s">
        <v>174</v>
      </c>
      <c r="M18" s="2" t="s">
        <v>322</v>
      </c>
      <c r="N18" s="2"/>
      <c r="O18" s="2"/>
      <c r="P18" s="2"/>
      <c r="Q18" s="2" t="s">
        <v>175</v>
      </c>
      <c r="R18" s="18">
        <v>2673000</v>
      </c>
      <c r="S18" s="18">
        <v>0</v>
      </c>
      <c r="T18" s="18">
        <v>0</v>
      </c>
      <c r="U18" s="18">
        <v>0</v>
      </c>
      <c r="V18" s="18">
        <v>0</v>
      </c>
      <c r="W18" s="18">
        <v>0</v>
      </c>
      <c r="X18" s="2"/>
      <c r="Y18" s="18">
        <v>2673000</v>
      </c>
      <c r="Z18" s="18">
        <v>0</v>
      </c>
      <c r="AA18" s="2"/>
      <c r="AB18" s="2"/>
      <c r="AC18" s="2"/>
      <c r="AD18" s="2"/>
      <c r="AE18" s="2"/>
      <c r="AF18" s="20">
        <v>222503360420477</v>
      </c>
      <c r="AG18" s="2"/>
      <c r="AH18" s="3">
        <v>45027</v>
      </c>
      <c r="AI18" s="2"/>
      <c r="AJ18" s="2">
        <v>2</v>
      </c>
      <c r="AK18" s="2"/>
      <c r="AL18" s="2" t="s">
        <v>172</v>
      </c>
      <c r="AM18" s="2">
        <v>1</v>
      </c>
      <c r="AN18" s="2">
        <v>20230430</v>
      </c>
      <c r="AO18" s="2">
        <v>20230420</v>
      </c>
      <c r="AP18" s="18">
        <v>2673000</v>
      </c>
      <c r="AQ18" s="18">
        <v>0</v>
      </c>
      <c r="AR18" s="2"/>
      <c r="AS18" s="3">
        <v>45076</v>
      </c>
    </row>
    <row r="19" spans="1:45" x14ac:dyDescent="0.25">
      <c r="A19" s="2">
        <v>830027158</v>
      </c>
      <c r="B19" s="2" t="s">
        <v>7</v>
      </c>
      <c r="C19" s="2" t="s">
        <v>176</v>
      </c>
      <c r="D19" s="2">
        <v>13297</v>
      </c>
      <c r="E19" s="2" t="s">
        <v>176</v>
      </c>
      <c r="F19" s="2">
        <v>13297</v>
      </c>
      <c r="G19" s="2" t="s">
        <v>198</v>
      </c>
      <c r="H19" s="2" t="s">
        <v>261</v>
      </c>
      <c r="I19" s="3">
        <v>44820</v>
      </c>
      <c r="J19" s="18">
        <v>50000</v>
      </c>
      <c r="K19" s="18">
        <v>50000</v>
      </c>
      <c r="L19" s="2" t="s">
        <v>174</v>
      </c>
      <c r="M19" s="2" t="s">
        <v>322</v>
      </c>
      <c r="N19" s="2"/>
      <c r="O19" s="2"/>
      <c r="P19" s="2"/>
      <c r="Q19" s="2" t="s">
        <v>175</v>
      </c>
      <c r="R19" s="18">
        <v>50000</v>
      </c>
      <c r="S19" s="18">
        <v>0</v>
      </c>
      <c r="T19" s="18">
        <v>0</v>
      </c>
      <c r="U19" s="18">
        <v>0</v>
      </c>
      <c r="V19" s="18">
        <v>0</v>
      </c>
      <c r="W19" s="18">
        <v>0</v>
      </c>
      <c r="X19" s="2"/>
      <c r="Y19" s="18">
        <v>50000</v>
      </c>
      <c r="Z19" s="18">
        <v>0</v>
      </c>
      <c r="AA19" s="2"/>
      <c r="AB19" s="2"/>
      <c r="AC19" s="2"/>
      <c r="AD19" s="2"/>
      <c r="AE19" s="2"/>
      <c r="AF19" s="20">
        <v>222453360400807</v>
      </c>
      <c r="AG19" s="2"/>
      <c r="AH19" s="3">
        <v>44820</v>
      </c>
      <c r="AI19" s="2"/>
      <c r="AJ19" s="2">
        <v>2</v>
      </c>
      <c r="AK19" s="2"/>
      <c r="AL19" s="2" t="s">
        <v>172</v>
      </c>
      <c r="AM19" s="2">
        <v>1</v>
      </c>
      <c r="AN19" s="2">
        <v>20230130</v>
      </c>
      <c r="AO19" s="2">
        <v>20230104</v>
      </c>
      <c r="AP19" s="18">
        <v>50000</v>
      </c>
      <c r="AQ19" s="18">
        <v>0</v>
      </c>
      <c r="AR19" s="2"/>
      <c r="AS19" s="3">
        <v>45076</v>
      </c>
    </row>
    <row r="20" spans="1:45" x14ac:dyDescent="0.25">
      <c r="A20" s="2">
        <v>830027158</v>
      </c>
      <c r="B20" s="2" t="s">
        <v>7</v>
      </c>
      <c r="C20" s="2" t="s">
        <v>176</v>
      </c>
      <c r="D20" s="2">
        <v>13304</v>
      </c>
      <c r="E20" s="2" t="s">
        <v>176</v>
      </c>
      <c r="F20" s="2">
        <v>13304</v>
      </c>
      <c r="G20" s="2" t="s">
        <v>199</v>
      </c>
      <c r="H20" s="2" t="s">
        <v>262</v>
      </c>
      <c r="I20" s="3">
        <v>44820</v>
      </c>
      <c r="J20" s="18">
        <v>50000</v>
      </c>
      <c r="K20" s="18">
        <v>50000</v>
      </c>
      <c r="L20" s="2" t="s">
        <v>174</v>
      </c>
      <c r="M20" s="2" t="s">
        <v>322</v>
      </c>
      <c r="N20" s="2"/>
      <c r="O20" s="2"/>
      <c r="P20" s="2"/>
      <c r="Q20" s="2" t="s">
        <v>175</v>
      </c>
      <c r="R20" s="18">
        <v>50000</v>
      </c>
      <c r="S20" s="18">
        <v>0</v>
      </c>
      <c r="T20" s="18">
        <v>0</v>
      </c>
      <c r="U20" s="18">
        <v>0</v>
      </c>
      <c r="V20" s="18">
        <v>0</v>
      </c>
      <c r="W20" s="18">
        <v>0</v>
      </c>
      <c r="X20" s="2"/>
      <c r="Y20" s="18">
        <v>50000</v>
      </c>
      <c r="Z20" s="18">
        <v>0</v>
      </c>
      <c r="AA20" s="2"/>
      <c r="AB20" s="2"/>
      <c r="AC20" s="2"/>
      <c r="AD20" s="2"/>
      <c r="AE20" s="2"/>
      <c r="AF20" s="20">
        <v>222363360414846</v>
      </c>
      <c r="AG20" s="2"/>
      <c r="AH20" s="3">
        <v>44820</v>
      </c>
      <c r="AI20" s="2"/>
      <c r="AJ20" s="2">
        <v>2</v>
      </c>
      <c r="AK20" s="2"/>
      <c r="AL20" s="2" t="s">
        <v>172</v>
      </c>
      <c r="AM20" s="2">
        <v>1</v>
      </c>
      <c r="AN20" s="2">
        <v>20230130</v>
      </c>
      <c r="AO20" s="2">
        <v>20230104</v>
      </c>
      <c r="AP20" s="18">
        <v>50000</v>
      </c>
      <c r="AQ20" s="18">
        <v>0</v>
      </c>
      <c r="AR20" s="2"/>
      <c r="AS20" s="3">
        <v>45076</v>
      </c>
    </row>
    <row r="21" spans="1:45" x14ac:dyDescent="0.25">
      <c r="A21" s="2">
        <v>830027158</v>
      </c>
      <c r="B21" s="2" t="s">
        <v>7</v>
      </c>
      <c r="C21" s="2" t="s">
        <v>176</v>
      </c>
      <c r="D21" s="2">
        <v>13395</v>
      </c>
      <c r="E21" s="2" t="s">
        <v>176</v>
      </c>
      <c r="F21" s="2">
        <v>13395</v>
      </c>
      <c r="G21" s="2" t="s">
        <v>200</v>
      </c>
      <c r="H21" s="2" t="s">
        <v>263</v>
      </c>
      <c r="I21" s="3">
        <v>44824</v>
      </c>
      <c r="J21" s="18">
        <v>50000</v>
      </c>
      <c r="K21" s="18">
        <v>50000</v>
      </c>
      <c r="L21" s="2" t="s">
        <v>174</v>
      </c>
      <c r="M21" s="2" t="s">
        <v>322</v>
      </c>
      <c r="N21" s="2"/>
      <c r="O21" s="2"/>
      <c r="P21" s="2"/>
      <c r="Q21" s="2" t="s">
        <v>175</v>
      </c>
      <c r="R21" s="18">
        <v>50000</v>
      </c>
      <c r="S21" s="18">
        <v>0</v>
      </c>
      <c r="T21" s="18">
        <v>0</v>
      </c>
      <c r="U21" s="18">
        <v>0</v>
      </c>
      <c r="V21" s="18">
        <v>0</v>
      </c>
      <c r="W21" s="18">
        <v>0</v>
      </c>
      <c r="X21" s="2"/>
      <c r="Y21" s="18">
        <v>50000</v>
      </c>
      <c r="Z21" s="18">
        <v>0</v>
      </c>
      <c r="AA21" s="2"/>
      <c r="AB21" s="2"/>
      <c r="AC21" s="2"/>
      <c r="AD21" s="2"/>
      <c r="AE21" s="2"/>
      <c r="AF21" s="20">
        <v>222413360364196</v>
      </c>
      <c r="AG21" s="2"/>
      <c r="AH21" s="3">
        <v>44824</v>
      </c>
      <c r="AI21" s="2"/>
      <c r="AJ21" s="2">
        <v>2</v>
      </c>
      <c r="AK21" s="2"/>
      <c r="AL21" s="2" t="s">
        <v>172</v>
      </c>
      <c r="AM21" s="2">
        <v>1</v>
      </c>
      <c r="AN21" s="2">
        <v>20230130</v>
      </c>
      <c r="AO21" s="2">
        <v>20230104</v>
      </c>
      <c r="AP21" s="18">
        <v>50000</v>
      </c>
      <c r="AQ21" s="18">
        <v>0</v>
      </c>
      <c r="AR21" s="2"/>
      <c r="AS21" s="3">
        <v>45076</v>
      </c>
    </row>
    <row r="22" spans="1:45" x14ac:dyDescent="0.25">
      <c r="A22" s="2">
        <v>830027158</v>
      </c>
      <c r="B22" s="2" t="s">
        <v>7</v>
      </c>
      <c r="C22" s="2" t="s">
        <v>176</v>
      </c>
      <c r="D22" s="2">
        <v>13438</v>
      </c>
      <c r="E22" s="2" t="s">
        <v>176</v>
      </c>
      <c r="F22" s="2">
        <v>13438</v>
      </c>
      <c r="G22" s="2" t="s">
        <v>201</v>
      </c>
      <c r="H22" s="2" t="s">
        <v>264</v>
      </c>
      <c r="I22" s="3">
        <v>44825</v>
      </c>
      <c r="J22" s="18">
        <v>50000</v>
      </c>
      <c r="K22" s="18">
        <v>50000</v>
      </c>
      <c r="L22" s="2" t="s">
        <v>174</v>
      </c>
      <c r="M22" s="2" t="s">
        <v>322</v>
      </c>
      <c r="N22" s="2"/>
      <c r="O22" s="2"/>
      <c r="P22" s="2"/>
      <c r="Q22" s="2" t="s">
        <v>175</v>
      </c>
      <c r="R22" s="18">
        <v>50000</v>
      </c>
      <c r="S22" s="18">
        <v>0</v>
      </c>
      <c r="T22" s="18">
        <v>0</v>
      </c>
      <c r="U22" s="18">
        <v>0</v>
      </c>
      <c r="V22" s="18">
        <v>0</v>
      </c>
      <c r="W22" s="18">
        <v>0</v>
      </c>
      <c r="X22" s="2"/>
      <c r="Y22" s="18">
        <v>50000</v>
      </c>
      <c r="Z22" s="18">
        <v>0</v>
      </c>
      <c r="AA22" s="2"/>
      <c r="AB22" s="2"/>
      <c r="AC22" s="2"/>
      <c r="AD22" s="2"/>
      <c r="AE22" s="2"/>
      <c r="AF22" s="20">
        <v>222523360423587</v>
      </c>
      <c r="AG22" s="2"/>
      <c r="AH22" s="3">
        <v>44825</v>
      </c>
      <c r="AI22" s="2"/>
      <c r="AJ22" s="2">
        <v>2</v>
      </c>
      <c r="AK22" s="2"/>
      <c r="AL22" s="2" t="s">
        <v>172</v>
      </c>
      <c r="AM22" s="2">
        <v>1</v>
      </c>
      <c r="AN22" s="2">
        <v>20230130</v>
      </c>
      <c r="AO22" s="2">
        <v>20230104</v>
      </c>
      <c r="AP22" s="18">
        <v>50000</v>
      </c>
      <c r="AQ22" s="18">
        <v>0</v>
      </c>
      <c r="AR22" s="2"/>
      <c r="AS22" s="3">
        <v>45076</v>
      </c>
    </row>
    <row r="23" spans="1:45" x14ac:dyDescent="0.25">
      <c r="A23" s="2">
        <v>830027158</v>
      </c>
      <c r="B23" s="2" t="s">
        <v>7</v>
      </c>
      <c r="C23" s="2" t="s">
        <v>176</v>
      </c>
      <c r="D23" s="2">
        <v>13685</v>
      </c>
      <c r="E23" s="2" t="s">
        <v>176</v>
      </c>
      <c r="F23" s="2">
        <v>13685</v>
      </c>
      <c r="G23" s="2" t="s">
        <v>202</v>
      </c>
      <c r="H23" s="2" t="s">
        <v>265</v>
      </c>
      <c r="I23" s="3">
        <v>44833</v>
      </c>
      <c r="J23" s="18">
        <v>50000</v>
      </c>
      <c r="K23" s="18">
        <v>50000</v>
      </c>
      <c r="L23" s="2" t="s">
        <v>174</v>
      </c>
      <c r="M23" s="2" t="s">
        <v>322</v>
      </c>
      <c r="N23" s="2"/>
      <c r="O23" s="2"/>
      <c r="P23" s="2"/>
      <c r="Q23" s="2" t="s">
        <v>175</v>
      </c>
      <c r="R23" s="18">
        <v>50000</v>
      </c>
      <c r="S23" s="18">
        <v>0</v>
      </c>
      <c r="T23" s="18">
        <v>0</v>
      </c>
      <c r="U23" s="18">
        <v>0</v>
      </c>
      <c r="V23" s="18">
        <v>0</v>
      </c>
      <c r="W23" s="18">
        <v>0</v>
      </c>
      <c r="X23" s="2"/>
      <c r="Y23" s="18">
        <v>50000</v>
      </c>
      <c r="Z23" s="18">
        <v>0</v>
      </c>
      <c r="AA23" s="2"/>
      <c r="AB23" s="2"/>
      <c r="AC23" s="2"/>
      <c r="AD23" s="2"/>
      <c r="AE23" s="2"/>
      <c r="AF23" s="20">
        <v>222623360544079</v>
      </c>
      <c r="AG23" s="2"/>
      <c r="AH23" s="3">
        <v>44833</v>
      </c>
      <c r="AI23" s="2"/>
      <c r="AJ23" s="2">
        <v>2</v>
      </c>
      <c r="AK23" s="2"/>
      <c r="AL23" s="2" t="s">
        <v>172</v>
      </c>
      <c r="AM23" s="2">
        <v>1</v>
      </c>
      <c r="AN23" s="2">
        <v>20230130</v>
      </c>
      <c r="AO23" s="2">
        <v>20230104</v>
      </c>
      <c r="AP23" s="18">
        <v>50000</v>
      </c>
      <c r="AQ23" s="18">
        <v>0</v>
      </c>
      <c r="AR23" s="2"/>
      <c r="AS23" s="3">
        <v>45076</v>
      </c>
    </row>
    <row r="24" spans="1:45" x14ac:dyDescent="0.25">
      <c r="A24" s="2">
        <v>830027158</v>
      </c>
      <c r="B24" s="2" t="s">
        <v>7</v>
      </c>
      <c r="C24" s="2" t="s">
        <v>176</v>
      </c>
      <c r="D24" s="2">
        <v>13755</v>
      </c>
      <c r="E24" s="2" t="s">
        <v>176</v>
      </c>
      <c r="F24" s="2">
        <v>13755</v>
      </c>
      <c r="G24" s="2" t="s">
        <v>203</v>
      </c>
      <c r="H24" s="2" t="s">
        <v>266</v>
      </c>
      <c r="I24" s="3">
        <v>44835</v>
      </c>
      <c r="J24" s="18">
        <v>426000</v>
      </c>
      <c r="K24" s="18">
        <v>426000</v>
      </c>
      <c r="L24" s="2" t="s">
        <v>174</v>
      </c>
      <c r="M24" s="2" t="s">
        <v>322</v>
      </c>
      <c r="N24" s="2"/>
      <c r="O24" s="2"/>
      <c r="P24" s="2"/>
      <c r="Q24" s="2" t="s">
        <v>175</v>
      </c>
      <c r="R24" s="18">
        <v>426000</v>
      </c>
      <c r="S24" s="18">
        <v>0</v>
      </c>
      <c r="T24" s="18">
        <v>0</v>
      </c>
      <c r="U24" s="18">
        <v>0</v>
      </c>
      <c r="V24" s="18">
        <v>0</v>
      </c>
      <c r="W24" s="18">
        <v>0</v>
      </c>
      <c r="X24" s="2"/>
      <c r="Y24" s="18">
        <v>426000</v>
      </c>
      <c r="Z24" s="18">
        <v>0</v>
      </c>
      <c r="AA24" s="2"/>
      <c r="AB24" s="2"/>
      <c r="AC24" s="2"/>
      <c r="AD24" s="2"/>
      <c r="AE24" s="2"/>
      <c r="AF24" s="20">
        <v>222563360487287</v>
      </c>
      <c r="AG24" s="2"/>
      <c r="AH24" s="3">
        <v>44835</v>
      </c>
      <c r="AI24" s="2"/>
      <c r="AJ24" s="2">
        <v>2</v>
      </c>
      <c r="AK24" s="2"/>
      <c r="AL24" s="2" t="s">
        <v>172</v>
      </c>
      <c r="AM24" s="2">
        <v>1</v>
      </c>
      <c r="AN24" s="2">
        <v>20230130</v>
      </c>
      <c r="AO24" s="2">
        <v>20230104</v>
      </c>
      <c r="AP24" s="18">
        <v>426000</v>
      </c>
      <c r="AQ24" s="18">
        <v>0</v>
      </c>
      <c r="AR24" s="2"/>
      <c r="AS24" s="3">
        <v>45076</v>
      </c>
    </row>
    <row r="25" spans="1:45" x14ac:dyDescent="0.25">
      <c r="A25" s="2">
        <v>830027158</v>
      </c>
      <c r="B25" s="2" t="s">
        <v>7</v>
      </c>
      <c r="C25" s="2" t="s">
        <v>176</v>
      </c>
      <c r="D25" s="2">
        <v>13914</v>
      </c>
      <c r="E25" s="2" t="s">
        <v>176</v>
      </c>
      <c r="F25" s="2">
        <v>13914</v>
      </c>
      <c r="G25" s="2" t="s">
        <v>204</v>
      </c>
      <c r="H25" s="2" t="s">
        <v>267</v>
      </c>
      <c r="I25" s="3">
        <v>44841</v>
      </c>
      <c r="J25" s="18">
        <v>426000</v>
      </c>
      <c r="K25" s="18">
        <v>426000</v>
      </c>
      <c r="L25" s="2" t="s">
        <v>174</v>
      </c>
      <c r="M25" s="2" t="s">
        <v>322</v>
      </c>
      <c r="N25" s="2"/>
      <c r="O25" s="2"/>
      <c r="P25" s="2"/>
      <c r="Q25" s="2" t="s">
        <v>175</v>
      </c>
      <c r="R25" s="18">
        <v>426000</v>
      </c>
      <c r="S25" s="18">
        <v>0</v>
      </c>
      <c r="T25" s="18">
        <v>0</v>
      </c>
      <c r="U25" s="18">
        <v>0</v>
      </c>
      <c r="V25" s="18">
        <v>0</v>
      </c>
      <c r="W25" s="18">
        <v>0</v>
      </c>
      <c r="X25" s="2"/>
      <c r="Y25" s="18">
        <v>426000</v>
      </c>
      <c r="Z25" s="18">
        <v>0</v>
      </c>
      <c r="AA25" s="2"/>
      <c r="AB25" s="2"/>
      <c r="AC25" s="2"/>
      <c r="AD25" s="2"/>
      <c r="AE25" s="2"/>
      <c r="AF25" s="20">
        <v>222713360275454</v>
      </c>
      <c r="AG25" s="2"/>
      <c r="AH25" s="3">
        <v>44841</v>
      </c>
      <c r="AI25" s="2"/>
      <c r="AJ25" s="2">
        <v>2</v>
      </c>
      <c r="AK25" s="2"/>
      <c r="AL25" s="2" t="s">
        <v>172</v>
      </c>
      <c r="AM25" s="2">
        <v>1</v>
      </c>
      <c r="AN25" s="2">
        <v>20230130</v>
      </c>
      <c r="AO25" s="2">
        <v>20230104</v>
      </c>
      <c r="AP25" s="18">
        <v>426000</v>
      </c>
      <c r="AQ25" s="18">
        <v>0</v>
      </c>
      <c r="AR25" s="2"/>
      <c r="AS25" s="3">
        <v>45076</v>
      </c>
    </row>
    <row r="26" spans="1:45" x14ac:dyDescent="0.25">
      <c r="A26" s="2">
        <v>830027158</v>
      </c>
      <c r="B26" s="2" t="s">
        <v>7</v>
      </c>
      <c r="C26" s="2" t="s">
        <v>176</v>
      </c>
      <c r="D26" s="2">
        <v>15672</v>
      </c>
      <c r="E26" s="2" t="s">
        <v>176</v>
      </c>
      <c r="F26" s="2">
        <v>15672</v>
      </c>
      <c r="G26" s="2" t="s">
        <v>205</v>
      </c>
      <c r="H26" s="2" t="s">
        <v>268</v>
      </c>
      <c r="I26" s="3">
        <v>44923</v>
      </c>
      <c r="J26" s="18">
        <v>426000</v>
      </c>
      <c r="K26" s="18">
        <v>426000</v>
      </c>
      <c r="L26" s="2" t="s">
        <v>174</v>
      </c>
      <c r="M26" s="2" t="s">
        <v>322</v>
      </c>
      <c r="N26" s="2"/>
      <c r="O26" s="2"/>
      <c r="P26" s="2"/>
      <c r="Q26" s="2" t="s">
        <v>175</v>
      </c>
      <c r="R26" s="18">
        <v>426000</v>
      </c>
      <c r="S26" s="18">
        <v>0</v>
      </c>
      <c r="T26" s="18">
        <v>0</v>
      </c>
      <c r="U26" s="18">
        <v>0</v>
      </c>
      <c r="V26" s="18">
        <v>0</v>
      </c>
      <c r="W26" s="18">
        <v>0</v>
      </c>
      <c r="X26" s="2"/>
      <c r="Y26" s="18">
        <v>426000</v>
      </c>
      <c r="Z26" s="18">
        <v>0</v>
      </c>
      <c r="AA26" s="2"/>
      <c r="AB26" s="2"/>
      <c r="AC26" s="2"/>
      <c r="AD26" s="2"/>
      <c r="AE26" s="2"/>
      <c r="AF26" s="20">
        <v>223603360329668</v>
      </c>
      <c r="AG26" s="2"/>
      <c r="AH26" s="3">
        <v>44923</v>
      </c>
      <c r="AI26" s="2"/>
      <c r="AJ26" s="2">
        <v>2</v>
      </c>
      <c r="AK26" s="2"/>
      <c r="AL26" s="2" t="s">
        <v>172</v>
      </c>
      <c r="AM26" s="2">
        <v>1</v>
      </c>
      <c r="AN26" s="2">
        <v>20230130</v>
      </c>
      <c r="AO26" s="2">
        <v>20230110</v>
      </c>
      <c r="AP26" s="18">
        <v>426000</v>
      </c>
      <c r="AQ26" s="18">
        <v>0</v>
      </c>
      <c r="AR26" s="2"/>
      <c r="AS26" s="3">
        <v>45076</v>
      </c>
    </row>
    <row r="27" spans="1:45" x14ac:dyDescent="0.25">
      <c r="A27" s="2">
        <v>830027158</v>
      </c>
      <c r="B27" s="2" t="s">
        <v>7</v>
      </c>
      <c r="C27" s="2" t="s">
        <v>176</v>
      </c>
      <c r="D27" s="2">
        <v>15924</v>
      </c>
      <c r="E27" s="2" t="s">
        <v>176</v>
      </c>
      <c r="F27" s="2">
        <v>15924</v>
      </c>
      <c r="G27" s="2" t="s">
        <v>206</v>
      </c>
      <c r="H27" s="2" t="s">
        <v>269</v>
      </c>
      <c r="I27" s="3">
        <v>44936</v>
      </c>
      <c r="J27" s="18">
        <v>50000</v>
      </c>
      <c r="K27" s="18">
        <v>50000</v>
      </c>
      <c r="L27" s="2" t="s">
        <v>174</v>
      </c>
      <c r="M27" s="2" t="s">
        <v>322</v>
      </c>
      <c r="N27" s="2"/>
      <c r="O27" s="2"/>
      <c r="P27" s="2"/>
      <c r="Q27" s="2" t="s">
        <v>175</v>
      </c>
      <c r="R27" s="18">
        <v>50000</v>
      </c>
      <c r="S27" s="18">
        <v>0</v>
      </c>
      <c r="T27" s="18">
        <v>0</v>
      </c>
      <c r="U27" s="18">
        <v>0</v>
      </c>
      <c r="V27" s="18">
        <v>0</v>
      </c>
      <c r="W27" s="18">
        <v>0</v>
      </c>
      <c r="X27" s="2"/>
      <c r="Y27" s="18">
        <v>50000</v>
      </c>
      <c r="Z27" s="18">
        <v>0</v>
      </c>
      <c r="AA27" s="2"/>
      <c r="AB27" s="2"/>
      <c r="AC27" s="2"/>
      <c r="AD27" s="2"/>
      <c r="AE27" s="2"/>
      <c r="AF27" s="20">
        <v>223363360346849</v>
      </c>
      <c r="AG27" s="2"/>
      <c r="AH27" s="3">
        <v>44936</v>
      </c>
      <c r="AI27" s="2"/>
      <c r="AJ27" s="2">
        <v>2</v>
      </c>
      <c r="AK27" s="2"/>
      <c r="AL27" s="2" t="s">
        <v>172</v>
      </c>
      <c r="AM27" s="2">
        <v>1</v>
      </c>
      <c r="AN27" s="2">
        <v>20230530</v>
      </c>
      <c r="AO27" s="2">
        <v>20230509</v>
      </c>
      <c r="AP27" s="18">
        <v>50000</v>
      </c>
      <c r="AQ27" s="18">
        <v>0</v>
      </c>
      <c r="AR27" s="2"/>
      <c r="AS27" s="3">
        <v>45076</v>
      </c>
    </row>
    <row r="28" spans="1:45" x14ac:dyDescent="0.25">
      <c r="A28" s="2">
        <v>830027158</v>
      </c>
      <c r="B28" s="2" t="s">
        <v>7</v>
      </c>
      <c r="C28" s="2" t="s">
        <v>176</v>
      </c>
      <c r="D28" s="2">
        <v>15953</v>
      </c>
      <c r="E28" s="2" t="s">
        <v>176</v>
      </c>
      <c r="F28" s="2">
        <v>15953</v>
      </c>
      <c r="G28" s="2" t="s">
        <v>207</v>
      </c>
      <c r="H28" s="2" t="s">
        <v>270</v>
      </c>
      <c r="I28" s="3">
        <v>44937</v>
      </c>
      <c r="J28" s="18">
        <v>50000</v>
      </c>
      <c r="K28" s="18">
        <v>50000</v>
      </c>
      <c r="L28" s="2" t="s">
        <v>174</v>
      </c>
      <c r="M28" s="2" t="s">
        <v>322</v>
      </c>
      <c r="N28" s="2"/>
      <c r="O28" s="2"/>
      <c r="P28" s="2"/>
      <c r="Q28" s="2" t="s">
        <v>175</v>
      </c>
      <c r="R28" s="18">
        <v>50000</v>
      </c>
      <c r="S28" s="18">
        <v>0</v>
      </c>
      <c r="T28" s="18">
        <v>0</v>
      </c>
      <c r="U28" s="18">
        <v>0</v>
      </c>
      <c r="V28" s="18">
        <v>0</v>
      </c>
      <c r="W28" s="18">
        <v>0</v>
      </c>
      <c r="X28" s="2"/>
      <c r="Y28" s="18">
        <v>50000</v>
      </c>
      <c r="Z28" s="18">
        <v>0</v>
      </c>
      <c r="AA28" s="2"/>
      <c r="AB28" s="2"/>
      <c r="AC28" s="2"/>
      <c r="AD28" s="2"/>
      <c r="AE28" s="2"/>
      <c r="AF28" s="20">
        <v>223543360496701</v>
      </c>
      <c r="AG28" s="2"/>
      <c r="AH28" s="3">
        <v>44937</v>
      </c>
      <c r="AI28" s="2"/>
      <c r="AJ28" s="2">
        <v>2</v>
      </c>
      <c r="AK28" s="2"/>
      <c r="AL28" s="2" t="s">
        <v>172</v>
      </c>
      <c r="AM28" s="2">
        <v>1</v>
      </c>
      <c r="AN28" s="2">
        <v>20230530</v>
      </c>
      <c r="AO28" s="2">
        <v>20230509</v>
      </c>
      <c r="AP28" s="18">
        <v>50000</v>
      </c>
      <c r="AQ28" s="18">
        <v>0</v>
      </c>
      <c r="AR28" s="2"/>
      <c r="AS28" s="3">
        <v>45076</v>
      </c>
    </row>
    <row r="29" spans="1:45" x14ac:dyDescent="0.25">
      <c r="A29" s="2">
        <v>830027158</v>
      </c>
      <c r="B29" s="2" t="s">
        <v>7</v>
      </c>
      <c r="C29" s="2" t="s">
        <v>176</v>
      </c>
      <c r="D29" s="2">
        <v>16552</v>
      </c>
      <c r="E29" s="2" t="s">
        <v>176</v>
      </c>
      <c r="F29" s="2">
        <v>16552</v>
      </c>
      <c r="G29" s="2" t="s">
        <v>208</v>
      </c>
      <c r="H29" s="2" t="s">
        <v>271</v>
      </c>
      <c r="I29" s="3">
        <v>44963</v>
      </c>
      <c r="J29" s="18">
        <v>426000</v>
      </c>
      <c r="K29" s="18">
        <v>426000</v>
      </c>
      <c r="L29" s="2" t="s">
        <v>174</v>
      </c>
      <c r="M29" s="2" t="s">
        <v>322</v>
      </c>
      <c r="N29" s="2"/>
      <c r="O29" s="2"/>
      <c r="P29" s="2"/>
      <c r="Q29" s="2" t="s">
        <v>175</v>
      </c>
      <c r="R29" s="18">
        <v>426000</v>
      </c>
      <c r="S29" s="18">
        <v>0</v>
      </c>
      <c r="T29" s="18">
        <v>0</v>
      </c>
      <c r="U29" s="18">
        <v>0</v>
      </c>
      <c r="V29" s="18">
        <v>0</v>
      </c>
      <c r="W29" s="18">
        <v>0</v>
      </c>
      <c r="X29" s="2"/>
      <c r="Y29" s="18">
        <v>426000</v>
      </c>
      <c r="Z29" s="18">
        <v>0</v>
      </c>
      <c r="AA29" s="2"/>
      <c r="AB29" s="2"/>
      <c r="AC29" s="2"/>
      <c r="AD29" s="2"/>
      <c r="AE29" s="2"/>
      <c r="AF29" s="20">
        <v>230243360541816</v>
      </c>
      <c r="AG29" s="2"/>
      <c r="AH29" s="3">
        <v>44963</v>
      </c>
      <c r="AI29" s="2"/>
      <c r="AJ29" s="2">
        <v>2</v>
      </c>
      <c r="AK29" s="2"/>
      <c r="AL29" s="2" t="s">
        <v>172</v>
      </c>
      <c r="AM29" s="2">
        <v>1</v>
      </c>
      <c r="AN29" s="2">
        <v>20230530</v>
      </c>
      <c r="AO29" s="2">
        <v>20230508</v>
      </c>
      <c r="AP29" s="18">
        <v>426000</v>
      </c>
      <c r="AQ29" s="18">
        <v>0</v>
      </c>
      <c r="AR29" s="2"/>
      <c r="AS29" s="3">
        <v>45076</v>
      </c>
    </row>
    <row r="30" spans="1:45" x14ac:dyDescent="0.25">
      <c r="A30" s="2">
        <v>830027158</v>
      </c>
      <c r="B30" s="2" t="s">
        <v>7</v>
      </c>
      <c r="C30" s="2" t="s">
        <v>176</v>
      </c>
      <c r="D30" s="2">
        <v>16573</v>
      </c>
      <c r="E30" s="2" t="s">
        <v>176</v>
      </c>
      <c r="F30" s="2">
        <v>16573</v>
      </c>
      <c r="G30" s="2" t="s">
        <v>209</v>
      </c>
      <c r="H30" s="2" t="s">
        <v>272</v>
      </c>
      <c r="I30" s="3">
        <v>44963</v>
      </c>
      <c r="J30" s="18">
        <v>426000</v>
      </c>
      <c r="K30" s="18">
        <v>426000</v>
      </c>
      <c r="L30" s="2" t="s">
        <v>174</v>
      </c>
      <c r="M30" s="2" t="s">
        <v>322</v>
      </c>
      <c r="N30" s="2"/>
      <c r="O30" s="2"/>
      <c r="P30" s="2"/>
      <c r="Q30" s="2" t="s">
        <v>175</v>
      </c>
      <c r="R30" s="18">
        <v>426000</v>
      </c>
      <c r="S30" s="18">
        <v>0</v>
      </c>
      <c r="T30" s="18">
        <v>0</v>
      </c>
      <c r="U30" s="18">
        <v>0</v>
      </c>
      <c r="V30" s="18">
        <v>0</v>
      </c>
      <c r="W30" s="18">
        <v>0</v>
      </c>
      <c r="X30" s="2"/>
      <c r="Y30" s="18">
        <v>426000</v>
      </c>
      <c r="Z30" s="18">
        <v>0</v>
      </c>
      <c r="AA30" s="2"/>
      <c r="AB30" s="2"/>
      <c r="AC30" s="2"/>
      <c r="AD30" s="2"/>
      <c r="AE30" s="2"/>
      <c r="AF30" s="20">
        <v>230173360581890</v>
      </c>
      <c r="AG30" s="2"/>
      <c r="AH30" s="3">
        <v>44963</v>
      </c>
      <c r="AI30" s="2"/>
      <c r="AJ30" s="2">
        <v>2</v>
      </c>
      <c r="AK30" s="2"/>
      <c r="AL30" s="2" t="s">
        <v>172</v>
      </c>
      <c r="AM30" s="2">
        <v>1</v>
      </c>
      <c r="AN30" s="2">
        <v>20230530</v>
      </c>
      <c r="AO30" s="2">
        <v>20230517</v>
      </c>
      <c r="AP30" s="18">
        <v>426000</v>
      </c>
      <c r="AQ30" s="18">
        <v>0</v>
      </c>
      <c r="AR30" s="2"/>
      <c r="AS30" s="3">
        <v>45076</v>
      </c>
    </row>
    <row r="31" spans="1:45" x14ac:dyDescent="0.25">
      <c r="A31" s="2">
        <v>830027158</v>
      </c>
      <c r="B31" s="2" t="s">
        <v>7</v>
      </c>
      <c r="C31" s="2" t="s">
        <v>176</v>
      </c>
      <c r="D31" s="2">
        <v>16677</v>
      </c>
      <c r="E31" s="2" t="s">
        <v>176</v>
      </c>
      <c r="F31" s="2">
        <v>16677</v>
      </c>
      <c r="G31" s="2" t="s">
        <v>210</v>
      </c>
      <c r="H31" s="2" t="s">
        <v>273</v>
      </c>
      <c r="I31" s="3">
        <v>44966</v>
      </c>
      <c r="J31" s="18">
        <v>426000</v>
      </c>
      <c r="K31" s="18">
        <v>426000</v>
      </c>
      <c r="L31" s="2" t="s">
        <v>174</v>
      </c>
      <c r="M31" s="2" t="s">
        <v>322</v>
      </c>
      <c r="N31" s="2"/>
      <c r="O31" s="2"/>
      <c r="P31" s="2"/>
      <c r="Q31" s="2" t="s">
        <v>175</v>
      </c>
      <c r="R31" s="18">
        <v>426000</v>
      </c>
      <c r="S31" s="18">
        <v>0</v>
      </c>
      <c r="T31" s="18">
        <v>0</v>
      </c>
      <c r="U31" s="18">
        <v>0</v>
      </c>
      <c r="V31" s="18">
        <v>0</v>
      </c>
      <c r="W31" s="18">
        <v>0</v>
      </c>
      <c r="X31" s="2"/>
      <c r="Y31" s="18">
        <v>426000</v>
      </c>
      <c r="Z31" s="18">
        <v>0</v>
      </c>
      <c r="AA31" s="2"/>
      <c r="AB31" s="2"/>
      <c r="AC31" s="2"/>
      <c r="AD31" s="2"/>
      <c r="AE31" s="2"/>
      <c r="AF31" s="20">
        <v>230253360376914</v>
      </c>
      <c r="AG31" s="2"/>
      <c r="AH31" s="3">
        <v>44966</v>
      </c>
      <c r="AI31" s="2"/>
      <c r="AJ31" s="2">
        <v>2</v>
      </c>
      <c r="AK31" s="2"/>
      <c r="AL31" s="2" t="s">
        <v>172</v>
      </c>
      <c r="AM31" s="2">
        <v>1</v>
      </c>
      <c r="AN31" s="2">
        <v>20230530</v>
      </c>
      <c r="AO31" s="2">
        <v>20230517</v>
      </c>
      <c r="AP31" s="18">
        <v>426000</v>
      </c>
      <c r="AQ31" s="18">
        <v>0</v>
      </c>
      <c r="AR31" s="2"/>
      <c r="AS31" s="3">
        <v>45076</v>
      </c>
    </row>
    <row r="32" spans="1:45" x14ac:dyDescent="0.25">
      <c r="A32" s="2">
        <v>830027158</v>
      </c>
      <c r="B32" s="2" t="s">
        <v>7</v>
      </c>
      <c r="C32" s="2" t="s">
        <v>173</v>
      </c>
      <c r="D32" s="2">
        <v>3477</v>
      </c>
      <c r="E32" s="2" t="s">
        <v>173</v>
      </c>
      <c r="F32" s="2">
        <v>3477</v>
      </c>
      <c r="G32" s="2" t="s">
        <v>211</v>
      </c>
      <c r="H32" s="2" t="s">
        <v>274</v>
      </c>
      <c r="I32" s="3">
        <v>44854</v>
      </c>
      <c r="J32" s="18">
        <v>785100</v>
      </c>
      <c r="K32" s="18">
        <v>785100</v>
      </c>
      <c r="L32" s="2" t="s">
        <v>174</v>
      </c>
      <c r="M32" s="2" t="s">
        <v>322</v>
      </c>
      <c r="N32" s="2"/>
      <c r="O32" s="2"/>
      <c r="P32" s="2"/>
      <c r="Q32" s="2" t="s">
        <v>175</v>
      </c>
      <c r="R32" s="18">
        <v>785100</v>
      </c>
      <c r="S32" s="18">
        <v>0</v>
      </c>
      <c r="T32" s="18">
        <v>0</v>
      </c>
      <c r="U32" s="18">
        <v>0</v>
      </c>
      <c r="V32" s="18">
        <v>0</v>
      </c>
      <c r="W32" s="18">
        <v>0</v>
      </c>
      <c r="X32" s="2"/>
      <c r="Y32" s="18">
        <v>785100</v>
      </c>
      <c r="Z32" s="18">
        <v>0</v>
      </c>
      <c r="AA32" s="2"/>
      <c r="AB32" s="2"/>
      <c r="AC32" s="2"/>
      <c r="AD32" s="2"/>
      <c r="AE32" s="2"/>
      <c r="AF32" s="20">
        <v>222028549411411</v>
      </c>
      <c r="AG32" s="2"/>
      <c r="AH32" s="3">
        <v>44854</v>
      </c>
      <c r="AI32" s="2"/>
      <c r="AJ32" s="2">
        <v>2</v>
      </c>
      <c r="AK32" s="2"/>
      <c r="AL32" s="2" t="s">
        <v>172</v>
      </c>
      <c r="AM32" s="2">
        <v>1</v>
      </c>
      <c r="AN32" s="2">
        <v>20221130</v>
      </c>
      <c r="AO32" s="2">
        <v>20221108</v>
      </c>
      <c r="AP32" s="18">
        <v>785100</v>
      </c>
      <c r="AQ32" s="18">
        <v>0</v>
      </c>
      <c r="AR32" s="2"/>
      <c r="AS32" s="3">
        <v>45076</v>
      </c>
    </row>
    <row r="33" spans="1:45" x14ac:dyDescent="0.25">
      <c r="A33" s="2">
        <v>830027158</v>
      </c>
      <c r="B33" s="2" t="s">
        <v>7</v>
      </c>
      <c r="C33" s="2" t="s">
        <v>173</v>
      </c>
      <c r="D33" s="2">
        <v>3499</v>
      </c>
      <c r="E33" s="2" t="s">
        <v>173</v>
      </c>
      <c r="F33" s="2">
        <v>3499</v>
      </c>
      <c r="G33" s="2" t="s">
        <v>212</v>
      </c>
      <c r="H33" s="2" t="s">
        <v>275</v>
      </c>
      <c r="I33" s="3">
        <v>44865</v>
      </c>
      <c r="J33" s="18">
        <v>350000</v>
      </c>
      <c r="K33" s="18">
        <v>350000</v>
      </c>
      <c r="L33" s="2" t="s">
        <v>174</v>
      </c>
      <c r="M33" s="2" t="s">
        <v>322</v>
      </c>
      <c r="N33" s="2"/>
      <c r="O33" s="2"/>
      <c r="P33" s="2"/>
      <c r="Q33" s="2" t="s">
        <v>175</v>
      </c>
      <c r="R33" s="18">
        <v>350000</v>
      </c>
      <c r="S33" s="18">
        <v>0</v>
      </c>
      <c r="T33" s="18">
        <v>0</v>
      </c>
      <c r="U33" s="18">
        <v>0</v>
      </c>
      <c r="V33" s="18">
        <v>0</v>
      </c>
      <c r="W33" s="18">
        <v>0</v>
      </c>
      <c r="X33" s="2"/>
      <c r="Y33" s="18">
        <v>350000</v>
      </c>
      <c r="Z33" s="18">
        <v>0</v>
      </c>
      <c r="AA33" s="2"/>
      <c r="AB33" s="2"/>
      <c r="AC33" s="2"/>
      <c r="AD33" s="2"/>
      <c r="AE33" s="2"/>
      <c r="AF33" s="20">
        <v>222228545394989</v>
      </c>
      <c r="AG33" s="2"/>
      <c r="AH33" s="3">
        <v>44865</v>
      </c>
      <c r="AI33" s="2"/>
      <c r="AJ33" s="2">
        <v>2</v>
      </c>
      <c r="AK33" s="2"/>
      <c r="AL33" s="2" t="s">
        <v>172</v>
      </c>
      <c r="AM33" s="2">
        <v>1</v>
      </c>
      <c r="AN33" s="2">
        <v>20221130</v>
      </c>
      <c r="AO33" s="2">
        <v>20221108</v>
      </c>
      <c r="AP33" s="18">
        <v>350000</v>
      </c>
      <c r="AQ33" s="18">
        <v>0</v>
      </c>
      <c r="AR33" s="2"/>
      <c r="AS33" s="3">
        <v>45076</v>
      </c>
    </row>
    <row r="34" spans="1:45" x14ac:dyDescent="0.25">
      <c r="A34" s="2">
        <v>830027158</v>
      </c>
      <c r="B34" s="2" t="s">
        <v>7</v>
      </c>
      <c r="C34" s="2" t="s">
        <v>173</v>
      </c>
      <c r="D34" s="2">
        <v>3500</v>
      </c>
      <c r="E34" s="2" t="s">
        <v>173</v>
      </c>
      <c r="F34" s="2">
        <v>3500</v>
      </c>
      <c r="G34" s="2" t="s">
        <v>213</v>
      </c>
      <c r="H34" s="2" t="s">
        <v>276</v>
      </c>
      <c r="I34" s="3">
        <v>44865</v>
      </c>
      <c r="J34" s="18">
        <v>1499600</v>
      </c>
      <c r="K34" s="18">
        <v>1499600</v>
      </c>
      <c r="L34" s="2" t="s">
        <v>174</v>
      </c>
      <c r="M34" s="2" t="s">
        <v>322</v>
      </c>
      <c r="N34" s="2"/>
      <c r="O34" s="2"/>
      <c r="P34" s="2"/>
      <c r="Q34" s="2" t="s">
        <v>175</v>
      </c>
      <c r="R34" s="18">
        <v>1499600</v>
      </c>
      <c r="S34" s="18">
        <v>0</v>
      </c>
      <c r="T34" s="18">
        <v>0</v>
      </c>
      <c r="U34" s="18">
        <v>0</v>
      </c>
      <c r="V34" s="18">
        <v>0</v>
      </c>
      <c r="W34" s="18">
        <v>0</v>
      </c>
      <c r="X34" s="2"/>
      <c r="Y34" s="18">
        <v>1499600</v>
      </c>
      <c r="Z34" s="18">
        <v>0</v>
      </c>
      <c r="AA34" s="2"/>
      <c r="AB34" s="2"/>
      <c r="AC34" s="2"/>
      <c r="AD34" s="2"/>
      <c r="AE34" s="2"/>
      <c r="AF34" s="20">
        <v>221323360434828</v>
      </c>
      <c r="AG34" s="2"/>
      <c r="AH34" s="3">
        <v>44865</v>
      </c>
      <c r="AI34" s="2"/>
      <c r="AJ34" s="2">
        <v>2</v>
      </c>
      <c r="AK34" s="2"/>
      <c r="AL34" s="2" t="s">
        <v>172</v>
      </c>
      <c r="AM34" s="2">
        <v>1</v>
      </c>
      <c r="AN34" s="2">
        <v>20221130</v>
      </c>
      <c r="AO34" s="2">
        <v>20221108</v>
      </c>
      <c r="AP34" s="18">
        <v>1499600</v>
      </c>
      <c r="AQ34" s="18">
        <v>0</v>
      </c>
      <c r="AR34" s="2"/>
      <c r="AS34" s="3">
        <v>45076</v>
      </c>
    </row>
    <row r="35" spans="1:45" x14ac:dyDescent="0.25">
      <c r="A35" s="2">
        <v>830027158</v>
      </c>
      <c r="B35" s="2" t="s">
        <v>7</v>
      </c>
      <c r="C35" s="2" t="s">
        <v>173</v>
      </c>
      <c r="D35" s="2">
        <v>3516</v>
      </c>
      <c r="E35" s="2" t="s">
        <v>173</v>
      </c>
      <c r="F35" s="2">
        <v>3516</v>
      </c>
      <c r="G35" s="2" t="s">
        <v>214</v>
      </c>
      <c r="H35" s="2" t="s">
        <v>277</v>
      </c>
      <c r="I35" s="3">
        <v>44869</v>
      </c>
      <c r="J35" s="18">
        <v>50000</v>
      </c>
      <c r="K35" s="18">
        <v>50000</v>
      </c>
      <c r="L35" s="2" t="s">
        <v>174</v>
      </c>
      <c r="M35" s="2" t="s">
        <v>322</v>
      </c>
      <c r="N35" s="2"/>
      <c r="O35" s="2"/>
      <c r="P35" s="2"/>
      <c r="Q35" s="2" t="s">
        <v>175</v>
      </c>
      <c r="R35" s="18">
        <v>50000</v>
      </c>
      <c r="S35" s="18">
        <v>0</v>
      </c>
      <c r="T35" s="18">
        <v>0</v>
      </c>
      <c r="U35" s="18">
        <v>0</v>
      </c>
      <c r="V35" s="18">
        <v>0</v>
      </c>
      <c r="W35" s="18">
        <v>0</v>
      </c>
      <c r="X35" s="2"/>
      <c r="Y35" s="18">
        <v>50000</v>
      </c>
      <c r="Z35" s="18">
        <v>0</v>
      </c>
      <c r="AA35" s="2"/>
      <c r="AB35" s="2"/>
      <c r="AC35" s="2"/>
      <c r="AD35" s="2"/>
      <c r="AE35" s="2"/>
      <c r="AF35" s="20">
        <v>222988545447329</v>
      </c>
      <c r="AG35" s="2"/>
      <c r="AH35" s="3">
        <v>44869</v>
      </c>
      <c r="AI35" s="2"/>
      <c r="AJ35" s="2">
        <v>2</v>
      </c>
      <c r="AK35" s="2"/>
      <c r="AL35" s="2" t="s">
        <v>172</v>
      </c>
      <c r="AM35" s="2">
        <v>1</v>
      </c>
      <c r="AN35" s="2">
        <v>20221130</v>
      </c>
      <c r="AO35" s="2">
        <v>20221109</v>
      </c>
      <c r="AP35" s="18">
        <v>50000</v>
      </c>
      <c r="AQ35" s="18">
        <v>0</v>
      </c>
      <c r="AR35" s="2"/>
      <c r="AS35" s="3">
        <v>45076</v>
      </c>
    </row>
    <row r="36" spans="1:45" x14ac:dyDescent="0.25">
      <c r="A36" s="2">
        <v>830027158</v>
      </c>
      <c r="B36" s="2" t="s">
        <v>7</v>
      </c>
      <c r="C36" s="2" t="s">
        <v>173</v>
      </c>
      <c r="D36" s="2">
        <v>3517</v>
      </c>
      <c r="E36" s="2" t="s">
        <v>173</v>
      </c>
      <c r="F36" s="2">
        <v>3517</v>
      </c>
      <c r="G36" s="2" t="s">
        <v>215</v>
      </c>
      <c r="H36" s="2" t="s">
        <v>278</v>
      </c>
      <c r="I36" s="3">
        <v>44869</v>
      </c>
      <c r="J36" s="18">
        <v>376400</v>
      </c>
      <c r="K36" s="18">
        <v>376400</v>
      </c>
      <c r="L36" s="2" t="s">
        <v>174</v>
      </c>
      <c r="M36" s="2" t="s">
        <v>322</v>
      </c>
      <c r="N36" s="2"/>
      <c r="O36" s="2"/>
      <c r="P36" s="2"/>
      <c r="Q36" s="2" t="s">
        <v>175</v>
      </c>
      <c r="R36" s="18">
        <v>376400</v>
      </c>
      <c r="S36" s="18">
        <v>0</v>
      </c>
      <c r="T36" s="18">
        <v>0</v>
      </c>
      <c r="U36" s="18">
        <v>0</v>
      </c>
      <c r="V36" s="18">
        <v>0</v>
      </c>
      <c r="W36" s="18">
        <v>0</v>
      </c>
      <c r="X36" s="2"/>
      <c r="Y36" s="18">
        <v>376400</v>
      </c>
      <c r="Z36" s="18">
        <v>0</v>
      </c>
      <c r="AA36" s="2"/>
      <c r="AB36" s="2"/>
      <c r="AC36" s="2"/>
      <c r="AD36" s="2"/>
      <c r="AE36" s="2"/>
      <c r="AF36" s="20">
        <v>222513360537782</v>
      </c>
      <c r="AG36" s="2"/>
      <c r="AH36" s="3">
        <v>44869</v>
      </c>
      <c r="AI36" s="2"/>
      <c r="AJ36" s="2">
        <v>2</v>
      </c>
      <c r="AK36" s="2"/>
      <c r="AL36" s="2" t="s">
        <v>172</v>
      </c>
      <c r="AM36" s="2">
        <v>1</v>
      </c>
      <c r="AN36" s="2">
        <v>20221130</v>
      </c>
      <c r="AO36" s="2">
        <v>20221109</v>
      </c>
      <c r="AP36" s="18">
        <v>376400</v>
      </c>
      <c r="AQ36" s="18">
        <v>0</v>
      </c>
      <c r="AR36" s="2"/>
      <c r="AS36" s="3">
        <v>45076</v>
      </c>
    </row>
    <row r="37" spans="1:45" x14ac:dyDescent="0.25">
      <c r="A37" s="2">
        <v>830027158</v>
      </c>
      <c r="B37" s="2" t="s">
        <v>7</v>
      </c>
      <c r="C37" s="2" t="s">
        <v>173</v>
      </c>
      <c r="D37" s="2">
        <v>3527</v>
      </c>
      <c r="E37" s="2" t="s">
        <v>173</v>
      </c>
      <c r="F37" s="2">
        <v>3527</v>
      </c>
      <c r="G37" s="2" t="s">
        <v>216</v>
      </c>
      <c r="H37" s="2" t="s">
        <v>279</v>
      </c>
      <c r="I37" s="3">
        <v>44876</v>
      </c>
      <c r="J37" s="18">
        <v>667100</v>
      </c>
      <c r="K37" s="18">
        <v>667100</v>
      </c>
      <c r="L37" s="2" t="s">
        <v>174</v>
      </c>
      <c r="M37" s="2" t="s">
        <v>322</v>
      </c>
      <c r="N37" s="2"/>
      <c r="O37" s="2"/>
      <c r="P37" s="2"/>
      <c r="Q37" s="2" t="s">
        <v>175</v>
      </c>
      <c r="R37" s="18">
        <v>667100</v>
      </c>
      <c r="S37" s="18">
        <v>0</v>
      </c>
      <c r="T37" s="18">
        <v>0</v>
      </c>
      <c r="U37" s="18">
        <v>0</v>
      </c>
      <c r="V37" s="18">
        <v>0</v>
      </c>
      <c r="W37" s="18">
        <v>0</v>
      </c>
      <c r="X37" s="2"/>
      <c r="Y37" s="18">
        <v>667100</v>
      </c>
      <c r="Z37" s="18">
        <v>0</v>
      </c>
      <c r="AA37" s="2"/>
      <c r="AB37" s="2"/>
      <c r="AC37" s="2"/>
      <c r="AD37" s="2"/>
      <c r="AE37" s="2"/>
      <c r="AF37" s="20">
        <v>222653360278591</v>
      </c>
      <c r="AG37" s="2"/>
      <c r="AH37" s="3">
        <v>44876</v>
      </c>
      <c r="AI37" s="2"/>
      <c r="AJ37" s="2">
        <v>2</v>
      </c>
      <c r="AK37" s="2"/>
      <c r="AL37" s="2" t="s">
        <v>172</v>
      </c>
      <c r="AM37" s="2">
        <v>1</v>
      </c>
      <c r="AN37" s="2">
        <v>20221130</v>
      </c>
      <c r="AO37" s="2">
        <v>20221115</v>
      </c>
      <c r="AP37" s="18">
        <v>667100</v>
      </c>
      <c r="AQ37" s="18">
        <v>0</v>
      </c>
      <c r="AR37" s="2"/>
      <c r="AS37" s="3">
        <v>45076</v>
      </c>
    </row>
    <row r="38" spans="1:45" x14ac:dyDescent="0.25">
      <c r="A38" s="2">
        <v>830027158</v>
      </c>
      <c r="B38" s="2" t="s">
        <v>7</v>
      </c>
      <c r="C38" s="2" t="s">
        <v>173</v>
      </c>
      <c r="D38" s="2">
        <v>3540</v>
      </c>
      <c r="E38" s="2" t="s">
        <v>173</v>
      </c>
      <c r="F38" s="2">
        <v>3540</v>
      </c>
      <c r="G38" s="2" t="s">
        <v>217</v>
      </c>
      <c r="H38" s="2" t="s">
        <v>280</v>
      </c>
      <c r="I38" s="3">
        <v>44891</v>
      </c>
      <c r="J38" s="18">
        <v>50000</v>
      </c>
      <c r="K38" s="18">
        <v>50000</v>
      </c>
      <c r="L38" s="2" t="s">
        <v>174</v>
      </c>
      <c r="M38" s="2" t="s">
        <v>322</v>
      </c>
      <c r="N38" s="2"/>
      <c r="O38" s="2"/>
      <c r="P38" s="2"/>
      <c r="Q38" s="2" t="s">
        <v>175</v>
      </c>
      <c r="R38" s="18">
        <v>50000</v>
      </c>
      <c r="S38" s="18">
        <v>0</v>
      </c>
      <c r="T38" s="18">
        <v>0</v>
      </c>
      <c r="U38" s="18">
        <v>0</v>
      </c>
      <c r="V38" s="18">
        <v>0</v>
      </c>
      <c r="W38" s="18">
        <v>0</v>
      </c>
      <c r="X38" s="2"/>
      <c r="Y38" s="18">
        <v>50000</v>
      </c>
      <c r="Z38" s="18">
        <v>0</v>
      </c>
      <c r="AA38" s="2"/>
      <c r="AB38" s="2"/>
      <c r="AC38" s="2"/>
      <c r="AD38" s="2"/>
      <c r="AE38" s="2"/>
      <c r="AF38" s="20">
        <v>223058552417904</v>
      </c>
      <c r="AG38" s="2"/>
      <c r="AH38" s="3">
        <v>44891</v>
      </c>
      <c r="AI38" s="2"/>
      <c r="AJ38" s="2">
        <v>2</v>
      </c>
      <c r="AK38" s="2"/>
      <c r="AL38" s="2" t="s">
        <v>172</v>
      </c>
      <c r="AM38" s="2">
        <v>1</v>
      </c>
      <c r="AN38" s="2">
        <v>20221230</v>
      </c>
      <c r="AO38" s="2">
        <v>20221213</v>
      </c>
      <c r="AP38" s="18">
        <v>50000</v>
      </c>
      <c r="AQ38" s="18">
        <v>0</v>
      </c>
      <c r="AR38" s="2"/>
      <c r="AS38" s="3">
        <v>45076</v>
      </c>
    </row>
    <row r="39" spans="1:45" x14ac:dyDescent="0.25">
      <c r="A39" s="2">
        <v>830027158</v>
      </c>
      <c r="B39" s="2" t="s">
        <v>7</v>
      </c>
      <c r="C39" s="2" t="s">
        <v>173</v>
      </c>
      <c r="D39" s="2">
        <v>3542</v>
      </c>
      <c r="E39" s="2" t="s">
        <v>173</v>
      </c>
      <c r="F39" s="2">
        <v>3542</v>
      </c>
      <c r="G39" s="2" t="s">
        <v>218</v>
      </c>
      <c r="H39" s="2" t="s">
        <v>281</v>
      </c>
      <c r="I39" s="3">
        <v>44891</v>
      </c>
      <c r="J39" s="18">
        <v>3949400</v>
      </c>
      <c r="K39" s="18">
        <v>3949400</v>
      </c>
      <c r="L39" s="2" t="s">
        <v>174</v>
      </c>
      <c r="M39" s="2" t="s">
        <v>322</v>
      </c>
      <c r="N39" s="2"/>
      <c r="O39" s="2"/>
      <c r="P39" s="2"/>
      <c r="Q39" s="2" t="s">
        <v>175</v>
      </c>
      <c r="R39" s="18">
        <v>3949400</v>
      </c>
      <c r="S39" s="18">
        <v>0</v>
      </c>
      <c r="T39" s="18">
        <v>0</v>
      </c>
      <c r="U39" s="18">
        <v>0</v>
      </c>
      <c r="V39" s="18">
        <v>0</v>
      </c>
      <c r="W39" s="18">
        <v>0</v>
      </c>
      <c r="X39" s="2"/>
      <c r="Y39" s="18">
        <v>3949400</v>
      </c>
      <c r="Z39" s="18">
        <v>0</v>
      </c>
      <c r="AA39" s="2"/>
      <c r="AB39" s="2"/>
      <c r="AC39" s="2"/>
      <c r="AD39" s="2"/>
      <c r="AE39" s="2"/>
      <c r="AF39" s="20">
        <v>222448529372158</v>
      </c>
      <c r="AG39" s="2"/>
      <c r="AH39" s="3">
        <v>44891</v>
      </c>
      <c r="AI39" s="2"/>
      <c r="AJ39" s="2">
        <v>2</v>
      </c>
      <c r="AK39" s="2"/>
      <c r="AL39" s="2" t="s">
        <v>172</v>
      </c>
      <c r="AM39" s="2">
        <v>1</v>
      </c>
      <c r="AN39" s="2">
        <v>20221230</v>
      </c>
      <c r="AO39" s="2">
        <v>20221213</v>
      </c>
      <c r="AP39" s="18">
        <v>3949400</v>
      </c>
      <c r="AQ39" s="18">
        <v>0</v>
      </c>
      <c r="AR39" s="2"/>
      <c r="AS39" s="3">
        <v>45076</v>
      </c>
    </row>
    <row r="40" spans="1:45" x14ac:dyDescent="0.25">
      <c r="A40" s="2">
        <v>830027158</v>
      </c>
      <c r="B40" s="2" t="s">
        <v>7</v>
      </c>
      <c r="C40" s="2" t="s">
        <v>173</v>
      </c>
      <c r="D40" s="2">
        <v>3576</v>
      </c>
      <c r="E40" s="2" t="s">
        <v>173</v>
      </c>
      <c r="F40" s="2">
        <v>3576</v>
      </c>
      <c r="G40" s="2" t="s">
        <v>219</v>
      </c>
      <c r="H40" s="2" t="s">
        <v>282</v>
      </c>
      <c r="I40" s="3">
        <v>44896</v>
      </c>
      <c r="J40" s="18">
        <v>94100</v>
      </c>
      <c r="K40" s="18">
        <v>94100</v>
      </c>
      <c r="L40" s="2" t="s">
        <v>174</v>
      </c>
      <c r="M40" s="2" t="s">
        <v>322</v>
      </c>
      <c r="N40" s="2"/>
      <c r="O40" s="2"/>
      <c r="P40" s="2"/>
      <c r="Q40" s="2" t="s">
        <v>175</v>
      </c>
      <c r="R40" s="18">
        <v>94100</v>
      </c>
      <c r="S40" s="18">
        <v>0</v>
      </c>
      <c r="T40" s="18">
        <v>0</v>
      </c>
      <c r="U40" s="18">
        <v>0</v>
      </c>
      <c r="V40" s="18">
        <v>0</v>
      </c>
      <c r="W40" s="18">
        <v>0</v>
      </c>
      <c r="X40" s="2"/>
      <c r="Y40" s="18">
        <v>94100</v>
      </c>
      <c r="Z40" s="18">
        <v>0</v>
      </c>
      <c r="AA40" s="2"/>
      <c r="AB40" s="2"/>
      <c r="AC40" s="2"/>
      <c r="AD40" s="2"/>
      <c r="AE40" s="2"/>
      <c r="AF40" s="20">
        <v>223088552363340</v>
      </c>
      <c r="AG40" s="2"/>
      <c r="AH40" s="3">
        <v>44896</v>
      </c>
      <c r="AI40" s="2"/>
      <c r="AJ40" s="2">
        <v>2</v>
      </c>
      <c r="AK40" s="2"/>
      <c r="AL40" s="2" t="s">
        <v>172</v>
      </c>
      <c r="AM40" s="2">
        <v>1</v>
      </c>
      <c r="AN40" s="2">
        <v>20221230</v>
      </c>
      <c r="AO40" s="2">
        <v>20221213</v>
      </c>
      <c r="AP40" s="18">
        <v>94100</v>
      </c>
      <c r="AQ40" s="18">
        <v>0</v>
      </c>
      <c r="AR40" s="2"/>
      <c r="AS40" s="3">
        <v>45076</v>
      </c>
    </row>
    <row r="41" spans="1:45" x14ac:dyDescent="0.25">
      <c r="A41" s="2">
        <v>830027158</v>
      </c>
      <c r="B41" s="2" t="s">
        <v>7</v>
      </c>
      <c r="C41" s="2" t="s">
        <v>173</v>
      </c>
      <c r="D41" s="2">
        <v>3578</v>
      </c>
      <c r="E41" s="2" t="s">
        <v>173</v>
      </c>
      <c r="F41" s="2">
        <v>3578</v>
      </c>
      <c r="G41" s="2" t="s">
        <v>220</v>
      </c>
      <c r="H41" s="2" t="s">
        <v>283</v>
      </c>
      <c r="I41" s="3">
        <v>44896</v>
      </c>
      <c r="J41" s="18">
        <v>999800</v>
      </c>
      <c r="K41" s="18">
        <v>999800</v>
      </c>
      <c r="L41" s="2" t="s">
        <v>174</v>
      </c>
      <c r="M41" s="2" t="s">
        <v>322</v>
      </c>
      <c r="N41" s="2"/>
      <c r="O41" s="2"/>
      <c r="P41" s="2"/>
      <c r="Q41" s="2" t="s">
        <v>175</v>
      </c>
      <c r="R41" s="18">
        <v>999800</v>
      </c>
      <c r="S41" s="18">
        <v>0</v>
      </c>
      <c r="T41" s="18">
        <v>0</v>
      </c>
      <c r="U41" s="18">
        <v>0</v>
      </c>
      <c r="V41" s="18">
        <v>0</v>
      </c>
      <c r="W41" s="18">
        <v>0</v>
      </c>
      <c r="X41" s="2"/>
      <c r="Y41" s="18">
        <v>999800</v>
      </c>
      <c r="Z41" s="18">
        <v>0</v>
      </c>
      <c r="AA41" s="2"/>
      <c r="AB41" s="2"/>
      <c r="AC41" s="2"/>
      <c r="AD41" s="2"/>
      <c r="AE41" s="2"/>
      <c r="AF41" s="20">
        <v>222928549598979</v>
      </c>
      <c r="AG41" s="2"/>
      <c r="AH41" s="3">
        <v>44896</v>
      </c>
      <c r="AI41" s="2"/>
      <c r="AJ41" s="2">
        <v>2</v>
      </c>
      <c r="AK41" s="2"/>
      <c r="AL41" s="2" t="s">
        <v>172</v>
      </c>
      <c r="AM41" s="2">
        <v>1</v>
      </c>
      <c r="AN41" s="2">
        <v>20221230</v>
      </c>
      <c r="AO41" s="2">
        <v>20221213</v>
      </c>
      <c r="AP41" s="18">
        <v>999800</v>
      </c>
      <c r="AQ41" s="18">
        <v>0</v>
      </c>
      <c r="AR41" s="2"/>
      <c r="AS41" s="3">
        <v>45076</v>
      </c>
    </row>
    <row r="42" spans="1:45" x14ac:dyDescent="0.25">
      <c r="A42" s="2">
        <v>830027158</v>
      </c>
      <c r="B42" s="2" t="s">
        <v>7</v>
      </c>
      <c r="C42" s="2" t="s">
        <v>173</v>
      </c>
      <c r="D42" s="2">
        <v>3581</v>
      </c>
      <c r="E42" s="2" t="s">
        <v>173</v>
      </c>
      <c r="F42" s="2">
        <v>3581</v>
      </c>
      <c r="G42" s="2" t="s">
        <v>221</v>
      </c>
      <c r="H42" s="2" t="s">
        <v>284</v>
      </c>
      <c r="I42" s="3">
        <v>44900</v>
      </c>
      <c r="J42" s="18">
        <v>50000</v>
      </c>
      <c r="K42" s="18">
        <v>50000</v>
      </c>
      <c r="L42" s="2" t="s">
        <v>174</v>
      </c>
      <c r="M42" s="2" t="s">
        <v>322</v>
      </c>
      <c r="N42" s="2"/>
      <c r="O42" s="2"/>
      <c r="P42" s="2"/>
      <c r="Q42" s="2" t="s">
        <v>175</v>
      </c>
      <c r="R42" s="18">
        <v>50000</v>
      </c>
      <c r="S42" s="18">
        <v>0</v>
      </c>
      <c r="T42" s="18">
        <v>0</v>
      </c>
      <c r="U42" s="18">
        <v>0</v>
      </c>
      <c r="V42" s="18">
        <v>0</v>
      </c>
      <c r="W42" s="18">
        <v>0</v>
      </c>
      <c r="X42" s="2"/>
      <c r="Y42" s="18">
        <v>50000</v>
      </c>
      <c r="Z42" s="18">
        <v>0</v>
      </c>
      <c r="AA42" s="2"/>
      <c r="AB42" s="2"/>
      <c r="AC42" s="2"/>
      <c r="AD42" s="2"/>
      <c r="AE42" s="2"/>
      <c r="AF42" s="20">
        <v>223008545504382</v>
      </c>
      <c r="AG42" s="2"/>
      <c r="AH42" s="3">
        <v>44900</v>
      </c>
      <c r="AI42" s="2"/>
      <c r="AJ42" s="2">
        <v>2</v>
      </c>
      <c r="AK42" s="2"/>
      <c r="AL42" s="2" t="s">
        <v>172</v>
      </c>
      <c r="AM42" s="2">
        <v>1</v>
      </c>
      <c r="AN42" s="2">
        <v>20221230</v>
      </c>
      <c r="AO42" s="2">
        <v>20221215</v>
      </c>
      <c r="AP42" s="18">
        <v>50000</v>
      </c>
      <c r="AQ42" s="18">
        <v>0</v>
      </c>
      <c r="AR42" s="2"/>
      <c r="AS42" s="3">
        <v>45076</v>
      </c>
    </row>
    <row r="43" spans="1:45" x14ac:dyDescent="0.25">
      <c r="A43" s="2">
        <v>830027158</v>
      </c>
      <c r="B43" s="2" t="s">
        <v>7</v>
      </c>
      <c r="C43" s="2" t="s">
        <v>173</v>
      </c>
      <c r="D43" s="2">
        <v>3582</v>
      </c>
      <c r="E43" s="2" t="s">
        <v>173</v>
      </c>
      <c r="F43" s="2">
        <v>3582</v>
      </c>
      <c r="G43" s="2" t="s">
        <v>222</v>
      </c>
      <c r="H43" s="2" t="s">
        <v>285</v>
      </c>
      <c r="I43" s="3">
        <v>44900</v>
      </c>
      <c r="J43" s="18">
        <v>761500</v>
      </c>
      <c r="K43" s="18">
        <v>761500</v>
      </c>
      <c r="L43" s="2" t="s">
        <v>174</v>
      </c>
      <c r="M43" s="2" t="s">
        <v>322</v>
      </c>
      <c r="N43" s="2"/>
      <c r="O43" s="2"/>
      <c r="P43" s="2"/>
      <c r="Q43" s="2" t="s">
        <v>175</v>
      </c>
      <c r="R43" s="18">
        <v>761500</v>
      </c>
      <c r="S43" s="18">
        <v>0</v>
      </c>
      <c r="T43" s="18">
        <v>0</v>
      </c>
      <c r="U43" s="18">
        <v>0</v>
      </c>
      <c r="V43" s="18">
        <v>0</v>
      </c>
      <c r="W43" s="18">
        <v>0</v>
      </c>
      <c r="X43" s="2"/>
      <c r="Y43" s="18">
        <v>761500</v>
      </c>
      <c r="Z43" s="18">
        <v>0</v>
      </c>
      <c r="AA43" s="2"/>
      <c r="AB43" s="2"/>
      <c r="AC43" s="2"/>
      <c r="AD43" s="2"/>
      <c r="AE43" s="2"/>
      <c r="AF43" s="20">
        <v>222523360543539</v>
      </c>
      <c r="AG43" s="2"/>
      <c r="AH43" s="3">
        <v>44900</v>
      </c>
      <c r="AI43" s="2"/>
      <c r="AJ43" s="2">
        <v>2</v>
      </c>
      <c r="AK43" s="2"/>
      <c r="AL43" s="2" t="s">
        <v>172</v>
      </c>
      <c r="AM43" s="2">
        <v>1</v>
      </c>
      <c r="AN43" s="2">
        <v>20221230</v>
      </c>
      <c r="AO43" s="2">
        <v>20221215</v>
      </c>
      <c r="AP43" s="18">
        <v>761500</v>
      </c>
      <c r="AQ43" s="18">
        <v>0</v>
      </c>
      <c r="AR43" s="2"/>
      <c r="AS43" s="3">
        <v>45076</v>
      </c>
    </row>
    <row r="44" spans="1:45" x14ac:dyDescent="0.25">
      <c r="A44" s="2">
        <v>830027158</v>
      </c>
      <c r="B44" s="2" t="s">
        <v>7</v>
      </c>
      <c r="C44" s="2" t="s">
        <v>173</v>
      </c>
      <c r="D44" s="2">
        <v>3584</v>
      </c>
      <c r="E44" s="2" t="s">
        <v>173</v>
      </c>
      <c r="F44" s="2">
        <v>3584</v>
      </c>
      <c r="G44" s="2" t="s">
        <v>223</v>
      </c>
      <c r="H44" s="2" t="s">
        <v>286</v>
      </c>
      <c r="I44" s="3">
        <v>44901</v>
      </c>
      <c r="J44" s="18">
        <v>50000</v>
      </c>
      <c r="K44" s="18">
        <v>50000</v>
      </c>
      <c r="L44" s="2" t="s">
        <v>174</v>
      </c>
      <c r="M44" s="2" t="s">
        <v>322</v>
      </c>
      <c r="N44" s="2"/>
      <c r="O44" s="2"/>
      <c r="P44" s="2"/>
      <c r="Q44" s="2" t="s">
        <v>175</v>
      </c>
      <c r="R44" s="18">
        <v>50000</v>
      </c>
      <c r="S44" s="18">
        <v>0</v>
      </c>
      <c r="T44" s="18">
        <v>0</v>
      </c>
      <c r="U44" s="18">
        <v>0</v>
      </c>
      <c r="V44" s="18">
        <v>0</v>
      </c>
      <c r="W44" s="18">
        <v>0</v>
      </c>
      <c r="X44" s="2"/>
      <c r="Y44" s="18">
        <v>50000</v>
      </c>
      <c r="Z44" s="18">
        <v>0</v>
      </c>
      <c r="AA44" s="2"/>
      <c r="AB44" s="2"/>
      <c r="AC44" s="2"/>
      <c r="AD44" s="2"/>
      <c r="AE44" s="2"/>
      <c r="AF44" s="20">
        <v>222878552367489</v>
      </c>
      <c r="AG44" s="2"/>
      <c r="AH44" s="3">
        <v>44901</v>
      </c>
      <c r="AI44" s="2"/>
      <c r="AJ44" s="2">
        <v>2</v>
      </c>
      <c r="AK44" s="2"/>
      <c r="AL44" s="2" t="s">
        <v>172</v>
      </c>
      <c r="AM44" s="2">
        <v>1</v>
      </c>
      <c r="AN44" s="2">
        <v>20221230</v>
      </c>
      <c r="AO44" s="2">
        <v>20221215</v>
      </c>
      <c r="AP44" s="18">
        <v>50000</v>
      </c>
      <c r="AQ44" s="18">
        <v>0</v>
      </c>
      <c r="AR44" s="2"/>
      <c r="AS44" s="3">
        <v>45076</v>
      </c>
    </row>
    <row r="45" spans="1:45" x14ac:dyDescent="0.25">
      <c r="A45" s="2">
        <v>830027158</v>
      </c>
      <c r="B45" s="2" t="s">
        <v>7</v>
      </c>
      <c r="C45" s="2" t="s">
        <v>173</v>
      </c>
      <c r="D45" s="2">
        <v>3585</v>
      </c>
      <c r="E45" s="2" t="s">
        <v>173</v>
      </c>
      <c r="F45" s="2">
        <v>3585</v>
      </c>
      <c r="G45" s="2" t="s">
        <v>224</v>
      </c>
      <c r="H45" s="2" t="s">
        <v>287</v>
      </c>
      <c r="I45" s="3">
        <v>44901</v>
      </c>
      <c r="J45" s="18">
        <v>344100</v>
      </c>
      <c r="K45" s="18">
        <v>344100</v>
      </c>
      <c r="L45" s="2" t="s">
        <v>174</v>
      </c>
      <c r="M45" s="2" t="s">
        <v>322</v>
      </c>
      <c r="N45" s="2"/>
      <c r="O45" s="2"/>
      <c r="P45" s="2"/>
      <c r="Q45" s="2" t="s">
        <v>175</v>
      </c>
      <c r="R45" s="18">
        <v>344100</v>
      </c>
      <c r="S45" s="18">
        <v>0</v>
      </c>
      <c r="T45" s="18">
        <v>0</v>
      </c>
      <c r="U45" s="18">
        <v>0</v>
      </c>
      <c r="V45" s="18">
        <v>0</v>
      </c>
      <c r="W45" s="18">
        <v>0</v>
      </c>
      <c r="X45" s="2"/>
      <c r="Y45" s="18">
        <v>344100</v>
      </c>
      <c r="Z45" s="18">
        <v>0</v>
      </c>
      <c r="AA45" s="2"/>
      <c r="AB45" s="2"/>
      <c r="AC45" s="2"/>
      <c r="AD45" s="2"/>
      <c r="AE45" s="2"/>
      <c r="AF45" s="20">
        <v>223258529501408</v>
      </c>
      <c r="AG45" s="2"/>
      <c r="AH45" s="3">
        <v>44901</v>
      </c>
      <c r="AI45" s="2"/>
      <c r="AJ45" s="2">
        <v>2</v>
      </c>
      <c r="AK45" s="2"/>
      <c r="AL45" s="2" t="s">
        <v>172</v>
      </c>
      <c r="AM45" s="2">
        <v>1</v>
      </c>
      <c r="AN45" s="2">
        <v>20221230</v>
      </c>
      <c r="AO45" s="2">
        <v>20221215</v>
      </c>
      <c r="AP45" s="18">
        <v>344100</v>
      </c>
      <c r="AQ45" s="18">
        <v>0</v>
      </c>
      <c r="AR45" s="2"/>
      <c r="AS45" s="3">
        <v>45076</v>
      </c>
    </row>
    <row r="46" spans="1:45" x14ac:dyDescent="0.25">
      <c r="A46" s="2">
        <v>830027158</v>
      </c>
      <c r="B46" s="2" t="s">
        <v>7</v>
      </c>
      <c r="C46" s="2" t="s">
        <v>173</v>
      </c>
      <c r="D46" s="2">
        <v>3590</v>
      </c>
      <c r="E46" s="2" t="s">
        <v>173</v>
      </c>
      <c r="F46" s="2">
        <v>3590</v>
      </c>
      <c r="G46" s="2" t="s">
        <v>225</v>
      </c>
      <c r="H46" s="2" t="s">
        <v>288</v>
      </c>
      <c r="I46" s="3">
        <v>44904</v>
      </c>
      <c r="J46" s="18">
        <v>647200</v>
      </c>
      <c r="K46" s="18">
        <v>647200</v>
      </c>
      <c r="L46" s="2" t="s">
        <v>174</v>
      </c>
      <c r="M46" s="2" t="s">
        <v>322</v>
      </c>
      <c r="N46" s="2"/>
      <c r="O46" s="2"/>
      <c r="P46" s="2"/>
      <c r="Q46" s="2" t="s">
        <v>175</v>
      </c>
      <c r="R46" s="18">
        <v>647200</v>
      </c>
      <c r="S46" s="18">
        <v>0</v>
      </c>
      <c r="T46" s="18">
        <v>0</v>
      </c>
      <c r="U46" s="18">
        <v>0</v>
      </c>
      <c r="V46" s="18">
        <v>0</v>
      </c>
      <c r="W46" s="18">
        <v>0</v>
      </c>
      <c r="X46" s="2"/>
      <c r="Y46" s="18">
        <v>647200</v>
      </c>
      <c r="Z46" s="18">
        <v>0</v>
      </c>
      <c r="AA46" s="2"/>
      <c r="AB46" s="2"/>
      <c r="AC46" s="2"/>
      <c r="AD46" s="2"/>
      <c r="AE46" s="2"/>
      <c r="AF46" s="20">
        <v>222423360528702</v>
      </c>
      <c r="AG46" s="2"/>
      <c r="AH46" s="3">
        <v>44904</v>
      </c>
      <c r="AI46" s="2"/>
      <c r="AJ46" s="2">
        <v>2</v>
      </c>
      <c r="AK46" s="2"/>
      <c r="AL46" s="2" t="s">
        <v>172</v>
      </c>
      <c r="AM46" s="2">
        <v>1</v>
      </c>
      <c r="AN46" s="2">
        <v>20221230</v>
      </c>
      <c r="AO46" s="2">
        <v>20221219</v>
      </c>
      <c r="AP46" s="18">
        <v>647200</v>
      </c>
      <c r="AQ46" s="18">
        <v>0</v>
      </c>
      <c r="AR46" s="2"/>
      <c r="AS46" s="3">
        <v>45076</v>
      </c>
    </row>
    <row r="47" spans="1:45" x14ac:dyDescent="0.25">
      <c r="A47" s="2">
        <v>830027158</v>
      </c>
      <c r="B47" s="2" t="s">
        <v>7</v>
      </c>
      <c r="C47" s="2" t="s">
        <v>176</v>
      </c>
      <c r="D47" s="2">
        <v>17226</v>
      </c>
      <c r="E47" s="2" t="s">
        <v>176</v>
      </c>
      <c r="F47" s="2">
        <v>17226</v>
      </c>
      <c r="G47" s="2" t="s">
        <v>226</v>
      </c>
      <c r="H47" s="2" t="s">
        <v>289</v>
      </c>
      <c r="I47" s="3">
        <v>44991</v>
      </c>
      <c r="J47" s="18">
        <v>50000</v>
      </c>
      <c r="K47" s="18">
        <v>50000</v>
      </c>
      <c r="L47" s="2" t="s">
        <v>174</v>
      </c>
      <c r="M47" s="2" t="s">
        <v>322</v>
      </c>
      <c r="N47" s="2"/>
      <c r="O47" s="2"/>
      <c r="P47" s="2"/>
      <c r="Q47" s="2" t="s">
        <v>175</v>
      </c>
      <c r="R47" s="18">
        <v>50000</v>
      </c>
      <c r="S47" s="18">
        <v>0</v>
      </c>
      <c r="T47" s="18">
        <v>0</v>
      </c>
      <c r="U47" s="18">
        <v>0</v>
      </c>
      <c r="V47" s="18">
        <v>0</v>
      </c>
      <c r="W47" s="18">
        <v>0</v>
      </c>
      <c r="X47" s="2"/>
      <c r="Y47" s="18">
        <v>50000</v>
      </c>
      <c r="Z47" s="18">
        <v>0</v>
      </c>
      <c r="AA47" s="2"/>
      <c r="AB47" s="2"/>
      <c r="AC47" s="2"/>
      <c r="AD47" s="2"/>
      <c r="AE47" s="2"/>
      <c r="AF47" s="20">
        <v>230323360447037</v>
      </c>
      <c r="AG47" s="2"/>
      <c r="AH47" s="3">
        <v>44991</v>
      </c>
      <c r="AI47" s="2"/>
      <c r="AJ47" s="2">
        <v>2</v>
      </c>
      <c r="AK47" s="2"/>
      <c r="AL47" s="2" t="s">
        <v>172</v>
      </c>
      <c r="AM47" s="2">
        <v>1</v>
      </c>
      <c r="AN47" s="2">
        <v>20230430</v>
      </c>
      <c r="AO47" s="2">
        <v>20230413</v>
      </c>
      <c r="AP47" s="18">
        <v>50000</v>
      </c>
      <c r="AQ47" s="18">
        <v>0</v>
      </c>
      <c r="AR47" s="2"/>
      <c r="AS47" s="3">
        <v>45076</v>
      </c>
    </row>
    <row r="48" spans="1:45" x14ac:dyDescent="0.25">
      <c r="A48" s="2">
        <v>830027158</v>
      </c>
      <c r="B48" s="2" t="s">
        <v>7</v>
      </c>
      <c r="C48" s="2" t="s">
        <v>176</v>
      </c>
      <c r="D48" s="2">
        <v>17340</v>
      </c>
      <c r="E48" s="2" t="s">
        <v>176</v>
      </c>
      <c r="F48" s="2">
        <v>17340</v>
      </c>
      <c r="G48" s="2" t="s">
        <v>227</v>
      </c>
      <c r="H48" s="2" t="s">
        <v>290</v>
      </c>
      <c r="I48" s="3">
        <v>44993</v>
      </c>
      <c r="J48" s="18">
        <v>426000</v>
      </c>
      <c r="K48" s="18">
        <v>426000</v>
      </c>
      <c r="L48" s="2" t="s">
        <v>174</v>
      </c>
      <c r="M48" s="2" t="s">
        <v>322</v>
      </c>
      <c r="N48" s="2"/>
      <c r="O48" s="2"/>
      <c r="P48" s="2"/>
      <c r="Q48" s="2" t="s">
        <v>175</v>
      </c>
      <c r="R48" s="18">
        <v>426000</v>
      </c>
      <c r="S48" s="18">
        <v>0</v>
      </c>
      <c r="T48" s="18">
        <v>0</v>
      </c>
      <c r="U48" s="18">
        <v>0</v>
      </c>
      <c r="V48" s="18">
        <v>0</v>
      </c>
      <c r="W48" s="18">
        <v>0</v>
      </c>
      <c r="X48" s="2"/>
      <c r="Y48" s="18">
        <v>426000</v>
      </c>
      <c r="Z48" s="18">
        <v>0</v>
      </c>
      <c r="AA48" s="2"/>
      <c r="AB48" s="2"/>
      <c r="AC48" s="2"/>
      <c r="AD48" s="2"/>
      <c r="AE48" s="2"/>
      <c r="AF48" s="20">
        <v>230523360479283</v>
      </c>
      <c r="AG48" s="2"/>
      <c r="AH48" s="3">
        <v>44993</v>
      </c>
      <c r="AI48" s="2"/>
      <c r="AJ48" s="2">
        <v>2</v>
      </c>
      <c r="AK48" s="2"/>
      <c r="AL48" s="2" t="s">
        <v>172</v>
      </c>
      <c r="AM48" s="2">
        <v>1</v>
      </c>
      <c r="AN48" s="2">
        <v>20230430</v>
      </c>
      <c r="AO48" s="2">
        <v>20230413</v>
      </c>
      <c r="AP48" s="18">
        <v>426000</v>
      </c>
      <c r="AQ48" s="18">
        <v>0</v>
      </c>
      <c r="AR48" s="2"/>
      <c r="AS48" s="3">
        <v>45076</v>
      </c>
    </row>
    <row r="49" spans="1:45" x14ac:dyDescent="0.25">
      <c r="A49" s="2">
        <v>830027158</v>
      </c>
      <c r="B49" s="2" t="s">
        <v>7</v>
      </c>
      <c r="C49" s="2" t="s">
        <v>176</v>
      </c>
      <c r="D49" s="2">
        <v>17398</v>
      </c>
      <c r="E49" s="2" t="s">
        <v>176</v>
      </c>
      <c r="F49" s="2">
        <v>17398</v>
      </c>
      <c r="G49" s="2" t="s">
        <v>228</v>
      </c>
      <c r="H49" s="2" t="s">
        <v>291</v>
      </c>
      <c r="I49" s="3">
        <v>44995</v>
      </c>
      <c r="J49" s="18">
        <v>426000</v>
      </c>
      <c r="K49" s="18">
        <v>426000</v>
      </c>
      <c r="L49" s="2" t="s">
        <v>174</v>
      </c>
      <c r="M49" s="2" t="s">
        <v>322</v>
      </c>
      <c r="N49" s="2"/>
      <c r="O49" s="2"/>
      <c r="P49" s="2"/>
      <c r="Q49" s="2" t="s">
        <v>175</v>
      </c>
      <c r="R49" s="18">
        <v>426000</v>
      </c>
      <c r="S49" s="18">
        <v>0</v>
      </c>
      <c r="T49" s="18">
        <v>0</v>
      </c>
      <c r="U49" s="18">
        <v>0</v>
      </c>
      <c r="V49" s="18">
        <v>0</v>
      </c>
      <c r="W49" s="18">
        <v>0</v>
      </c>
      <c r="X49" s="2"/>
      <c r="Y49" s="18">
        <v>426000</v>
      </c>
      <c r="Z49" s="18">
        <v>0</v>
      </c>
      <c r="AA49" s="2"/>
      <c r="AB49" s="2"/>
      <c r="AC49" s="2"/>
      <c r="AD49" s="2"/>
      <c r="AE49" s="2"/>
      <c r="AF49" s="20">
        <v>230133360376718</v>
      </c>
      <c r="AG49" s="2"/>
      <c r="AH49" s="3">
        <v>44995</v>
      </c>
      <c r="AI49" s="2"/>
      <c r="AJ49" s="2">
        <v>2</v>
      </c>
      <c r="AK49" s="2"/>
      <c r="AL49" s="2" t="s">
        <v>172</v>
      </c>
      <c r="AM49" s="2">
        <v>1</v>
      </c>
      <c r="AN49" s="2">
        <v>20230430</v>
      </c>
      <c r="AO49" s="2">
        <v>20230413</v>
      </c>
      <c r="AP49" s="18">
        <v>426000</v>
      </c>
      <c r="AQ49" s="18">
        <v>0</v>
      </c>
      <c r="AR49" s="2"/>
      <c r="AS49" s="3">
        <v>45076</v>
      </c>
    </row>
    <row r="50" spans="1:45" x14ac:dyDescent="0.25">
      <c r="A50" s="2">
        <v>830027158</v>
      </c>
      <c r="B50" s="2" t="s">
        <v>7</v>
      </c>
      <c r="C50" s="2" t="s">
        <v>173</v>
      </c>
      <c r="D50" s="2">
        <v>2779</v>
      </c>
      <c r="E50" s="2" t="s">
        <v>173</v>
      </c>
      <c r="F50" s="2">
        <v>2779</v>
      </c>
      <c r="G50" s="2" t="s">
        <v>229</v>
      </c>
      <c r="H50" s="2" t="s">
        <v>292</v>
      </c>
      <c r="I50" s="3">
        <v>44613</v>
      </c>
      <c r="J50" s="18">
        <v>3355500</v>
      </c>
      <c r="K50" s="18">
        <v>3355500</v>
      </c>
      <c r="L50" s="2" t="s">
        <v>174</v>
      </c>
      <c r="M50" s="2" t="s">
        <v>322</v>
      </c>
      <c r="N50" s="2"/>
      <c r="O50" s="2"/>
      <c r="P50" s="2"/>
      <c r="Q50" s="2" t="s">
        <v>175</v>
      </c>
      <c r="R50" s="18">
        <v>3355500</v>
      </c>
      <c r="S50" s="18">
        <v>0</v>
      </c>
      <c r="T50" s="18">
        <v>0</v>
      </c>
      <c r="U50" s="18">
        <v>0</v>
      </c>
      <c r="V50" s="18">
        <v>0</v>
      </c>
      <c r="W50" s="18">
        <v>0</v>
      </c>
      <c r="X50" s="2"/>
      <c r="Y50" s="18">
        <v>3355500</v>
      </c>
      <c r="Z50" s="18">
        <v>0</v>
      </c>
      <c r="AA50" s="2"/>
      <c r="AB50" s="2"/>
      <c r="AC50" s="2"/>
      <c r="AD50" s="2"/>
      <c r="AE50" s="2"/>
      <c r="AF50" s="20">
        <v>213208516343834</v>
      </c>
      <c r="AG50" s="2"/>
      <c r="AH50" s="3">
        <v>44613</v>
      </c>
      <c r="AI50" s="2"/>
      <c r="AJ50" s="2">
        <v>2</v>
      </c>
      <c r="AK50" s="2"/>
      <c r="AL50" s="2" t="s">
        <v>172</v>
      </c>
      <c r="AM50" s="2">
        <v>1</v>
      </c>
      <c r="AN50" s="2">
        <v>20221130</v>
      </c>
      <c r="AO50" s="2">
        <v>20221108</v>
      </c>
      <c r="AP50" s="18">
        <v>3355500</v>
      </c>
      <c r="AQ50" s="18">
        <v>0</v>
      </c>
      <c r="AR50" s="2"/>
      <c r="AS50" s="3">
        <v>45076</v>
      </c>
    </row>
    <row r="51" spans="1:45" x14ac:dyDescent="0.25">
      <c r="A51" s="2">
        <v>830027158</v>
      </c>
      <c r="B51" s="2" t="s">
        <v>7</v>
      </c>
      <c r="C51" s="2" t="s">
        <v>173</v>
      </c>
      <c r="D51" s="2">
        <v>3044</v>
      </c>
      <c r="E51" s="2" t="s">
        <v>173</v>
      </c>
      <c r="F51" s="2">
        <v>3044</v>
      </c>
      <c r="G51" s="2" t="s">
        <v>230</v>
      </c>
      <c r="H51" s="2" t="s">
        <v>293</v>
      </c>
      <c r="I51" s="3">
        <v>44709</v>
      </c>
      <c r="J51" s="18">
        <v>655700</v>
      </c>
      <c r="K51" s="18">
        <v>655700</v>
      </c>
      <c r="L51" s="2" t="s">
        <v>174</v>
      </c>
      <c r="M51" s="2" t="s">
        <v>322</v>
      </c>
      <c r="N51" s="2"/>
      <c r="O51" s="2"/>
      <c r="P51" s="2"/>
      <c r="Q51" s="2" t="s">
        <v>175</v>
      </c>
      <c r="R51" s="18">
        <v>655700</v>
      </c>
      <c r="S51" s="18">
        <v>0</v>
      </c>
      <c r="T51" s="18">
        <v>0</v>
      </c>
      <c r="U51" s="18">
        <v>0</v>
      </c>
      <c r="V51" s="18">
        <v>0</v>
      </c>
      <c r="W51" s="18">
        <v>0</v>
      </c>
      <c r="X51" s="2"/>
      <c r="Y51" s="18">
        <v>655700</v>
      </c>
      <c r="Z51" s="18">
        <v>0</v>
      </c>
      <c r="AA51" s="2"/>
      <c r="AB51" s="2"/>
      <c r="AC51" s="2"/>
      <c r="AD51" s="2"/>
      <c r="AE51" s="2"/>
      <c r="AF51" s="20">
        <v>220418545312182</v>
      </c>
      <c r="AG51" s="2"/>
      <c r="AH51" s="3">
        <v>44709</v>
      </c>
      <c r="AI51" s="2"/>
      <c r="AJ51" s="2">
        <v>2</v>
      </c>
      <c r="AK51" s="2"/>
      <c r="AL51" s="2" t="s">
        <v>172</v>
      </c>
      <c r="AM51" s="2">
        <v>1</v>
      </c>
      <c r="AN51" s="2">
        <v>20221130</v>
      </c>
      <c r="AO51" s="2">
        <v>20221108</v>
      </c>
      <c r="AP51" s="18">
        <v>655700</v>
      </c>
      <c r="AQ51" s="18">
        <v>0</v>
      </c>
      <c r="AR51" s="2"/>
      <c r="AS51" s="3">
        <v>45076</v>
      </c>
    </row>
    <row r="52" spans="1:45" x14ac:dyDescent="0.25">
      <c r="A52" s="2">
        <v>830027158</v>
      </c>
      <c r="B52" s="2" t="s">
        <v>7</v>
      </c>
      <c r="C52" s="2" t="s">
        <v>173</v>
      </c>
      <c r="D52" s="2">
        <v>3468</v>
      </c>
      <c r="E52" s="2" t="s">
        <v>173</v>
      </c>
      <c r="F52" s="2">
        <v>3468</v>
      </c>
      <c r="G52" s="2" t="s">
        <v>231</v>
      </c>
      <c r="H52" s="2" t="s">
        <v>294</v>
      </c>
      <c r="I52" s="3">
        <v>44849</v>
      </c>
      <c r="J52" s="18">
        <v>2061000</v>
      </c>
      <c r="K52" s="18">
        <v>2061000</v>
      </c>
      <c r="L52" s="2" t="s">
        <v>174</v>
      </c>
      <c r="M52" s="2" t="s">
        <v>322</v>
      </c>
      <c r="N52" s="2"/>
      <c r="O52" s="2"/>
      <c r="P52" s="2"/>
      <c r="Q52" s="2" t="s">
        <v>175</v>
      </c>
      <c r="R52" s="18">
        <v>2061000</v>
      </c>
      <c r="S52" s="18">
        <v>0</v>
      </c>
      <c r="T52" s="18">
        <v>0</v>
      </c>
      <c r="U52" s="18">
        <v>0</v>
      </c>
      <c r="V52" s="18">
        <v>0</v>
      </c>
      <c r="W52" s="18">
        <v>0</v>
      </c>
      <c r="X52" s="2"/>
      <c r="Y52" s="18">
        <v>2061000</v>
      </c>
      <c r="Z52" s="18">
        <v>0</v>
      </c>
      <c r="AA52" s="2"/>
      <c r="AB52" s="2"/>
      <c r="AC52" s="2"/>
      <c r="AD52" s="2"/>
      <c r="AE52" s="2"/>
      <c r="AF52" s="20">
        <v>221823360398167</v>
      </c>
      <c r="AG52" s="2"/>
      <c r="AH52" s="3">
        <v>44849</v>
      </c>
      <c r="AI52" s="2"/>
      <c r="AJ52" s="2">
        <v>2</v>
      </c>
      <c r="AK52" s="2"/>
      <c r="AL52" s="2" t="s">
        <v>172</v>
      </c>
      <c r="AM52" s="2">
        <v>1</v>
      </c>
      <c r="AN52" s="2">
        <v>20221130</v>
      </c>
      <c r="AO52" s="2">
        <v>20221108</v>
      </c>
      <c r="AP52" s="18">
        <v>2061000</v>
      </c>
      <c r="AQ52" s="18">
        <v>0</v>
      </c>
      <c r="AR52" s="2"/>
      <c r="AS52" s="3">
        <v>45076</v>
      </c>
    </row>
    <row r="53" spans="1:45" x14ac:dyDescent="0.25">
      <c r="A53" s="2">
        <v>830027158</v>
      </c>
      <c r="B53" s="2" t="s">
        <v>7</v>
      </c>
      <c r="C53" s="2" t="s">
        <v>176</v>
      </c>
      <c r="D53" s="2">
        <v>18134</v>
      </c>
      <c r="E53" s="2" t="s">
        <v>176</v>
      </c>
      <c r="F53" s="2">
        <v>18134</v>
      </c>
      <c r="G53" s="2" t="s">
        <v>232</v>
      </c>
      <c r="H53" s="2" t="s">
        <v>295</v>
      </c>
      <c r="I53" s="3">
        <v>45019</v>
      </c>
      <c r="J53" s="18">
        <v>50000</v>
      </c>
      <c r="K53" s="18">
        <v>50000</v>
      </c>
      <c r="L53" s="2" t="s">
        <v>174</v>
      </c>
      <c r="M53" s="2" t="s">
        <v>322</v>
      </c>
      <c r="N53" s="2"/>
      <c r="O53" s="2"/>
      <c r="P53" s="2"/>
      <c r="Q53" s="2" t="s">
        <v>175</v>
      </c>
      <c r="R53" s="18">
        <v>50000</v>
      </c>
      <c r="S53" s="18">
        <v>0</v>
      </c>
      <c r="T53" s="18">
        <v>0</v>
      </c>
      <c r="U53" s="18">
        <v>0</v>
      </c>
      <c r="V53" s="18">
        <v>0</v>
      </c>
      <c r="W53" s="18">
        <v>0</v>
      </c>
      <c r="X53" s="2"/>
      <c r="Y53" s="18">
        <v>50000</v>
      </c>
      <c r="Z53" s="18">
        <v>0</v>
      </c>
      <c r="AA53" s="2"/>
      <c r="AB53" s="2"/>
      <c r="AC53" s="2"/>
      <c r="AD53" s="2"/>
      <c r="AE53" s="2"/>
      <c r="AF53" s="20">
        <v>230113360282734</v>
      </c>
      <c r="AG53" s="2"/>
      <c r="AH53" s="3">
        <v>45019</v>
      </c>
      <c r="AI53" s="2"/>
      <c r="AJ53" s="2">
        <v>2</v>
      </c>
      <c r="AK53" s="2"/>
      <c r="AL53" s="2" t="s">
        <v>172</v>
      </c>
      <c r="AM53" s="2">
        <v>1</v>
      </c>
      <c r="AN53" s="2">
        <v>20230530</v>
      </c>
      <c r="AO53" s="2">
        <v>20230509</v>
      </c>
      <c r="AP53" s="18">
        <v>50000</v>
      </c>
      <c r="AQ53" s="18">
        <v>0</v>
      </c>
      <c r="AR53" s="2"/>
      <c r="AS53" s="3">
        <v>45076</v>
      </c>
    </row>
    <row r="54" spans="1:45" x14ac:dyDescent="0.25">
      <c r="A54" s="2">
        <v>830027158</v>
      </c>
      <c r="B54" s="2" t="s">
        <v>7</v>
      </c>
      <c r="C54" s="2" t="s">
        <v>176</v>
      </c>
      <c r="D54" s="2">
        <v>19063</v>
      </c>
      <c r="E54" s="2" t="s">
        <v>176</v>
      </c>
      <c r="F54" s="2">
        <v>19063</v>
      </c>
      <c r="G54" s="2" t="s">
        <v>233</v>
      </c>
      <c r="H54" s="2" t="s">
        <v>296</v>
      </c>
      <c r="I54" s="3">
        <v>45041</v>
      </c>
      <c r="J54" s="18">
        <v>50000</v>
      </c>
      <c r="K54" s="18">
        <v>50000</v>
      </c>
      <c r="L54" s="2" t="s">
        <v>174</v>
      </c>
      <c r="M54" s="2" t="s">
        <v>322</v>
      </c>
      <c r="N54" s="2"/>
      <c r="O54" s="2"/>
      <c r="P54" s="2"/>
      <c r="Q54" s="2" t="s">
        <v>175</v>
      </c>
      <c r="R54" s="18">
        <v>50000</v>
      </c>
      <c r="S54" s="18">
        <v>0</v>
      </c>
      <c r="T54" s="18">
        <v>0</v>
      </c>
      <c r="U54" s="18">
        <v>0</v>
      </c>
      <c r="V54" s="18">
        <v>0</v>
      </c>
      <c r="W54" s="18">
        <v>0</v>
      </c>
      <c r="X54" s="2"/>
      <c r="Y54" s="18">
        <v>50000</v>
      </c>
      <c r="Z54" s="18">
        <v>0</v>
      </c>
      <c r="AA54" s="2"/>
      <c r="AB54" s="2"/>
      <c r="AC54" s="2"/>
      <c r="AD54" s="2"/>
      <c r="AE54" s="2"/>
      <c r="AF54" s="20">
        <v>230693360295085</v>
      </c>
      <c r="AG54" s="2"/>
      <c r="AH54" s="3">
        <v>45041</v>
      </c>
      <c r="AI54" s="2"/>
      <c r="AJ54" s="2">
        <v>2</v>
      </c>
      <c r="AK54" s="2"/>
      <c r="AL54" s="2" t="s">
        <v>172</v>
      </c>
      <c r="AM54" s="2">
        <v>1</v>
      </c>
      <c r="AN54" s="2">
        <v>20230530</v>
      </c>
      <c r="AO54" s="2">
        <v>20230509</v>
      </c>
      <c r="AP54" s="18">
        <v>50000</v>
      </c>
      <c r="AQ54" s="18">
        <v>0</v>
      </c>
      <c r="AR54" s="2"/>
      <c r="AS54" s="3">
        <v>45076</v>
      </c>
    </row>
    <row r="55" spans="1:45" x14ac:dyDescent="0.25">
      <c r="A55" s="2">
        <v>830027158</v>
      </c>
      <c r="B55" s="2" t="s">
        <v>7</v>
      </c>
      <c r="C55" s="2" t="s">
        <v>176</v>
      </c>
      <c r="D55" s="2">
        <v>17519</v>
      </c>
      <c r="E55" s="2" t="s">
        <v>176</v>
      </c>
      <c r="F55" s="2">
        <v>17519</v>
      </c>
      <c r="G55" s="2" t="s">
        <v>234</v>
      </c>
      <c r="H55" s="2" t="s">
        <v>297</v>
      </c>
      <c r="I55" s="3">
        <v>45000</v>
      </c>
      <c r="J55" s="18">
        <v>426000</v>
      </c>
      <c r="K55" s="18">
        <v>426000</v>
      </c>
      <c r="L55" s="2" t="s">
        <v>177</v>
      </c>
      <c r="M55" s="2" t="s">
        <v>318</v>
      </c>
      <c r="N55" s="2"/>
      <c r="O55" s="2"/>
      <c r="P55" s="2"/>
      <c r="Q55" s="2" t="s">
        <v>175</v>
      </c>
      <c r="R55" s="18">
        <v>426000</v>
      </c>
      <c r="S55" s="18">
        <v>0</v>
      </c>
      <c r="T55" s="18">
        <v>0</v>
      </c>
      <c r="U55" s="18">
        <v>0</v>
      </c>
      <c r="V55" s="18">
        <v>43700</v>
      </c>
      <c r="W55" s="18">
        <v>0</v>
      </c>
      <c r="X55" s="2" t="s">
        <v>317</v>
      </c>
      <c r="Y55" s="18">
        <v>382300</v>
      </c>
      <c r="Z55" s="18">
        <v>0</v>
      </c>
      <c r="AA55" s="2"/>
      <c r="AB55" s="2"/>
      <c r="AC55" s="2"/>
      <c r="AD55" s="2"/>
      <c r="AE55" s="2"/>
      <c r="AF55" s="20">
        <v>230573360320300</v>
      </c>
      <c r="AG55" s="2"/>
      <c r="AH55" s="3">
        <v>45000</v>
      </c>
      <c r="AI55" s="2"/>
      <c r="AJ55" s="2">
        <v>2</v>
      </c>
      <c r="AK55" s="2"/>
      <c r="AL55" s="2" t="s">
        <v>172</v>
      </c>
      <c r="AM55" s="2">
        <v>2</v>
      </c>
      <c r="AN55" s="2">
        <v>20230531</v>
      </c>
      <c r="AO55" s="2">
        <v>20230516</v>
      </c>
      <c r="AP55" s="18">
        <v>426000</v>
      </c>
      <c r="AQ55" s="18">
        <v>43700</v>
      </c>
      <c r="AR55" s="2" t="s">
        <v>178</v>
      </c>
      <c r="AS55" s="3">
        <v>45076</v>
      </c>
    </row>
    <row r="56" spans="1:45" x14ac:dyDescent="0.25">
      <c r="A56" s="2">
        <v>830027158</v>
      </c>
      <c r="B56" s="2" t="s">
        <v>7</v>
      </c>
      <c r="C56" s="2" t="s">
        <v>173</v>
      </c>
      <c r="D56" s="2">
        <v>3596</v>
      </c>
      <c r="E56" s="2" t="s">
        <v>173</v>
      </c>
      <c r="F56" s="2">
        <v>3596</v>
      </c>
      <c r="G56" s="2" t="s">
        <v>235</v>
      </c>
      <c r="H56" s="2" t="s">
        <v>298</v>
      </c>
      <c r="I56" s="3">
        <v>44909</v>
      </c>
      <c r="J56" s="18">
        <v>517085</v>
      </c>
      <c r="K56" s="18">
        <v>517085</v>
      </c>
      <c r="L56" s="2" t="s">
        <v>179</v>
      </c>
      <c r="M56" s="2" t="s">
        <v>322</v>
      </c>
      <c r="N56" s="2"/>
      <c r="O56" s="2"/>
      <c r="P56" s="2"/>
      <c r="Q56" s="2" t="s">
        <v>175</v>
      </c>
      <c r="R56" s="18">
        <v>544300</v>
      </c>
      <c r="S56" s="18">
        <v>0</v>
      </c>
      <c r="T56" s="18">
        <v>0</v>
      </c>
      <c r="U56" s="18">
        <v>0</v>
      </c>
      <c r="V56" s="18">
        <v>0</v>
      </c>
      <c r="W56" s="18">
        <v>0</v>
      </c>
      <c r="X56" s="2"/>
      <c r="Y56" s="18">
        <v>544300</v>
      </c>
      <c r="Z56" s="18">
        <v>0</v>
      </c>
      <c r="AA56" s="2"/>
      <c r="AB56" s="2"/>
      <c r="AC56" s="2"/>
      <c r="AD56" s="2"/>
      <c r="AE56" s="2"/>
      <c r="AF56" s="20">
        <v>223228516392662</v>
      </c>
      <c r="AG56" s="2"/>
      <c r="AH56" s="3">
        <v>44909</v>
      </c>
      <c r="AI56" s="2"/>
      <c r="AJ56" s="2">
        <v>2</v>
      </c>
      <c r="AK56" s="2"/>
      <c r="AL56" s="2" t="s">
        <v>172</v>
      </c>
      <c r="AM56" s="2">
        <v>1</v>
      </c>
      <c r="AN56" s="2">
        <v>20221230</v>
      </c>
      <c r="AO56" s="2">
        <v>20221223</v>
      </c>
      <c r="AP56" s="18">
        <v>544300</v>
      </c>
      <c r="AQ56" s="18">
        <v>0</v>
      </c>
      <c r="AR56" s="2"/>
      <c r="AS56" s="3">
        <v>45076</v>
      </c>
    </row>
    <row r="57" spans="1:45" x14ac:dyDescent="0.25">
      <c r="A57" s="2">
        <v>830027158</v>
      </c>
      <c r="B57" s="2" t="s">
        <v>7</v>
      </c>
      <c r="C57" s="2" t="s">
        <v>173</v>
      </c>
      <c r="D57" s="2">
        <v>3469</v>
      </c>
      <c r="E57" s="2" t="s">
        <v>173</v>
      </c>
      <c r="F57" s="2">
        <v>3469</v>
      </c>
      <c r="G57" s="2" t="s">
        <v>236</v>
      </c>
      <c r="H57" s="2" t="s">
        <v>299</v>
      </c>
      <c r="I57" s="3">
        <v>44849</v>
      </c>
      <c r="J57" s="18">
        <v>547200</v>
      </c>
      <c r="K57" s="18">
        <v>547200</v>
      </c>
      <c r="L57" s="2" t="s">
        <v>179</v>
      </c>
      <c r="M57" s="2" t="s">
        <v>322</v>
      </c>
      <c r="N57" s="2"/>
      <c r="O57" s="2"/>
      <c r="P57" s="2"/>
      <c r="Q57" s="2" t="s">
        <v>175</v>
      </c>
      <c r="R57" s="18">
        <v>576000</v>
      </c>
      <c r="S57" s="18">
        <v>0</v>
      </c>
      <c r="T57" s="18">
        <v>0</v>
      </c>
      <c r="U57" s="18">
        <v>0</v>
      </c>
      <c r="V57" s="18">
        <v>0</v>
      </c>
      <c r="W57" s="18">
        <v>0</v>
      </c>
      <c r="X57" s="2"/>
      <c r="Y57" s="18">
        <v>576000</v>
      </c>
      <c r="Z57" s="18">
        <v>0</v>
      </c>
      <c r="AA57" s="2"/>
      <c r="AB57" s="2"/>
      <c r="AC57" s="2"/>
      <c r="AD57" s="2"/>
      <c r="AE57" s="2"/>
      <c r="AF57" s="20">
        <v>222353360411901</v>
      </c>
      <c r="AG57" s="2"/>
      <c r="AH57" s="3">
        <v>44849</v>
      </c>
      <c r="AI57" s="2"/>
      <c r="AJ57" s="2">
        <v>2</v>
      </c>
      <c r="AK57" s="2"/>
      <c r="AL57" s="2" t="s">
        <v>172</v>
      </c>
      <c r="AM57" s="2">
        <v>1</v>
      </c>
      <c r="AN57" s="2">
        <v>20221130</v>
      </c>
      <c r="AO57" s="2">
        <v>20221108</v>
      </c>
      <c r="AP57" s="18">
        <v>576000</v>
      </c>
      <c r="AQ57" s="18">
        <v>0</v>
      </c>
      <c r="AR57" s="2"/>
      <c r="AS57" s="3">
        <v>45076</v>
      </c>
    </row>
    <row r="58" spans="1:45" x14ac:dyDescent="0.25">
      <c r="A58" s="2">
        <v>830027158</v>
      </c>
      <c r="B58" s="2" t="s">
        <v>7</v>
      </c>
      <c r="C58" s="2" t="s">
        <v>173</v>
      </c>
      <c r="D58" s="2">
        <v>1179</v>
      </c>
      <c r="E58" s="2" t="s">
        <v>173</v>
      </c>
      <c r="F58" s="2">
        <v>1179</v>
      </c>
      <c r="G58" s="2" t="s">
        <v>237</v>
      </c>
      <c r="H58" s="2" t="s">
        <v>300</v>
      </c>
      <c r="I58" s="3">
        <v>44226</v>
      </c>
      <c r="J58" s="18">
        <v>20000</v>
      </c>
      <c r="K58" s="18">
        <v>20000</v>
      </c>
      <c r="L58" s="2" t="s">
        <v>179</v>
      </c>
      <c r="M58" s="2" t="s">
        <v>322</v>
      </c>
      <c r="N58" s="2"/>
      <c r="O58" s="2"/>
      <c r="P58" s="2"/>
      <c r="Q58" s="2" t="s">
        <v>175</v>
      </c>
      <c r="R58" s="18">
        <v>2200200</v>
      </c>
      <c r="S58" s="18">
        <v>0</v>
      </c>
      <c r="T58" s="18">
        <v>0</v>
      </c>
      <c r="U58" s="18">
        <v>0</v>
      </c>
      <c r="V58" s="18">
        <v>0</v>
      </c>
      <c r="W58" s="18">
        <v>0</v>
      </c>
      <c r="X58" s="2"/>
      <c r="Y58" s="18">
        <v>2200200</v>
      </c>
      <c r="Z58" s="18">
        <v>0</v>
      </c>
      <c r="AA58" s="2"/>
      <c r="AB58" s="2"/>
      <c r="AC58" s="2"/>
      <c r="AD58" s="2"/>
      <c r="AE58" s="2"/>
      <c r="AF58" s="20">
        <v>203003067593687</v>
      </c>
      <c r="AG58" s="2"/>
      <c r="AH58" s="3">
        <v>44226</v>
      </c>
      <c r="AI58" s="2"/>
      <c r="AJ58" s="2">
        <v>2</v>
      </c>
      <c r="AK58" s="2"/>
      <c r="AL58" s="2" t="s">
        <v>172</v>
      </c>
      <c r="AM58" s="2">
        <v>1</v>
      </c>
      <c r="AN58" s="2">
        <v>20210228</v>
      </c>
      <c r="AO58" s="2">
        <v>20210209</v>
      </c>
      <c r="AP58" s="18">
        <v>2200200</v>
      </c>
      <c r="AQ58" s="18">
        <v>0</v>
      </c>
      <c r="AR58" s="2"/>
      <c r="AS58" s="3">
        <v>45076</v>
      </c>
    </row>
    <row r="59" spans="1:45" x14ac:dyDescent="0.25">
      <c r="A59" s="2">
        <v>830027158</v>
      </c>
      <c r="B59" s="2" t="s">
        <v>7</v>
      </c>
      <c r="C59" s="2" t="s">
        <v>173</v>
      </c>
      <c r="D59" s="2">
        <v>2778</v>
      </c>
      <c r="E59" s="2" t="s">
        <v>173</v>
      </c>
      <c r="F59" s="2">
        <v>2778</v>
      </c>
      <c r="G59" s="2" t="s">
        <v>238</v>
      </c>
      <c r="H59" s="2" t="s">
        <v>301</v>
      </c>
      <c r="I59" s="3">
        <v>44613</v>
      </c>
      <c r="J59" s="18">
        <v>192880</v>
      </c>
      <c r="K59" s="18">
        <v>192880</v>
      </c>
      <c r="L59" s="2" t="s">
        <v>179</v>
      </c>
      <c r="M59" s="2" t="s">
        <v>322</v>
      </c>
      <c r="N59" s="2"/>
      <c r="O59" s="2"/>
      <c r="P59" s="2"/>
      <c r="Q59" s="2" t="s">
        <v>175</v>
      </c>
      <c r="R59" s="18">
        <v>241100</v>
      </c>
      <c r="S59" s="18">
        <v>0</v>
      </c>
      <c r="T59" s="18">
        <v>0</v>
      </c>
      <c r="U59" s="18">
        <v>0</v>
      </c>
      <c r="V59" s="18">
        <v>0</v>
      </c>
      <c r="W59" s="18">
        <v>0</v>
      </c>
      <c r="X59" s="2"/>
      <c r="Y59" s="18">
        <v>241100</v>
      </c>
      <c r="Z59" s="18">
        <v>0</v>
      </c>
      <c r="AA59" s="2"/>
      <c r="AB59" s="2"/>
      <c r="AC59" s="2"/>
      <c r="AD59" s="2"/>
      <c r="AE59" s="2"/>
      <c r="AF59" s="20">
        <v>213568516843755</v>
      </c>
      <c r="AG59" s="2"/>
      <c r="AH59" s="3">
        <v>44613</v>
      </c>
      <c r="AI59" s="2"/>
      <c r="AJ59" s="2">
        <v>2</v>
      </c>
      <c r="AK59" s="2"/>
      <c r="AL59" s="2" t="s">
        <v>172</v>
      </c>
      <c r="AM59" s="2">
        <v>1</v>
      </c>
      <c r="AN59" s="2">
        <v>20221130</v>
      </c>
      <c r="AO59" s="2">
        <v>20221108</v>
      </c>
      <c r="AP59" s="18">
        <v>241100</v>
      </c>
      <c r="AQ59" s="18">
        <v>0</v>
      </c>
      <c r="AR59" s="2"/>
      <c r="AS59" s="3">
        <v>45076</v>
      </c>
    </row>
    <row r="60" spans="1:45" x14ac:dyDescent="0.25">
      <c r="A60" s="2">
        <v>830027158</v>
      </c>
      <c r="B60" s="2" t="s">
        <v>7</v>
      </c>
      <c r="C60" s="2" t="s">
        <v>173</v>
      </c>
      <c r="D60" s="2">
        <v>3476</v>
      </c>
      <c r="E60" s="2" t="s">
        <v>173</v>
      </c>
      <c r="F60" s="2">
        <v>3476</v>
      </c>
      <c r="G60" s="2" t="s">
        <v>239</v>
      </c>
      <c r="H60" s="2" t="s">
        <v>302</v>
      </c>
      <c r="I60" s="3">
        <v>44854</v>
      </c>
      <c r="J60" s="18">
        <v>50000</v>
      </c>
      <c r="K60" s="18">
        <v>50000</v>
      </c>
      <c r="L60" s="2" t="s">
        <v>180</v>
      </c>
      <c r="M60" s="2" t="s">
        <v>314</v>
      </c>
      <c r="N60" s="2"/>
      <c r="O60" s="2"/>
      <c r="P60" s="2"/>
      <c r="Q60" s="2" t="s">
        <v>175</v>
      </c>
      <c r="R60" s="18">
        <v>50000</v>
      </c>
      <c r="S60" s="18">
        <v>0</v>
      </c>
      <c r="T60" s="18">
        <v>0</v>
      </c>
      <c r="U60" s="18">
        <v>0</v>
      </c>
      <c r="V60" s="18">
        <v>0</v>
      </c>
      <c r="W60" s="18">
        <v>50000</v>
      </c>
      <c r="X60" s="2" t="s">
        <v>316</v>
      </c>
      <c r="Y60" s="18">
        <v>0</v>
      </c>
      <c r="Z60" s="18">
        <v>50000</v>
      </c>
      <c r="AA60" s="2"/>
      <c r="AB60" s="2"/>
      <c r="AC60" s="2"/>
      <c r="AD60" s="2"/>
      <c r="AE60" s="2"/>
      <c r="AF60" s="2"/>
      <c r="AG60" s="2"/>
      <c r="AH60" s="3">
        <v>44854</v>
      </c>
      <c r="AI60" s="2"/>
      <c r="AJ60" s="2">
        <v>9</v>
      </c>
      <c r="AK60" s="2"/>
      <c r="AL60" s="2" t="s">
        <v>172</v>
      </c>
      <c r="AM60" s="2">
        <v>1</v>
      </c>
      <c r="AN60" s="2">
        <v>21001231</v>
      </c>
      <c r="AO60" s="2">
        <v>20221108</v>
      </c>
      <c r="AP60" s="18">
        <v>50000</v>
      </c>
      <c r="AQ60" s="18">
        <v>0</v>
      </c>
      <c r="AR60" s="2"/>
      <c r="AS60" s="3">
        <v>45076</v>
      </c>
    </row>
    <row r="61" spans="1:45" x14ac:dyDescent="0.25">
      <c r="A61" s="2">
        <v>830027158</v>
      </c>
      <c r="B61" s="2" t="s">
        <v>7</v>
      </c>
      <c r="C61" s="2" t="s">
        <v>173</v>
      </c>
      <c r="D61" s="2">
        <v>3258</v>
      </c>
      <c r="E61" s="2" t="s">
        <v>173</v>
      </c>
      <c r="F61" s="2">
        <v>3258</v>
      </c>
      <c r="G61" s="2" t="s">
        <v>240</v>
      </c>
      <c r="H61" s="2" t="s">
        <v>303</v>
      </c>
      <c r="I61" s="3">
        <v>44789</v>
      </c>
      <c r="J61" s="18">
        <v>50000</v>
      </c>
      <c r="K61" s="18">
        <v>50000</v>
      </c>
      <c r="L61" s="2" t="s">
        <v>180</v>
      </c>
      <c r="M61" s="2" t="s">
        <v>314</v>
      </c>
      <c r="N61" s="2"/>
      <c r="O61" s="2"/>
      <c r="P61" s="2"/>
      <c r="Q61" s="2" t="s">
        <v>175</v>
      </c>
      <c r="R61" s="18">
        <v>7746400</v>
      </c>
      <c r="S61" s="18">
        <v>0</v>
      </c>
      <c r="T61" s="18">
        <v>0</v>
      </c>
      <c r="U61" s="18">
        <v>0</v>
      </c>
      <c r="V61" s="18">
        <v>0</v>
      </c>
      <c r="W61" s="18">
        <v>50000</v>
      </c>
      <c r="X61" s="2"/>
      <c r="Y61" s="18">
        <v>7696400</v>
      </c>
      <c r="Z61" s="18">
        <v>50000</v>
      </c>
      <c r="AA61" s="2"/>
      <c r="AB61" s="2"/>
      <c r="AC61" s="2" t="s">
        <v>315</v>
      </c>
      <c r="AD61" s="2"/>
      <c r="AE61" s="2"/>
      <c r="AF61" s="20">
        <v>220733114341289</v>
      </c>
      <c r="AG61" s="2"/>
      <c r="AH61" s="3">
        <v>44789</v>
      </c>
      <c r="AI61" s="2"/>
      <c r="AJ61" s="2">
        <v>9</v>
      </c>
      <c r="AK61" s="2"/>
      <c r="AL61" s="2" t="s">
        <v>172</v>
      </c>
      <c r="AM61" s="2">
        <v>2</v>
      </c>
      <c r="AN61" s="2">
        <v>21001231</v>
      </c>
      <c r="AO61" s="2">
        <v>20230510</v>
      </c>
      <c r="AP61" s="18">
        <v>7746400</v>
      </c>
      <c r="AQ61" s="18">
        <v>0</v>
      </c>
      <c r="AR61" s="2"/>
      <c r="AS61" s="3">
        <v>45076</v>
      </c>
    </row>
    <row r="62" spans="1:45" x14ac:dyDescent="0.25">
      <c r="A62" s="2">
        <v>830027158</v>
      </c>
      <c r="B62" s="2" t="s">
        <v>7</v>
      </c>
      <c r="C62" s="2" t="s">
        <v>176</v>
      </c>
      <c r="D62" s="2">
        <v>16894</v>
      </c>
      <c r="E62" s="2" t="s">
        <v>176</v>
      </c>
      <c r="F62" s="2">
        <v>16894</v>
      </c>
      <c r="G62" s="2" t="s">
        <v>241</v>
      </c>
      <c r="H62" s="2" t="s">
        <v>304</v>
      </c>
      <c r="I62" s="3">
        <v>44977</v>
      </c>
      <c r="J62" s="18">
        <v>50000</v>
      </c>
      <c r="K62" s="18">
        <v>50000</v>
      </c>
      <c r="L62" s="2" t="s">
        <v>181</v>
      </c>
      <c r="M62" s="2" t="s">
        <v>319</v>
      </c>
      <c r="N62" s="2"/>
      <c r="O62" s="2"/>
      <c r="P62" s="2" t="s">
        <v>320</v>
      </c>
      <c r="Q62" s="2" t="s">
        <v>175</v>
      </c>
      <c r="R62" s="18">
        <v>50000</v>
      </c>
      <c r="S62" s="18">
        <v>0</v>
      </c>
      <c r="T62" s="18">
        <v>0</v>
      </c>
      <c r="U62" s="18">
        <v>0</v>
      </c>
      <c r="V62" s="18">
        <v>0</v>
      </c>
      <c r="W62" s="18">
        <v>0</v>
      </c>
      <c r="X62" s="2"/>
      <c r="Y62" s="18">
        <v>0</v>
      </c>
      <c r="Z62" s="18">
        <v>50000</v>
      </c>
      <c r="AA62" s="2"/>
      <c r="AB62" s="2"/>
      <c r="AC62" s="2"/>
      <c r="AD62" s="2"/>
      <c r="AE62" s="2"/>
      <c r="AF62" s="20">
        <v>230203360373626</v>
      </c>
      <c r="AG62" s="2"/>
      <c r="AH62" s="3">
        <v>44977</v>
      </c>
      <c r="AI62" s="2"/>
      <c r="AJ62" s="2">
        <v>1</v>
      </c>
      <c r="AK62" s="2"/>
      <c r="AL62" s="2" t="s">
        <v>172</v>
      </c>
      <c r="AM62" s="2">
        <v>1</v>
      </c>
      <c r="AN62" s="2">
        <v>20230530</v>
      </c>
      <c r="AO62" s="2">
        <v>20230519</v>
      </c>
      <c r="AP62" s="18">
        <v>50000</v>
      </c>
      <c r="AQ62" s="18">
        <v>0</v>
      </c>
      <c r="AR62" s="2"/>
      <c r="AS62" s="3">
        <v>45076</v>
      </c>
    </row>
    <row r="63" spans="1:45" x14ac:dyDescent="0.25">
      <c r="A63" s="2">
        <v>830027158</v>
      </c>
      <c r="B63" s="2" t="s">
        <v>7</v>
      </c>
      <c r="C63" s="2" t="s">
        <v>176</v>
      </c>
      <c r="D63" s="2">
        <v>16928</v>
      </c>
      <c r="E63" s="2" t="s">
        <v>176</v>
      </c>
      <c r="F63" s="2">
        <v>16928</v>
      </c>
      <c r="G63" s="2" t="s">
        <v>242</v>
      </c>
      <c r="H63" s="2" t="s">
        <v>305</v>
      </c>
      <c r="I63" s="3">
        <v>44978</v>
      </c>
      <c r="J63" s="18">
        <v>426000</v>
      </c>
      <c r="K63" s="18">
        <v>426000</v>
      </c>
      <c r="L63" s="2" t="s">
        <v>181</v>
      </c>
      <c r="M63" s="2" t="s">
        <v>319</v>
      </c>
      <c r="N63" s="2"/>
      <c r="O63" s="2"/>
      <c r="P63" s="2" t="s">
        <v>320</v>
      </c>
      <c r="Q63" s="2" t="s">
        <v>175</v>
      </c>
      <c r="R63" s="18">
        <v>426000</v>
      </c>
      <c r="S63" s="18">
        <v>0</v>
      </c>
      <c r="T63" s="18">
        <v>0</v>
      </c>
      <c r="U63" s="18">
        <v>0</v>
      </c>
      <c r="V63" s="18">
        <v>0</v>
      </c>
      <c r="W63" s="18">
        <v>0</v>
      </c>
      <c r="X63" s="2"/>
      <c r="Y63" s="18">
        <v>0</v>
      </c>
      <c r="Z63" s="18">
        <v>426000</v>
      </c>
      <c r="AA63" s="2"/>
      <c r="AB63" s="2"/>
      <c r="AC63" s="2"/>
      <c r="AD63" s="2"/>
      <c r="AE63" s="2"/>
      <c r="AF63" s="20">
        <v>223623360365825</v>
      </c>
      <c r="AG63" s="2"/>
      <c r="AH63" s="3">
        <v>44978</v>
      </c>
      <c r="AI63" s="2"/>
      <c r="AJ63" s="2">
        <v>1</v>
      </c>
      <c r="AK63" s="2"/>
      <c r="AL63" s="2" t="s">
        <v>172</v>
      </c>
      <c r="AM63" s="2">
        <v>1</v>
      </c>
      <c r="AN63" s="2">
        <v>20230530</v>
      </c>
      <c r="AO63" s="2">
        <v>20230519</v>
      </c>
      <c r="AP63" s="18">
        <v>426000</v>
      </c>
      <c r="AQ63" s="18">
        <v>0</v>
      </c>
      <c r="AR63" s="2"/>
      <c r="AS63" s="3">
        <v>45076</v>
      </c>
    </row>
    <row r="64" spans="1:45" x14ac:dyDescent="0.25">
      <c r="A64" s="2">
        <v>830027158</v>
      </c>
      <c r="B64" s="2" t="s">
        <v>7</v>
      </c>
      <c r="C64" s="2" t="s">
        <v>176</v>
      </c>
      <c r="D64" s="2">
        <v>16973</v>
      </c>
      <c r="E64" s="2" t="s">
        <v>176</v>
      </c>
      <c r="F64" s="2">
        <v>16973</v>
      </c>
      <c r="G64" s="2" t="s">
        <v>243</v>
      </c>
      <c r="H64" s="2" t="s">
        <v>306</v>
      </c>
      <c r="I64" s="3">
        <v>44980</v>
      </c>
      <c r="J64" s="18">
        <v>426000</v>
      </c>
      <c r="K64" s="18">
        <v>426000</v>
      </c>
      <c r="L64" s="2" t="s">
        <v>181</v>
      </c>
      <c r="M64" s="2" t="s">
        <v>319</v>
      </c>
      <c r="N64" s="2"/>
      <c r="O64" s="2"/>
      <c r="P64" s="2" t="s">
        <v>320</v>
      </c>
      <c r="Q64" s="2" t="s">
        <v>175</v>
      </c>
      <c r="R64" s="18">
        <v>426000</v>
      </c>
      <c r="S64" s="18">
        <v>0</v>
      </c>
      <c r="T64" s="18">
        <v>0</v>
      </c>
      <c r="U64" s="18">
        <v>0</v>
      </c>
      <c r="V64" s="18">
        <v>0</v>
      </c>
      <c r="W64" s="18">
        <v>0</v>
      </c>
      <c r="X64" s="2"/>
      <c r="Y64" s="18">
        <v>0</v>
      </c>
      <c r="Z64" s="18">
        <v>426000</v>
      </c>
      <c r="AA64" s="2"/>
      <c r="AB64" s="2"/>
      <c r="AC64" s="2"/>
      <c r="AD64" s="2"/>
      <c r="AE64" s="2"/>
      <c r="AF64" s="20">
        <v>230473360539184</v>
      </c>
      <c r="AG64" s="2"/>
      <c r="AH64" s="3">
        <v>44980</v>
      </c>
      <c r="AI64" s="2"/>
      <c r="AJ64" s="2">
        <v>1</v>
      </c>
      <c r="AK64" s="2"/>
      <c r="AL64" s="2" t="s">
        <v>172</v>
      </c>
      <c r="AM64" s="2">
        <v>1</v>
      </c>
      <c r="AN64" s="2">
        <v>20230530</v>
      </c>
      <c r="AO64" s="2">
        <v>20230509</v>
      </c>
      <c r="AP64" s="18">
        <v>426000</v>
      </c>
      <c r="AQ64" s="18">
        <v>0</v>
      </c>
      <c r="AR64" s="2"/>
      <c r="AS64" s="3">
        <v>45076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0"/>
  <sheetViews>
    <sheetView showGridLines="0" tabSelected="1" topLeftCell="A4" zoomScale="90" zoomScaleNormal="90" zoomScaleSheetLayoutView="100" workbookViewId="0">
      <selection activeCell="I25" sqref="I25"/>
    </sheetView>
  </sheetViews>
  <sheetFormatPr baseColWidth="10" defaultColWidth="11" defaultRowHeight="12.75" x14ac:dyDescent="0.2"/>
  <cols>
    <col min="1" max="1" width="1" style="25" customWidth="1"/>
    <col min="2" max="2" width="11" style="25"/>
    <col min="3" max="3" width="17.5703125" style="25" customWidth="1"/>
    <col min="4" max="4" width="11.5703125" style="25" customWidth="1"/>
    <col min="5" max="8" width="11" style="25"/>
    <col min="9" max="9" width="22.5703125" style="25" customWidth="1"/>
    <col min="10" max="10" width="14" style="25" customWidth="1"/>
    <col min="11" max="11" width="1.7109375" style="25" customWidth="1"/>
    <col min="12" max="214" width="11" style="25"/>
    <col min="215" max="215" width="4.42578125" style="25" customWidth="1"/>
    <col min="216" max="216" width="11" style="25"/>
    <col min="217" max="217" width="17.5703125" style="25" customWidth="1"/>
    <col min="218" max="218" width="11.5703125" style="25" customWidth="1"/>
    <col min="219" max="222" width="11" style="25"/>
    <col min="223" max="223" width="22.5703125" style="25" customWidth="1"/>
    <col min="224" max="224" width="14" style="25" customWidth="1"/>
    <col min="225" max="225" width="1.7109375" style="25" customWidth="1"/>
    <col min="226" max="470" width="11" style="25"/>
    <col min="471" max="471" width="4.42578125" style="25" customWidth="1"/>
    <col min="472" max="472" width="11" style="25"/>
    <col min="473" max="473" width="17.5703125" style="25" customWidth="1"/>
    <col min="474" max="474" width="11.5703125" style="25" customWidth="1"/>
    <col min="475" max="478" width="11" style="25"/>
    <col min="479" max="479" width="22.5703125" style="25" customWidth="1"/>
    <col min="480" max="480" width="14" style="25" customWidth="1"/>
    <col min="481" max="481" width="1.7109375" style="25" customWidth="1"/>
    <col min="482" max="726" width="11" style="25"/>
    <col min="727" max="727" width="4.42578125" style="25" customWidth="1"/>
    <col min="728" max="728" width="11" style="25"/>
    <col min="729" max="729" width="17.5703125" style="25" customWidth="1"/>
    <col min="730" max="730" width="11.5703125" style="25" customWidth="1"/>
    <col min="731" max="734" width="11" style="25"/>
    <col min="735" max="735" width="22.5703125" style="25" customWidth="1"/>
    <col min="736" max="736" width="14" style="25" customWidth="1"/>
    <col min="737" max="737" width="1.7109375" style="25" customWidth="1"/>
    <col min="738" max="982" width="11" style="25"/>
    <col min="983" max="983" width="4.42578125" style="25" customWidth="1"/>
    <col min="984" max="984" width="11" style="25"/>
    <col min="985" max="985" width="17.5703125" style="25" customWidth="1"/>
    <col min="986" max="986" width="11.5703125" style="25" customWidth="1"/>
    <col min="987" max="990" width="11" style="25"/>
    <col min="991" max="991" width="22.5703125" style="25" customWidth="1"/>
    <col min="992" max="992" width="14" style="25" customWidth="1"/>
    <col min="993" max="993" width="1.7109375" style="25" customWidth="1"/>
    <col min="994" max="1238" width="11" style="25"/>
    <col min="1239" max="1239" width="4.42578125" style="25" customWidth="1"/>
    <col min="1240" max="1240" width="11" style="25"/>
    <col min="1241" max="1241" width="17.5703125" style="25" customWidth="1"/>
    <col min="1242" max="1242" width="11.5703125" style="25" customWidth="1"/>
    <col min="1243" max="1246" width="11" style="25"/>
    <col min="1247" max="1247" width="22.5703125" style="25" customWidth="1"/>
    <col min="1248" max="1248" width="14" style="25" customWidth="1"/>
    <col min="1249" max="1249" width="1.7109375" style="25" customWidth="1"/>
    <col min="1250" max="1494" width="11" style="25"/>
    <col min="1495" max="1495" width="4.42578125" style="25" customWidth="1"/>
    <col min="1496" max="1496" width="11" style="25"/>
    <col min="1497" max="1497" width="17.5703125" style="25" customWidth="1"/>
    <col min="1498" max="1498" width="11.5703125" style="25" customWidth="1"/>
    <col min="1499" max="1502" width="11" style="25"/>
    <col min="1503" max="1503" width="22.5703125" style="25" customWidth="1"/>
    <col min="1504" max="1504" width="14" style="25" customWidth="1"/>
    <col min="1505" max="1505" width="1.7109375" style="25" customWidth="1"/>
    <col min="1506" max="1750" width="11" style="25"/>
    <col min="1751" max="1751" width="4.42578125" style="25" customWidth="1"/>
    <col min="1752" max="1752" width="11" style="25"/>
    <col min="1753" max="1753" width="17.5703125" style="25" customWidth="1"/>
    <col min="1754" max="1754" width="11.5703125" style="25" customWidth="1"/>
    <col min="1755" max="1758" width="11" style="25"/>
    <col min="1759" max="1759" width="22.5703125" style="25" customWidth="1"/>
    <col min="1760" max="1760" width="14" style="25" customWidth="1"/>
    <col min="1761" max="1761" width="1.7109375" style="25" customWidth="1"/>
    <col min="1762" max="2006" width="11" style="25"/>
    <col min="2007" max="2007" width="4.42578125" style="25" customWidth="1"/>
    <col min="2008" max="2008" width="11" style="25"/>
    <col min="2009" max="2009" width="17.5703125" style="25" customWidth="1"/>
    <col min="2010" max="2010" width="11.5703125" style="25" customWidth="1"/>
    <col min="2011" max="2014" width="11" style="25"/>
    <col min="2015" max="2015" width="22.5703125" style="25" customWidth="1"/>
    <col min="2016" max="2016" width="14" style="25" customWidth="1"/>
    <col min="2017" max="2017" width="1.7109375" style="25" customWidth="1"/>
    <col min="2018" max="2262" width="11" style="25"/>
    <col min="2263" max="2263" width="4.42578125" style="25" customWidth="1"/>
    <col min="2264" max="2264" width="11" style="25"/>
    <col min="2265" max="2265" width="17.5703125" style="25" customWidth="1"/>
    <col min="2266" max="2266" width="11.5703125" style="25" customWidth="1"/>
    <col min="2267" max="2270" width="11" style="25"/>
    <col min="2271" max="2271" width="22.5703125" style="25" customWidth="1"/>
    <col min="2272" max="2272" width="14" style="25" customWidth="1"/>
    <col min="2273" max="2273" width="1.7109375" style="25" customWidth="1"/>
    <col min="2274" max="2518" width="11" style="25"/>
    <col min="2519" max="2519" width="4.42578125" style="25" customWidth="1"/>
    <col min="2520" max="2520" width="11" style="25"/>
    <col min="2521" max="2521" width="17.5703125" style="25" customWidth="1"/>
    <col min="2522" max="2522" width="11.5703125" style="25" customWidth="1"/>
    <col min="2523" max="2526" width="11" style="25"/>
    <col min="2527" max="2527" width="22.5703125" style="25" customWidth="1"/>
    <col min="2528" max="2528" width="14" style="25" customWidth="1"/>
    <col min="2529" max="2529" width="1.7109375" style="25" customWidth="1"/>
    <col min="2530" max="2774" width="11" style="25"/>
    <col min="2775" max="2775" width="4.42578125" style="25" customWidth="1"/>
    <col min="2776" max="2776" width="11" style="25"/>
    <col min="2777" max="2777" width="17.5703125" style="25" customWidth="1"/>
    <col min="2778" max="2778" width="11.5703125" style="25" customWidth="1"/>
    <col min="2779" max="2782" width="11" style="25"/>
    <col min="2783" max="2783" width="22.5703125" style="25" customWidth="1"/>
    <col min="2784" max="2784" width="14" style="25" customWidth="1"/>
    <col min="2785" max="2785" width="1.7109375" style="25" customWidth="1"/>
    <col min="2786" max="3030" width="11" style="25"/>
    <col min="3031" max="3031" width="4.42578125" style="25" customWidth="1"/>
    <col min="3032" max="3032" width="11" style="25"/>
    <col min="3033" max="3033" width="17.5703125" style="25" customWidth="1"/>
    <col min="3034" max="3034" width="11.5703125" style="25" customWidth="1"/>
    <col min="3035" max="3038" width="11" style="25"/>
    <col min="3039" max="3039" width="22.5703125" style="25" customWidth="1"/>
    <col min="3040" max="3040" width="14" style="25" customWidth="1"/>
    <col min="3041" max="3041" width="1.7109375" style="25" customWidth="1"/>
    <col min="3042" max="3286" width="11" style="25"/>
    <col min="3287" max="3287" width="4.42578125" style="25" customWidth="1"/>
    <col min="3288" max="3288" width="11" style="25"/>
    <col min="3289" max="3289" width="17.5703125" style="25" customWidth="1"/>
    <col min="3290" max="3290" width="11.5703125" style="25" customWidth="1"/>
    <col min="3291" max="3294" width="11" style="25"/>
    <col min="3295" max="3295" width="22.5703125" style="25" customWidth="1"/>
    <col min="3296" max="3296" width="14" style="25" customWidth="1"/>
    <col min="3297" max="3297" width="1.7109375" style="25" customWidth="1"/>
    <col min="3298" max="3542" width="11" style="25"/>
    <col min="3543" max="3543" width="4.42578125" style="25" customWidth="1"/>
    <col min="3544" max="3544" width="11" style="25"/>
    <col min="3545" max="3545" width="17.5703125" style="25" customWidth="1"/>
    <col min="3546" max="3546" width="11.5703125" style="25" customWidth="1"/>
    <col min="3547" max="3550" width="11" style="25"/>
    <col min="3551" max="3551" width="22.5703125" style="25" customWidth="1"/>
    <col min="3552" max="3552" width="14" style="25" customWidth="1"/>
    <col min="3553" max="3553" width="1.7109375" style="25" customWidth="1"/>
    <col min="3554" max="3798" width="11" style="25"/>
    <col min="3799" max="3799" width="4.42578125" style="25" customWidth="1"/>
    <col min="3800" max="3800" width="11" style="25"/>
    <col min="3801" max="3801" width="17.5703125" style="25" customWidth="1"/>
    <col min="3802" max="3802" width="11.5703125" style="25" customWidth="1"/>
    <col min="3803" max="3806" width="11" style="25"/>
    <col min="3807" max="3807" width="22.5703125" style="25" customWidth="1"/>
    <col min="3808" max="3808" width="14" style="25" customWidth="1"/>
    <col min="3809" max="3809" width="1.7109375" style="25" customWidth="1"/>
    <col min="3810" max="4054" width="11" style="25"/>
    <col min="4055" max="4055" width="4.42578125" style="25" customWidth="1"/>
    <col min="4056" max="4056" width="11" style="25"/>
    <col min="4057" max="4057" width="17.5703125" style="25" customWidth="1"/>
    <col min="4058" max="4058" width="11.5703125" style="25" customWidth="1"/>
    <col min="4059" max="4062" width="11" style="25"/>
    <col min="4063" max="4063" width="22.5703125" style="25" customWidth="1"/>
    <col min="4064" max="4064" width="14" style="25" customWidth="1"/>
    <col min="4065" max="4065" width="1.7109375" style="25" customWidth="1"/>
    <col min="4066" max="4310" width="11" style="25"/>
    <col min="4311" max="4311" width="4.42578125" style="25" customWidth="1"/>
    <col min="4312" max="4312" width="11" style="25"/>
    <col min="4313" max="4313" width="17.5703125" style="25" customWidth="1"/>
    <col min="4314" max="4314" width="11.5703125" style="25" customWidth="1"/>
    <col min="4315" max="4318" width="11" style="25"/>
    <col min="4319" max="4319" width="22.5703125" style="25" customWidth="1"/>
    <col min="4320" max="4320" width="14" style="25" customWidth="1"/>
    <col min="4321" max="4321" width="1.7109375" style="25" customWidth="1"/>
    <col min="4322" max="4566" width="11" style="25"/>
    <col min="4567" max="4567" width="4.42578125" style="25" customWidth="1"/>
    <col min="4568" max="4568" width="11" style="25"/>
    <col min="4569" max="4569" width="17.5703125" style="25" customWidth="1"/>
    <col min="4570" max="4570" width="11.5703125" style="25" customWidth="1"/>
    <col min="4571" max="4574" width="11" style="25"/>
    <col min="4575" max="4575" width="22.5703125" style="25" customWidth="1"/>
    <col min="4576" max="4576" width="14" style="25" customWidth="1"/>
    <col min="4577" max="4577" width="1.7109375" style="25" customWidth="1"/>
    <col min="4578" max="4822" width="11" style="25"/>
    <col min="4823" max="4823" width="4.42578125" style="25" customWidth="1"/>
    <col min="4824" max="4824" width="11" style="25"/>
    <col min="4825" max="4825" width="17.5703125" style="25" customWidth="1"/>
    <col min="4826" max="4826" width="11.5703125" style="25" customWidth="1"/>
    <col min="4827" max="4830" width="11" style="25"/>
    <col min="4831" max="4831" width="22.5703125" style="25" customWidth="1"/>
    <col min="4832" max="4832" width="14" style="25" customWidth="1"/>
    <col min="4833" max="4833" width="1.7109375" style="25" customWidth="1"/>
    <col min="4834" max="5078" width="11" style="25"/>
    <col min="5079" max="5079" width="4.42578125" style="25" customWidth="1"/>
    <col min="5080" max="5080" width="11" style="25"/>
    <col min="5081" max="5081" width="17.5703125" style="25" customWidth="1"/>
    <col min="5082" max="5082" width="11.5703125" style="25" customWidth="1"/>
    <col min="5083" max="5086" width="11" style="25"/>
    <col min="5087" max="5087" width="22.5703125" style="25" customWidth="1"/>
    <col min="5088" max="5088" width="14" style="25" customWidth="1"/>
    <col min="5089" max="5089" width="1.7109375" style="25" customWidth="1"/>
    <col min="5090" max="5334" width="11" style="25"/>
    <col min="5335" max="5335" width="4.42578125" style="25" customWidth="1"/>
    <col min="5336" max="5336" width="11" style="25"/>
    <col min="5337" max="5337" width="17.5703125" style="25" customWidth="1"/>
    <col min="5338" max="5338" width="11.5703125" style="25" customWidth="1"/>
    <col min="5339" max="5342" width="11" style="25"/>
    <col min="5343" max="5343" width="22.5703125" style="25" customWidth="1"/>
    <col min="5344" max="5344" width="14" style="25" customWidth="1"/>
    <col min="5345" max="5345" width="1.7109375" style="25" customWidth="1"/>
    <col min="5346" max="5590" width="11" style="25"/>
    <col min="5591" max="5591" width="4.42578125" style="25" customWidth="1"/>
    <col min="5592" max="5592" width="11" style="25"/>
    <col min="5593" max="5593" width="17.5703125" style="25" customWidth="1"/>
    <col min="5594" max="5594" width="11.5703125" style="25" customWidth="1"/>
    <col min="5595" max="5598" width="11" style="25"/>
    <col min="5599" max="5599" width="22.5703125" style="25" customWidth="1"/>
    <col min="5600" max="5600" width="14" style="25" customWidth="1"/>
    <col min="5601" max="5601" width="1.7109375" style="25" customWidth="1"/>
    <col min="5602" max="5846" width="11" style="25"/>
    <col min="5847" max="5847" width="4.42578125" style="25" customWidth="1"/>
    <col min="5848" max="5848" width="11" style="25"/>
    <col min="5849" max="5849" width="17.5703125" style="25" customWidth="1"/>
    <col min="5850" max="5850" width="11.5703125" style="25" customWidth="1"/>
    <col min="5851" max="5854" width="11" style="25"/>
    <col min="5855" max="5855" width="22.5703125" style="25" customWidth="1"/>
    <col min="5856" max="5856" width="14" style="25" customWidth="1"/>
    <col min="5857" max="5857" width="1.7109375" style="25" customWidth="1"/>
    <col min="5858" max="6102" width="11" style="25"/>
    <col min="6103" max="6103" width="4.42578125" style="25" customWidth="1"/>
    <col min="6104" max="6104" width="11" style="25"/>
    <col min="6105" max="6105" width="17.5703125" style="25" customWidth="1"/>
    <col min="6106" max="6106" width="11.5703125" style="25" customWidth="1"/>
    <col min="6107" max="6110" width="11" style="25"/>
    <col min="6111" max="6111" width="22.5703125" style="25" customWidth="1"/>
    <col min="6112" max="6112" width="14" style="25" customWidth="1"/>
    <col min="6113" max="6113" width="1.7109375" style="25" customWidth="1"/>
    <col min="6114" max="6358" width="11" style="25"/>
    <col min="6359" max="6359" width="4.42578125" style="25" customWidth="1"/>
    <col min="6360" max="6360" width="11" style="25"/>
    <col min="6361" max="6361" width="17.5703125" style="25" customWidth="1"/>
    <col min="6362" max="6362" width="11.5703125" style="25" customWidth="1"/>
    <col min="6363" max="6366" width="11" style="25"/>
    <col min="6367" max="6367" width="22.5703125" style="25" customWidth="1"/>
    <col min="6368" max="6368" width="14" style="25" customWidth="1"/>
    <col min="6369" max="6369" width="1.7109375" style="25" customWidth="1"/>
    <col min="6370" max="6614" width="11" style="25"/>
    <col min="6615" max="6615" width="4.42578125" style="25" customWidth="1"/>
    <col min="6616" max="6616" width="11" style="25"/>
    <col min="6617" max="6617" width="17.5703125" style="25" customWidth="1"/>
    <col min="6618" max="6618" width="11.5703125" style="25" customWidth="1"/>
    <col min="6619" max="6622" width="11" style="25"/>
    <col min="6623" max="6623" width="22.5703125" style="25" customWidth="1"/>
    <col min="6624" max="6624" width="14" style="25" customWidth="1"/>
    <col min="6625" max="6625" width="1.7109375" style="25" customWidth="1"/>
    <col min="6626" max="6870" width="11" style="25"/>
    <col min="6871" max="6871" width="4.42578125" style="25" customWidth="1"/>
    <col min="6872" max="6872" width="11" style="25"/>
    <col min="6873" max="6873" width="17.5703125" style="25" customWidth="1"/>
    <col min="6874" max="6874" width="11.5703125" style="25" customWidth="1"/>
    <col min="6875" max="6878" width="11" style="25"/>
    <col min="6879" max="6879" width="22.5703125" style="25" customWidth="1"/>
    <col min="6880" max="6880" width="14" style="25" customWidth="1"/>
    <col min="6881" max="6881" width="1.7109375" style="25" customWidth="1"/>
    <col min="6882" max="7126" width="11" style="25"/>
    <col min="7127" max="7127" width="4.42578125" style="25" customWidth="1"/>
    <col min="7128" max="7128" width="11" style="25"/>
    <col min="7129" max="7129" width="17.5703125" style="25" customWidth="1"/>
    <col min="7130" max="7130" width="11.5703125" style="25" customWidth="1"/>
    <col min="7131" max="7134" width="11" style="25"/>
    <col min="7135" max="7135" width="22.5703125" style="25" customWidth="1"/>
    <col min="7136" max="7136" width="14" style="25" customWidth="1"/>
    <col min="7137" max="7137" width="1.7109375" style="25" customWidth="1"/>
    <col min="7138" max="7382" width="11" style="25"/>
    <col min="7383" max="7383" width="4.42578125" style="25" customWidth="1"/>
    <col min="7384" max="7384" width="11" style="25"/>
    <col min="7385" max="7385" width="17.5703125" style="25" customWidth="1"/>
    <col min="7386" max="7386" width="11.5703125" style="25" customWidth="1"/>
    <col min="7387" max="7390" width="11" style="25"/>
    <col min="7391" max="7391" width="22.5703125" style="25" customWidth="1"/>
    <col min="7392" max="7392" width="14" style="25" customWidth="1"/>
    <col min="7393" max="7393" width="1.7109375" style="25" customWidth="1"/>
    <col min="7394" max="7638" width="11" style="25"/>
    <col min="7639" max="7639" width="4.42578125" style="25" customWidth="1"/>
    <col min="7640" max="7640" width="11" style="25"/>
    <col min="7641" max="7641" width="17.5703125" style="25" customWidth="1"/>
    <col min="7642" max="7642" width="11.5703125" style="25" customWidth="1"/>
    <col min="7643" max="7646" width="11" style="25"/>
    <col min="7647" max="7647" width="22.5703125" style="25" customWidth="1"/>
    <col min="7648" max="7648" width="14" style="25" customWidth="1"/>
    <col min="7649" max="7649" width="1.7109375" style="25" customWidth="1"/>
    <col min="7650" max="7894" width="11" style="25"/>
    <col min="7895" max="7895" width="4.42578125" style="25" customWidth="1"/>
    <col min="7896" max="7896" width="11" style="25"/>
    <col min="7897" max="7897" width="17.5703125" style="25" customWidth="1"/>
    <col min="7898" max="7898" width="11.5703125" style="25" customWidth="1"/>
    <col min="7899" max="7902" width="11" style="25"/>
    <col min="7903" max="7903" width="22.5703125" style="25" customWidth="1"/>
    <col min="7904" max="7904" width="14" style="25" customWidth="1"/>
    <col min="7905" max="7905" width="1.7109375" style="25" customWidth="1"/>
    <col min="7906" max="8150" width="11" style="25"/>
    <col min="8151" max="8151" width="4.42578125" style="25" customWidth="1"/>
    <col min="8152" max="8152" width="11" style="25"/>
    <col min="8153" max="8153" width="17.5703125" style="25" customWidth="1"/>
    <col min="8154" max="8154" width="11.5703125" style="25" customWidth="1"/>
    <col min="8155" max="8158" width="11" style="25"/>
    <col min="8159" max="8159" width="22.5703125" style="25" customWidth="1"/>
    <col min="8160" max="8160" width="14" style="25" customWidth="1"/>
    <col min="8161" max="8161" width="1.7109375" style="25" customWidth="1"/>
    <col min="8162" max="8406" width="11" style="25"/>
    <col min="8407" max="8407" width="4.42578125" style="25" customWidth="1"/>
    <col min="8408" max="8408" width="11" style="25"/>
    <col min="8409" max="8409" width="17.5703125" style="25" customWidth="1"/>
    <col min="8410" max="8410" width="11.5703125" style="25" customWidth="1"/>
    <col min="8411" max="8414" width="11" style="25"/>
    <col min="8415" max="8415" width="22.5703125" style="25" customWidth="1"/>
    <col min="8416" max="8416" width="14" style="25" customWidth="1"/>
    <col min="8417" max="8417" width="1.7109375" style="25" customWidth="1"/>
    <col min="8418" max="8662" width="11" style="25"/>
    <col min="8663" max="8663" width="4.42578125" style="25" customWidth="1"/>
    <col min="8664" max="8664" width="11" style="25"/>
    <col min="8665" max="8665" width="17.5703125" style="25" customWidth="1"/>
    <col min="8666" max="8666" width="11.5703125" style="25" customWidth="1"/>
    <col min="8667" max="8670" width="11" style="25"/>
    <col min="8671" max="8671" width="22.5703125" style="25" customWidth="1"/>
    <col min="8672" max="8672" width="14" style="25" customWidth="1"/>
    <col min="8673" max="8673" width="1.7109375" style="25" customWidth="1"/>
    <col min="8674" max="8918" width="11" style="25"/>
    <col min="8919" max="8919" width="4.42578125" style="25" customWidth="1"/>
    <col min="8920" max="8920" width="11" style="25"/>
    <col min="8921" max="8921" width="17.5703125" style="25" customWidth="1"/>
    <col min="8922" max="8922" width="11.5703125" style="25" customWidth="1"/>
    <col min="8923" max="8926" width="11" style="25"/>
    <col min="8927" max="8927" width="22.5703125" style="25" customWidth="1"/>
    <col min="8928" max="8928" width="14" style="25" customWidth="1"/>
    <col min="8929" max="8929" width="1.7109375" style="25" customWidth="1"/>
    <col min="8930" max="9174" width="11" style="25"/>
    <col min="9175" max="9175" width="4.42578125" style="25" customWidth="1"/>
    <col min="9176" max="9176" width="11" style="25"/>
    <col min="9177" max="9177" width="17.5703125" style="25" customWidth="1"/>
    <col min="9178" max="9178" width="11.5703125" style="25" customWidth="1"/>
    <col min="9179" max="9182" width="11" style="25"/>
    <col min="9183" max="9183" width="22.5703125" style="25" customWidth="1"/>
    <col min="9184" max="9184" width="14" style="25" customWidth="1"/>
    <col min="9185" max="9185" width="1.7109375" style="25" customWidth="1"/>
    <col min="9186" max="9430" width="11" style="25"/>
    <col min="9431" max="9431" width="4.42578125" style="25" customWidth="1"/>
    <col min="9432" max="9432" width="11" style="25"/>
    <col min="9433" max="9433" width="17.5703125" style="25" customWidth="1"/>
    <col min="9434" max="9434" width="11.5703125" style="25" customWidth="1"/>
    <col min="9435" max="9438" width="11" style="25"/>
    <col min="9439" max="9439" width="22.5703125" style="25" customWidth="1"/>
    <col min="9440" max="9440" width="14" style="25" customWidth="1"/>
    <col min="9441" max="9441" width="1.7109375" style="25" customWidth="1"/>
    <col min="9442" max="9686" width="11" style="25"/>
    <col min="9687" max="9687" width="4.42578125" style="25" customWidth="1"/>
    <col min="9688" max="9688" width="11" style="25"/>
    <col min="9689" max="9689" width="17.5703125" style="25" customWidth="1"/>
    <col min="9690" max="9690" width="11.5703125" style="25" customWidth="1"/>
    <col min="9691" max="9694" width="11" style="25"/>
    <col min="9695" max="9695" width="22.5703125" style="25" customWidth="1"/>
    <col min="9696" max="9696" width="14" style="25" customWidth="1"/>
    <col min="9697" max="9697" width="1.7109375" style="25" customWidth="1"/>
    <col min="9698" max="9942" width="11" style="25"/>
    <col min="9943" max="9943" width="4.42578125" style="25" customWidth="1"/>
    <col min="9944" max="9944" width="11" style="25"/>
    <col min="9945" max="9945" width="17.5703125" style="25" customWidth="1"/>
    <col min="9946" max="9946" width="11.5703125" style="25" customWidth="1"/>
    <col min="9947" max="9950" width="11" style="25"/>
    <col min="9951" max="9951" width="22.5703125" style="25" customWidth="1"/>
    <col min="9952" max="9952" width="14" style="25" customWidth="1"/>
    <col min="9953" max="9953" width="1.7109375" style="25" customWidth="1"/>
    <col min="9954" max="10198" width="11" style="25"/>
    <col min="10199" max="10199" width="4.42578125" style="25" customWidth="1"/>
    <col min="10200" max="10200" width="11" style="25"/>
    <col min="10201" max="10201" width="17.5703125" style="25" customWidth="1"/>
    <col min="10202" max="10202" width="11.5703125" style="25" customWidth="1"/>
    <col min="10203" max="10206" width="11" style="25"/>
    <col min="10207" max="10207" width="22.5703125" style="25" customWidth="1"/>
    <col min="10208" max="10208" width="14" style="25" customWidth="1"/>
    <col min="10209" max="10209" width="1.7109375" style="25" customWidth="1"/>
    <col min="10210" max="10454" width="11" style="25"/>
    <col min="10455" max="10455" width="4.42578125" style="25" customWidth="1"/>
    <col min="10456" max="10456" width="11" style="25"/>
    <col min="10457" max="10457" width="17.5703125" style="25" customWidth="1"/>
    <col min="10458" max="10458" width="11.5703125" style="25" customWidth="1"/>
    <col min="10459" max="10462" width="11" style="25"/>
    <col min="10463" max="10463" width="22.5703125" style="25" customWidth="1"/>
    <col min="10464" max="10464" width="14" style="25" customWidth="1"/>
    <col min="10465" max="10465" width="1.7109375" style="25" customWidth="1"/>
    <col min="10466" max="10710" width="11" style="25"/>
    <col min="10711" max="10711" width="4.42578125" style="25" customWidth="1"/>
    <col min="10712" max="10712" width="11" style="25"/>
    <col min="10713" max="10713" width="17.5703125" style="25" customWidth="1"/>
    <col min="10714" max="10714" width="11.5703125" style="25" customWidth="1"/>
    <col min="10715" max="10718" width="11" style="25"/>
    <col min="10719" max="10719" width="22.5703125" style="25" customWidth="1"/>
    <col min="10720" max="10720" width="14" style="25" customWidth="1"/>
    <col min="10721" max="10721" width="1.7109375" style="25" customWidth="1"/>
    <col min="10722" max="10966" width="11" style="25"/>
    <col min="10967" max="10967" width="4.42578125" style="25" customWidth="1"/>
    <col min="10968" max="10968" width="11" style="25"/>
    <col min="10969" max="10969" width="17.5703125" style="25" customWidth="1"/>
    <col min="10970" max="10970" width="11.5703125" style="25" customWidth="1"/>
    <col min="10971" max="10974" width="11" style="25"/>
    <col min="10975" max="10975" width="22.5703125" style="25" customWidth="1"/>
    <col min="10976" max="10976" width="14" style="25" customWidth="1"/>
    <col min="10977" max="10977" width="1.7109375" style="25" customWidth="1"/>
    <col min="10978" max="11222" width="11" style="25"/>
    <col min="11223" max="11223" width="4.42578125" style="25" customWidth="1"/>
    <col min="11224" max="11224" width="11" style="25"/>
    <col min="11225" max="11225" width="17.5703125" style="25" customWidth="1"/>
    <col min="11226" max="11226" width="11.5703125" style="25" customWidth="1"/>
    <col min="11227" max="11230" width="11" style="25"/>
    <col min="11231" max="11231" width="22.5703125" style="25" customWidth="1"/>
    <col min="11232" max="11232" width="14" style="25" customWidth="1"/>
    <col min="11233" max="11233" width="1.7109375" style="25" customWidth="1"/>
    <col min="11234" max="11478" width="11" style="25"/>
    <col min="11479" max="11479" width="4.42578125" style="25" customWidth="1"/>
    <col min="11480" max="11480" width="11" style="25"/>
    <col min="11481" max="11481" width="17.5703125" style="25" customWidth="1"/>
    <col min="11482" max="11482" width="11.5703125" style="25" customWidth="1"/>
    <col min="11483" max="11486" width="11" style="25"/>
    <col min="11487" max="11487" width="22.5703125" style="25" customWidth="1"/>
    <col min="11488" max="11488" width="14" style="25" customWidth="1"/>
    <col min="11489" max="11489" width="1.7109375" style="25" customWidth="1"/>
    <col min="11490" max="11734" width="11" style="25"/>
    <col min="11735" max="11735" width="4.42578125" style="25" customWidth="1"/>
    <col min="11736" max="11736" width="11" style="25"/>
    <col min="11737" max="11737" width="17.5703125" style="25" customWidth="1"/>
    <col min="11738" max="11738" width="11.5703125" style="25" customWidth="1"/>
    <col min="11739" max="11742" width="11" style="25"/>
    <col min="11743" max="11743" width="22.5703125" style="25" customWidth="1"/>
    <col min="11744" max="11744" width="14" style="25" customWidth="1"/>
    <col min="11745" max="11745" width="1.7109375" style="25" customWidth="1"/>
    <col min="11746" max="11990" width="11" style="25"/>
    <col min="11991" max="11991" width="4.42578125" style="25" customWidth="1"/>
    <col min="11992" max="11992" width="11" style="25"/>
    <col min="11993" max="11993" width="17.5703125" style="25" customWidth="1"/>
    <col min="11994" max="11994" width="11.5703125" style="25" customWidth="1"/>
    <col min="11995" max="11998" width="11" style="25"/>
    <col min="11999" max="11999" width="22.5703125" style="25" customWidth="1"/>
    <col min="12000" max="12000" width="14" style="25" customWidth="1"/>
    <col min="12001" max="12001" width="1.7109375" style="25" customWidth="1"/>
    <col min="12002" max="12246" width="11" style="25"/>
    <col min="12247" max="12247" width="4.42578125" style="25" customWidth="1"/>
    <col min="12248" max="12248" width="11" style="25"/>
    <col min="12249" max="12249" width="17.5703125" style="25" customWidth="1"/>
    <col min="12250" max="12250" width="11.5703125" style="25" customWidth="1"/>
    <col min="12251" max="12254" width="11" style="25"/>
    <col min="12255" max="12255" width="22.5703125" style="25" customWidth="1"/>
    <col min="12256" max="12256" width="14" style="25" customWidth="1"/>
    <col min="12257" max="12257" width="1.7109375" style="25" customWidth="1"/>
    <col min="12258" max="12502" width="11" style="25"/>
    <col min="12503" max="12503" width="4.42578125" style="25" customWidth="1"/>
    <col min="12504" max="12504" width="11" style="25"/>
    <col min="12505" max="12505" width="17.5703125" style="25" customWidth="1"/>
    <col min="12506" max="12506" width="11.5703125" style="25" customWidth="1"/>
    <col min="12507" max="12510" width="11" style="25"/>
    <col min="12511" max="12511" width="22.5703125" style="25" customWidth="1"/>
    <col min="12512" max="12512" width="14" style="25" customWidth="1"/>
    <col min="12513" max="12513" width="1.7109375" style="25" customWidth="1"/>
    <col min="12514" max="12758" width="11" style="25"/>
    <col min="12759" max="12759" width="4.42578125" style="25" customWidth="1"/>
    <col min="12760" max="12760" width="11" style="25"/>
    <col min="12761" max="12761" width="17.5703125" style="25" customWidth="1"/>
    <col min="12762" max="12762" width="11.5703125" style="25" customWidth="1"/>
    <col min="12763" max="12766" width="11" style="25"/>
    <col min="12767" max="12767" width="22.5703125" style="25" customWidth="1"/>
    <col min="12768" max="12768" width="14" style="25" customWidth="1"/>
    <col min="12769" max="12769" width="1.7109375" style="25" customWidth="1"/>
    <col min="12770" max="13014" width="11" style="25"/>
    <col min="13015" max="13015" width="4.42578125" style="25" customWidth="1"/>
    <col min="13016" max="13016" width="11" style="25"/>
    <col min="13017" max="13017" width="17.5703125" style="25" customWidth="1"/>
    <col min="13018" max="13018" width="11.5703125" style="25" customWidth="1"/>
    <col min="13019" max="13022" width="11" style="25"/>
    <col min="13023" max="13023" width="22.5703125" style="25" customWidth="1"/>
    <col min="13024" max="13024" width="14" style="25" customWidth="1"/>
    <col min="13025" max="13025" width="1.7109375" style="25" customWidth="1"/>
    <col min="13026" max="13270" width="11" style="25"/>
    <col min="13271" max="13271" width="4.42578125" style="25" customWidth="1"/>
    <col min="13272" max="13272" width="11" style="25"/>
    <col min="13273" max="13273" width="17.5703125" style="25" customWidth="1"/>
    <col min="13274" max="13274" width="11.5703125" style="25" customWidth="1"/>
    <col min="13275" max="13278" width="11" style="25"/>
    <col min="13279" max="13279" width="22.5703125" style="25" customWidth="1"/>
    <col min="13280" max="13280" width="14" style="25" customWidth="1"/>
    <col min="13281" max="13281" width="1.7109375" style="25" customWidth="1"/>
    <col min="13282" max="13526" width="11" style="25"/>
    <col min="13527" max="13527" width="4.42578125" style="25" customWidth="1"/>
    <col min="13528" max="13528" width="11" style="25"/>
    <col min="13529" max="13529" width="17.5703125" style="25" customWidth="1"/>
    <col min="13530" max="13530" width="11.5703125" style="25" customWidth="1"/>
    <col min="13531" max="13534" width="11" style="25"/>
    <col min="13535" max="13535" width="22.5703125" style="25" customWidth="1"/>
    <col min="13536" max="13536" width="14" style="25" customWidth="1"/>
    <col min="13537" max="13537" width="1.7109375" style="25" customWidth="1"/>
    <col min="13538" max="13782" width="11" style="25"/>
    <col min="13783" max="13783" width="4.42578125" style="25" customWidth="1"/>
    <col min="13784" max="13784" width="11" style="25"/>
    <col min="13785" max="13785" width="17.5703125" style="25" customWidth="1"/>
    <col min="13786" max="13786" width="11.5703125" style="25" customWidth="1"/>
    <col min="13787" max="13790" width="11" style="25"/>
    <col min="13791" max="13791" width="22.5703125" style="25" customWidth="1"/>
    <col min="13792" max="13792" width="14" style="25" customWidth="1"/>
    <col min="13793" max="13793" width="1.7109375" style="25" customWidth="1"/>
    <col min="13794" max="14038" width="11" style="25"/>
    <col min="14039" max="14039" width="4.42578125" style="25" customWidth="1"/>
    <col min="14040" max="14040" width="11" style="25"/>
    <col min="14041" max="14041" width="17.5703125" style="25" customWidth="1"/>
    <col min="14042" max="14042" width="11.5703125" style="25" customWidth="1"/>
    <col min="14043" max="14046" width="11" style="25"/>
    <col min="14047" max="14047" width="22.5703125" style="25" customWidth="1"/>
    <col min="14048" max="14048" width="14" style="25" customWidth="1"/>
    <col min="14049" max="14049" width="1.7109375" style="25" customWidth="1"/>
    <col min="14050" max="14294" width="11" style="25"/>
    <col min="14295" max="14295" width="4.42578125" style="25" customWidth="1"/>
    <col min="14296" max="14296" width="11" style="25"/>
    <col min="14297" max="14297" width="17.5703125" style="25" customWidth="1"/>
    <col min="14298" max="14298" width="11.5703125" style="25" customWidth="1"/>
    <col min="14299" max="14302" width="11" style="25"/>
    <col min="14303" max="14303" width="22.5703125" style="25" customWidth="1"/>
    <col min="14304" max="14304" width="14" style="25" customWidth="1"/>
    <col min="14305" max="14305" width="1.7109375" style="25" customWidth="1"/>
    <col min="14306" max="14550" width="11" style="25"/>
    <col min="14551" max="14551" width="4.42578125" style="25" customWidth="1"/>
    <col min="14552" max="14552" width="11" style="25"/>
    <col min="14553" max="14553" width="17.5703125" style="25" customWidth="1"/>
    <col min="14554" max="14554" width="11.5703125" style="25" customWidth="1"/>
    <col min="14555" max="14558" width="11" style="25"/>
    <col min="14559" max="14559" width="22.5703125" style="25" customWidth="1"/>
    <col min="14560" max="14560" width="14" style="25" customWidth="1"/>
    <col min="14561" max="14561" width="1.7109375" style="25" customWidth="1"/>
    <col min="14562" max="14806" width="11" style="25"/>
    <col min="14807" max="14807" width="4.42578125" style="25" customWidth="1"/>
    <col min="14808" max="14808" width="11" style="25"/>
    <col min="14809" max="14809" width="17.5703125" style="25" customWidth="1"/>
    <col min="14810" max="14810" width="11.5703125" style="25" customWidth="1"/>
    <col min="14811" max="14814" width="11" style="25"/>
    <col min="14815" max="14815" width="22.5703125" style="25" customWidth="1"/>
    <col min="14816" max="14816" width="14" style="25" customWidth="1"/>
    <col min="14817" max="14817" width="1.7109375" style="25" customWidth="1"/>
    <col min="14818" max="15062" width="11" style="25"/>
    <col min="15063" max="15063" width="4.42578125" style="25" customWidth="1"/>
    <col min="15064" max="15064" width="11" style="25"/>
    <col min="15065" max="15065" width="17.5703125" style="25" customWidth="1"/>
    <col min="15066" max="15066" width="11.5703125" style="25" customWidth="1"/>
    <col min="15067" max="15070" width="11" style="25"/>
    <col min="15071" max="15071" width="22.5703125" style="25" customWidth="1"/>
    <col min="15072" max="15072" width="14" style="25" customWidth="1"/>
    <col min="15073" max="15073" width="1.7109375" style="25" customWidth="1"/>
    <col min="15074" max="15318" width="11" style="25"/>
    <col min="15319" max="15319" width="4.42578125" style="25" customWidth="1"/>
    <col min="15320" max="15320" width="11" style="25"/>
    <col min="15321" max="15321" width="17.5703125" style="25" customWidth="1"/>
    <col min="15322" max="15322" width="11.5703125" style="25" customWidth="1"/>
    <col min="15323" max="15326" width="11" style="25"/>
    <col min="15327" max="15327" width="22.5703125" style="25" customWidth="1"/>
    <col min="15328" max="15328" width="14" style="25" customWidth="1"/>
    <col min="15329" max="15329" width="1.7109375" style="25" customWidth="1"/>
    <col min="15330" max="15574" width="11" style="25"/>
    <col min="15575" max="15575" width="4.42578125" style="25" customWidth="1"/>
    <col min="15576" max="15576" width="11" style="25"/>
    <col min="15577" max="15577" width="17.5703125" style="25" customWidth="1"/>
    <col min="15578" max="15578" width="11.5703125" style="25" customWidth="1"/>
    <col min="15579" max="15582" width="11" style="25"/>
    <col min="15583" max="15583" width="22.5703125" style="25" customWidth="1"/>
    <col min="15584" max="15584" width="14" style="25" customWidth="1"/>
    <col min="15585" max="15585" width="1.7109375" style="25" customWidth="1"/>
    <col min="15586" max="15830" width="11" style="25"/>
    <col min="15831" max="15831" width="4.42578125" style="25" customWidth="1"/>
    <col min="15832" max="15832" width="11" style="25"/>
    <col min="15833" max="15833" width="17.5703125" style="25" customWidth="1"/>
    <col min="15834" max="15834" width="11.5703125" style="25" customWidth="1"/>
    <col min="15835" max="15838" width="11" style="25"/>
    <col min="15839" max="15839" width="22.5703125" style="25" customWidth="1"/>
    <col min="15840" max="15840" width="14" style="25" customWidth="1"/>
    <col min="15841" max="15841" width="1.7109375" style="25" customWidth="1"/>
    <col min="15842" max="16086" width="11" style="25"/>
    <col min="16087" max="16087" width="4.42578125" style="25" customWidth="1"/>
    <col min="16088" max="16088" width="11" style="25"/>
    <col min="16089" max="16089" width="17.5703125" style="25" customWidth="1"/>
    <col min="16090" max="16090" width="11.5703125" style="25" customWidth="1"/>
    <col min="16091" max="16094" width="11" style="25"/>
    <col min="16095" max="16095" width="22.5703125" style="25" customWidth="1"/>
    <col min="16096" max="16096" width="14" style="25" customWidth="1"/>
    <col min="16097" max="16097" width="1.7109375" style="25" customWidth="1"/>
    <col min="16098" max="16384" width="11" style="25"/>
  </cols>
  <sheetData>
    <row r="1" spans="2:10" ht="6" customHeight="1" thickBot="1" x14ac:dyDescent="0.25"/>
    <row r="2" spans="2:10" ht="19.5" customHeight="1" x14ac:dyDescent="0.2">
      <c r="B2" s="26"/>
      <c r="C2" s="27"/>
      <c r="D2" s="28" t="s">
        <v>327</v>
      </c>
      <c r="E2" s="29"/>
      <c r="F2" s="29"/>
      <c r="G2" s="29"/>
      <c r="H2" s="29"/>
      <c r="I2" s="30"/>
      <c r="J2" s="31" t="s">
        <v>328</v>
      </c>
    </row>
    <row r="3" spans="2:10" ht="13.5" thickBot="1" x14ac:dyDescent="0.25">
      <c r="B3" s="32"/>
      <c r="C3" s="33"/>
      <c r="D3" s="34"/>
      <c r="E3" s="35"/>
      <c r="F3" s="35"/>
      <c r="G3" s="35"/>
      <c r="H3" s="35"/>
      <c r="I3" s="36"/>
      <c r="J3" s="37"/>
    </row>
    <row r="4" spans="2:10" x14ac:dyDescent="0.2">
      <c r="B4" s="32"/>
      <c r="C4" s="33"/>
      <c r="D4" s="28" t="s">
        <v>329</v>
      </c>
      <c r="E4" s="29"/>
      <c r="F4" s="29"/>
      <c r="G4" s="29"/>
      <c r="H4" s="29"/>
      <c r="I4" s="30"/>
      <c r="J4" s="31" t="s">
        <v>330</v>
      </c>
    </row>
    <row r="5" spans="2:10" x14ac:dyDescent="0.2">
      <c r="B5" s="32"/>
      <c r="C5" s="33"/>
      <c r="D5" s="38"/>
      <c r="E5" s="39"/>
      <c r="F5" s="39"/>
      <c r="G5" s="39"/>
      <c r="H5" s="39"/>
      <c r="I5" s="40"/>
      <c r="J5" s="41"/>
    </row>
    <row r="6" spans="2:10" ht="13.5" thickBot="1" x14ac:dyDescent="0.25">
      <c r="B6" s="42"/>
      <c r="C6" s="43"/>
      <c r="D6" s="34"/>
      <c r="E6" s="35"/>
      <c r="F6" s="35"/>
      <c r="G6" s="35"/>
      <c r="H6" s="35"/>
      <c r="I6" s="36"/>
      <c r="J6" s="37"/>
    </row>
    <row r="7" spans="2:10" x14ac:dyDescent="0.2">
      <c r="B7" s="44"/>
      <c r="J7" s="45"/>
    </row>
    <row r="8" spans="2:10" x14ac:dyDescent="0.2">
      <c r="B8" s="44"/>
      <c r="J8" s="45"/>
    </row>
    <row r="9" spans="2:10" x14ac:dyDescent="0.2">
      <c r="B9" s="44"/>
      <c r="J9" s="45"/>
    </row>
    <row r="10" spans="2:10" x14ac:dyDescent="0.2">
      <c r="B10" s="44"/>
      <c r="C10" s="46" t="s">
        <v>358</v>
      </c>
      <c r="E10" s="47"/>
      <c r="J10" s="45"/>
    </row>
    <row r="11" spans="2:10" x14ac:dyDescent="0.2">
      <c r="B11" s="44"/>
      <c r="J11" s="45"/>
    </row>
    <row r="12" spans="2:10" x14ac:dyDescent="0.2">
      <c r="B12" s="44"/>
      <c r="C12" s="46" t="s">
        <v>359</v>
      </c>
      <c r="J12" s="45"/>
    </row>
    <row r="13" spans="2:10" x14ac:dyDescent="0.2">
      <c r="B13" s="44"/>
      <c r="C13" s="46" t="s">
        <v>360</v>
      </c>
      <c r="J13" s="45"/>
    </row>
    <row r="14" spans="2:10" x14ac:dyDescent="0.2">
      <c r="B14" s="44"/>
      <c r="J14" s="45"/>
    </row>
    <row r="15" spans="2:10" x14ac:dyDescent="0.2">
      <c r="B15" s="44"/>
      <c r="C15" s="25" t="s">
        <v>361</v>
      </c>
      <c r="J15" s="45"/>
    </row>
    <row r="16" spans="2:10" x14ac:dyDescent="0.2">
      <c r="B16" s="44"/>
      <c r="C16" s="48"/>
      <c r="J16" s="45"/>
    </row>
    <row r="17" spans="2:10" x14ac:dyDescent="0.2">
      <c r="B17" s="44"/>
      <c r="C17" s="25" t="s">
        <v>332</v>
      </c>
      <c r="D17" s="47"/>
      <c r="H17" s="49" t="s">
        <v>333</v>
      </c>
      <c r="I17" s="49" t="s">
        <v>334</v>
      </c>
      <c r="J17" s="45"/>
    </row>
    <row r="18" spans="2:10" x14ac:dyDescent="0.2">
      <c r="B18" s="44"/>
      <c r="C18" s="46" t="s">
        <v>335</v>
      </c>
      <c r="D18" s="46"/>
      <c r="E18" s="46"/>
      <c r="F18" s="46"/>
      <c r="H18" s="50">
        <v>62</v>
      </c>
      <c r="I18" s="51">
        <v>41110265</v>
      </c>
      <c r="J18" s="45"/>
    </row>
    <row r="19" spans="2:10" x14ac:dyDescent="0.2">
      <c r="B19" s="44"/>
      <c r="C19" s="25" t="s">
        <v>336</v>
      </c>
      <c r="H19" s="52"/>
      <c r="I19" s="53">
        <v>0</v>
      </c>
      <c r="J19" s="45"/>
    </row>
    <row r="20" spans="2:10" x14ac:dyDescent="0.2">
      <c r="B20" s="44"/>
      <c r="C20" s="25" t="s">
        <v>337</v>
      </c>
      <c r="H20" s="52">
        <v>2</v>
      </c>
      <c r="I20" s="53">
        <v>100000</v>
      </c>
      <c r="J20" s="45"/>
    </row>
    <row r="21" spans="2:10" x14ac:dyDescent="0.2">
      <c r="B21" s="44"/>
      <c r="C21" s="25" t="s">
        <v>338</v>
      </c>
      <c r="H21" s="52">
        <v>1</v>
      </c>
      <c r="I21" s="54">
        <v>840600</v>
      </c>
      <c r="J21" s="45"/>
    </row>
    <row r="22" spans="2:10" x14ac:dyDescent="0.2">
      <c r="B22" s="44"/>
      <c r="C22" s="25" t="s">
        <v>331</v>
      </c>
      <c r="H22" s="52"/>
      <c r="I22" s="53">
        <v>0</v>
      </c>
      <c r="J22" s="45"/>
    </row>
    <row r="23" spans="2:10" ht="13.5" thickBot="1" x14ac:dyDescent="0.25">
      <c r="B23" s="44"/>
      <c r="C23" s="25" t="s">
        <v>339</v>
      </c>
      <c r="H23" s="55">
        <v>1</v>
      </c>
      <c r="I23" s="56">
        <v>426000</v>
      </c>
      <c r="J23" s="45"/>
    </row>
    <row r="24" spans="2:10" x14ac:dyDescent="0.2">
      <c r="B24" s="44"/>
      <c r="C24" s="46" t="s">
        <v>340</v>
      </c>
      <c r="D24" s="46"/>
      <c r="E24" s="46"/>
      <c r="F24" s="46"/>
      <c r="H24" s="50">
        <f>H19+H20+H21+H22+H23</f>
        <v>4</v>
      </c>
      <c r="I24" s="57">
        <f>I19+I20+I21+I22+I23</f>
        <v>1366600</v>
      </c>
      <c r="J24" s="45"/>
    </row>
    <row r="25" spans="2:10" x14ac:dyDescent="0.2">
      <c r="B25" s="44"/>
      <c r="C25" s="25" t="s">
        <v>341</v>
      </c>
      <c r="H25" s="52">
        <v>55</v>
      </c>
      <c r="I25" s="53">
        <v>38841665</v>
      </c>
      <c r="J25" s="45"/>
    </row>
    <row r="26" spans="2:10" ht="13.5" thickBot="1" x14ac:dyDescent="0.25">
      <c r="B26" s="44"/>
      <c r="C26" s="25" t="s">
        <v>319</v>
      </c>
      <c r="H26" s="55">
        <v>3</v>
      </c>
      <c r="I26" s="56">
        <v>902000</v>
      </c>
      <c r="J26" s="45"/>
    </row>
    <row r="27" spans="2:10" x14ac:dyDescent="0.2">
      <c r="B27" s="44"/>
      <c r="C27" s="46" t="s">
        <v>342</v>
      </c>
      <c r="D27" s="46"/>
      <c r="E27" s="46"/>
      <c r="F27" s="46"/>
      <c r="H27" s="50">
        <f>H25+H26</f>
        <v>58</v>
      </c>
      <c r="I27" s="57">
        <f>I25+I26</f>
        <v>39743665</v>
      </c>
      <c r="J27" s="45"/>
    </row>
    <row r="28" spans="2:10" ht="13.5" thickBot="1" x14ac:dyDescent="0.25">
      <c r="B28" s="44"/>
      <c r="C28" s="25" t="s">
        <v>343</v>
      </c>
      <c r="D28" s="46"/>
      <c r="E28" s="46"/>
      <c r="F28" s="46"/>
      <c r="H28" s="55">
        <v>0</v>
      </c>
      <c r="I28" s="56">
        <v>0</v>
      </c>
      <c r="J28" s="45"/>
    </row>
    <row r="29" spans="2:10" x14ac:dyDescent="0.2">
      <c r="B29" s="44"/>
      <c r="C29" s="46" t="s">
        <v>344</v>
      </c>
      <c r="D29" s="46"/>
      <c r="E29" s="46"/>
      <c r="F29" s="46"/>
      <c r="H29" s="52">
        <f>H28</f>
        <v>0</v>
      </c>
      <c r="I29" s="53">
        <f>I28</f>
        <v>0</v>
      </c>
      <c r="J29" s="45"/>
    </row>
    <row r="30" spans="2:10" x14ac:dyDescent="0.2">
      <c r="B30" s="44"/>
      <c r="C30" s="46"/>
      <c r="D30" s="46"/>
      <c r="E30" s="46"/>
      <c r="F30" s="46"/>
      <c r="H30" s="58"/>
      <c r="I30" s="57"/>
      <c r="J30" s="45"/>
    </row>
    <row r="31" spans="2:10" ht="13.5" thickBot="1" x14ac:dyDescent="0.25">
      <c r="B31" s="44"/>
      <c r="C31" s="46" t="s">
        <v>345</v>
      </c>
      <c r="D31" s="46"/>
      <c r="H31" s="59">
        <f>H24+H27+H29</f>
        <v>62</v>
      </c>
      <c r="I31" s="60">
        <f>I24+I27+I29</f>
        <v>41110265</v>
      </c>
      <c r="J31" s="45"/>
    </row>
    <row r="32" spans="2:10" ht="13.5" thickTop="1" x14ac:dyDescent="0.2">
      <c r="B32" s="44"/>
      <c r="C32" s="46"/>
      <c r="D32" s="46"/>
      <c r="H32" s="61"/>
      <c r="I32" s="53"/>
      <c r="J32" s="45"/>
    </row>
    <row r="33" spans="2:10" x14ac:dyDescent="0.2">
      <c r="B33" s="44"/>
      <c r="G33" s="61"/>
      <c r="H33" s="61"/>
      <c r="I33" s="61"/>
      <c r="J33" s="45"/>
    </row>
    <row r="34" spans="2:10" x14ac:dyDescent="0.2">
      <c r="B34" s="44"/>
      <c r="G34" s="61"/>
      <c r="H34" s="61"/>
      <c r="I34" s="61"/>
      <c r="J34" s="45"/>
    </row>
    <row r="35" spans="2:10" x14ac:dyDescent="0.2">
      <c r="B35" s="44"/>
      <c r="G35" s="61"/>
      <c r="H35" s="61"/>
      <c r="I35" s="61"/>
      <c r="J35" s="45"/>
    </row>
    <row r="36" spans="2:10" ht="13.5" thickBot="1" x14ac:dyDescent="0.25">
      <c r="B36" s="44"/>
      <c r="C36" s="62"/>
      <c r="D36" s="63"/>
      <c r="G36" s="62" t="s">
        <v>346</v>
      </c>
      <c r="H36" s="63"/>
      <c r="I36" s="61"/>
      <c r="J36" s="45"/>
    </row>
    <row r="37" spans="2:10" ht="4.5" customHeight="1" x14ac:dyDescent="0.2">
      <c r="B37" s="44"/>
      <c r="C37" s="61"/>
      <c r="D37" s="61"/>
      <c r="G37" s="61"/>
      <c r="H37" s="61"/>
      <c r="I37" s="61"/>
      <c r="J37" s="45"/>
    </row>
    <row r="38" spans="2:10" x14ac:dyDescent="0.2">
      <c r="B38" s="44"/>
      <c r="C38" s="46" t="s">
        <v>362</v>
      </c>
      <c r="G38" s="64" t="s">
        <v>347</v>
      </c>
      <c r="H38" s="61"/>
      <c r="I38" s="61"/>
      <c r="J38" s="45"/>
    </row>
    <row r="39" spans="2:10" x14ac:dyDescent="0.2">
      <c r="B39" s="44"/>
      <c r="G39" s="61"/>
      <c r="H39" s="61"/>
      <c r="I39" s="61"/>
      <c r="J39" s="45"/>
    </row>
    <row r="40" spans="2:10" ht="18.75" customHeight="1" thickBot="1" x14ac:dyDescent="0.25">
      <c r="B40" s="65"/>
      <c r="C40" s="66"/>
      <c r="D40" s="66"/>
      <c r="E40" s="66"/>
      <c r="F40" s="66"/>
      <c r="G40" s="63"/>
      <c r="H40" s="63"/>
      <c r="I40" s="63"/>
      <c r="J40" s="67"/>
    </row>
  </sheetData>
  <pageMargins left="0.70866141732283472" right="0" top="0" bottom="0.74803149606299213" header="0.31496062992125984" footer="0.31496062992125984"/>
  <pageSetup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26"/>
  <sheetViews>
    <sheetView showGridLines="0" topLeftCell="A4" zoomScaleNormal="100" zoomScaleSheetLayoutView="100" workbookViewId="0">
      <selection activeCell="L4" sqref="L1:O1048576"/>
    </sheetView>
  </sheetViews>
  <sheetFormatPr baseColWidth="10" defaultRowHeight="12.75" x14ac:dyDescent="0.2"/>
  <cols>
    <col min="1" max="1" width="4.42578125" style="25" customWidth="1"/>
    <col min="2" max="2" width="11.42578125" style="25"/>
    <col min="3" max="3" width="18.7109375" style="25" customWidth="1"/>
    <col min="4" max="4" width="18.28515625" style="25" customWidth="1"/>
    <col min="5" max="5" width="9.140625" style="25" customWidth="1"/>
    <col min="6" max="8" width="11.42578125" style="25"/>
    <col min="9" max="9" width="19.85546875" style="25" customWidth="1"/>
    <col min="10" max="10" width="15.85546875" style="25" customWidth="1"/>
    <col min="11" max="11" width="7.140625" style="25" customWidth="1"/>
    <col min="12" max="216" width="11.42578125" style="25"/>
    <col min="217" max="217" width="4.42578125" style="25" customWidth="1"/>
    <col min="218" max="218" width="11.42578125" style="25"/>
    <col min="219" max="219" width="17.5703125" style="25" customWidth="1"/>
    <col min="220" max="220" width="11.5703125" style="25" customWidth="1"/>
    <col min="221" max="224" width="11.42578125" style="25"/>
    <col min="225" max="225" width="22.5703125" style="25" customWidth="1"/>
    <col min="226" max="226" width="14" style="25" customWidth="1"/>
    <col min="227" max="227" width="1.7109375" style="25" customWidth="1"/>
    <col min="228" max="472" width="11.42578125" style="25"/>
    <col min="473" max="473" width="4.42578125" style="25" customWidth="1"/>
    <col min="474" max="474" width="11.42578125" style="25"/>
    <col min="475" max="475" width="17.5703125" style="25" customWidth="1"/>
    <col min="476" max="476" width="11.5703125" style="25" customWidth="1"/>
    <col min="477" max="480" width="11.42578125" style="25"/>
    <col min="481" max="481" width="22.5703125" style="25" customWidth="1"/>
    <col min="482" max="482" width="14" style="25" customWidth="1"/>
    <col min="483" max="483" width="1.7109375" style="25" customWidth="1"/>
    <col min="484" max="728" width="11.42578125" style="25"/>
    <col min="729" max="729" width="4.42578125" style="25" customWidth="1"/>
    <col min="730" max="730" width="11.42578125" style="25"/>
    <col min="731" max="731" width="17.5703125" style="25" customWidth="1"/>
    <col min="732" max="732" width="11.5703125" style="25" customWidth="1"/>
    <col min="733" max="736" width="11.42578125" style="25"/>
    <col min="737" max="737" width="22.5703125" style="25" customWidth="1"/>
    <col min="738" max="738" width="14" style="25" customWidth="1"/>
    <col min="739" max="739" width="1.7109375" style="25" customWidth="1"/>
    <col min="740" max="984" width="11.42578125" style="25"/>
    <col min="985" max="985" width="4.42578125" style="25" customWidth="1"/>
    <col min="986" max="986" width="11.42578125" style="25"/>
    <col min="987" max="987" width="17.5703125" style="25" customWidth="1"/>
    <col min="988" max="988" width="11.5703125" style="25" customWidth="1"/>
    <col min="989" max="992" width="11.42578125" style="25"/>
    <col min="993" max="993" width="22.5703125" style="25" customWidth="1"/>
    <col min="994" max="994" width="14" style="25" customWidth="1"/>
    <col min="995" max="995" width="1.7109375" style="25" customWidth="1"/>
    <col min="996" max="1240" width="11.42578125" style="25"/>
    <col min="1241" max="1241" width="4.42578125" style="25" customWidth="1"/>
    <col min="1242" max="1242" width="11.42578125" style="25"/>
    <col min="1243" max="1243" width="17.5703125" style="25" customWidth="1"/>
    <col min="1244" max="1244" width="11.5703125" style="25" customWidth="1"/>
    <col min="1245" max="1248" width="11.42578125" style="25"/>
    <col min="1249" max="1249" width="22.5703125" style="25" customWidth="1"/>
    <col min="1250" max="1250" width="14" style="25" customWidth="1"/>
    <col min="1251" max="1251" width="1.7109375" style="25" customWidth="1"/>
    <col min="1252" max="1496" width="11.42578125" style="25"/>
    <col min="1497" max="1497" width="4.42578125" style="25" customWidth="1"/>
    <col min="1498" max="1498" width="11.42578125" style="25"/>
    <col min="1499" max="1499" width="17.5703125" style="25" customWidth="1"/>
    <col min="1500" max="1500" width="11.5703125" style="25" customWidth="1"/>
    <col min="1501" max="1504" width="11.42578125" style="25"/>
    <col min="1505" max="1505" width="22.5703125" style="25" customWidth="1"/>
    <col min="1506" max="1506" width="14" style="25" customWidth="1"/>
    <col min="1507" max="1507" width="1.7109375" style="25" customWidth="1"/>
    <col min="1508" max="1752" width="11.42578125" style="25"/>
    <col min="1753" max="1753" width="4.42578125" style="25" customWidth="1"/>
    <col min="1754" max="1754" width="11.42578125" style="25"/>
    <col min="1755" max="1755" width="17.5703125" style="25" customWidth="1"/>
    <col min="1756" max="1756" width="11.5703125" style="25" customWidth="1"/>
    <col min="1757" max="1760" width="11.42578125" style="25"/>
    <col min="1761" max="1761" width="22.5703125" style="25" customWidth="1"/>
    <col min="1762" max="1762" width="14" style="25" customWidth="1"/>
    <col min="1763" max="1763" width="1.7109375" style="25" customWidth="1"/>
    <col min="1764" max="2008" width="11.42578125" style="25"/>
    <col min="2009" max="2009" width="4.42578125" style="25" customWidth="1"/>
    <col min="2010" max="2010" width="11.42578125" style="25"/>
    <col min="2011" max="2011" width="17.5703125" style="25" customWidth="1"/>
    <col min="2012" max="2012" width="11.5703125" style="25" customWidth="1"/>
    <col min="2013" max="2016" width="11.42578125" style="25"/>
    <col min="2017" max="2017" width="22.5703125" style="25" customWidth="1"/>
    <col min="2018" max="2018" width="14" style="25" customWidth="1"/>
    <col min="2019" max="2019" width="1.7109375" style="25" customWidth="1"/>
    <col min="2020" max="2264" width="11.42578125" style="25"/>
    <col min="2265" max="2265" width="4.42578125" style="25" customWidth="1"/>
    <col min="2266" max="2266" width="11.42578125" style="25"/>
    <col min="2267" max="2267" width="17.5703125" style="25" customWidth="1"/>
    <col min="2268" max="2268" width="11.5703125" style="25" customWidth="1"/>
    <col min="2269" max="2272" width="11.42578125" style="25"/>
    <col min="2273" max="2273" width="22.5703125" style="25" customWidth="1"/>
    <col min="2274" max="2274" width="14" style="25" customWidth="1"/>
    <col min="2275" max="2275" width="1.7109375" style="25" customWidth="1"/>
    <col min="2276" max="2520" width="11.42578125" style="25"/>
    <col min="2521" max="2521" width="4.42578125" style="25" customWidth="1"/>
    <col min="2522" max="2522" width="11.42578125" style="25"/>
    <col min="2523" max="2523" width="17.5703125" style="25" customWidth="1"/>
    <col min="2524" max="2524" width="11.5703125" style="25" customWidth="1"/>
    <col min="2525" max="2528" width="11.42578125" style="25"/>
    <col min="2529" max="2529" width="22.5703125" style="25" customWidth="1"/>
    <col min="2530" max="2530" width="14" style="25" customWidth="1"/>
    <col min="2531" max="2531" width="1.7109375" style="25" customWidth="1"/>
    <col min="2532" max="2776" width="11.42578125" style="25"/>
    <col min="2777" max="2777" width="4.42578125" style="25" customWidth="1"/>
    <col min="2778" max="2778" width="11.42578125" style="25"/>
    <col min="2779" max="2779" width="17.5703125" style="25" customWidth="1"/>
    <col min="2780" max="2780" width="11.5703125" style="25" customWidth="1"/>
    <col min="2781" max="2784" width="11.42578125" style="25"/>
    <col min="2785" max="2785" width="22.5703125" style="25" customWidth="1"/>
    <col min="2786" max="2786" width="14" style="25" customWidth="1"/>
    <col min="2787" max="2787" width="1.7109375" style="25" customWidth="1"/>
    <col min="2788" max="3032" width="11.42578125" style="25"/>
    <col min="3033" max="3033" width="4.42578125" style="25" customWidth="1"/>
    <col min="3034" max="3034" width="11.42578125" style="25"/>
    <col min="3035" max="3035" width="17.5703125" style="25" customWidth="1"/>
    <col min="3036" max="3036" width="11.5703125" style="25" customWidth="1"/>
    <col min="3037" max="3040" width="11.42578125" style="25"/>
    <col min="3041" max="3041" width="22.5703125" style="25" customWidth="1"/>
    <col min="3042" max="3042" width="14" style="25" customWidth="1"/>
    <col min="3043" max="3043" width="1.7109375" style="25" customWidth="1"/>
    <col min="3044" max="3288" width="11.42578125" style="25"/>
    <col min="3289" max="3289" width="4.42578125" style="25" customWidth="1"/>
    <col min="3290" max="3290" width="11.42578125" style="25"/>
    <col min="3291" max="3291" width="17.5703125" style="25" customWidth="1"/>
    <col min="3292" max="3292" width="11.5703125" style="25" customWidth="1"/>
    <col min="3293" max="3296" width="11.42578125" style="25"/>
    <col min="3297" max="3297" width="22.5703125" style="25" customWidth="1"/>
    <col min="3298" max="3298" width="14" style="25" customWidth="1"/>
    <col min="3299" max="3299" width="1.7109375" style="25" customWidth="1"/>
    <col min="3300" max="3544" width="11.42578125" style="25"/>
    <col min="3545" max="3545" width="4.42578125" style="25" customWidth="1"/>
    <col min="3546" max="3546" width="11.42578125" style="25"/>
    <col min="3547" max="3547" width="17.5703125" style="25" customWidth="1"/>
    <col min="3548" max="3548" width="11.5703125" style="25" customWidth="1"/>
    <col min="3549" max="3552" width="11.42578125" style="25"/>
    <col min="3553" max="3553" width="22.5703125" style="25" customWidth="1"/>
    <col min="3554" max="3554" width="14" style="25" customWidth="1"/>
    <col min="3555" max="3555" width="1.7109375" style="25" customWidth="1"/>
    <col min="3556" max="3800" width="11.42578125" style="25"/>
    <col min="3801" max="3801" width="4.42578125" style="25" customWidth="1"/>
    <col min="3802" max="3802" width="11.42578125" style="25"/>
    <col min="3803" max="3803" width="17.5703125" style="25" customWidth="1"/>
    <col min="3804" max="3804" width="11.5703125" style="25" customWidth="1"/>
    <col min="3805" max="3808" width="11.42578125" style="25"/>
    <col min="3809" max="3809" width="22.5703125" style="25" customWidth="1"/>
    <col min="3810" max="3810" width="14" style="25" customWidth="1"/>
    <col min="3811" max="3811" width="1.7109375" style="25" customWidth="1"/>
    <col min="3812" max="4056" width="11.42578125" style="25"/>
    <col min="4057" max="4057" width="4.42578125" style="25" customWidth="1"/>
    <col min="4058" max="4058" width="11.42578125" style="25"/>
    <col min="4059" max="4059" width="17.5703125" style="25" customWidth="1"/>
    <col min="4060" max="4060" width="11.5703125" style="25" customWidth="1"/>
    <col min="4061" max="4064" width="11.42578125" style="25"/>
    <col min="4065" max="4065" width="22.5703125" style="25" customWidth="1"/>
    <col min="4066" max="4066" width="14" style="25" customWidth="1"/>
    <col min="4067" max="4067" width="1.7109375" style="25" customWidth="1"/>
    <col min="4068" max="4312" width="11.42578125" style="25"/>
    <col min="4313" max="4313" width="4.42578125" style="25" customWidth="1"/>
    <col min="4314" max="4314" width="11.42578125" style="25"/>
    <col min="4315" max="4315" width="17.5703125" style="25" customWidth="1"/>
    <col min="4316" max="4316" width="11.5703125" style="25" customWidth="1"/>
    <col min="4317" max="4320" width="11.42578125" style="25"/>
    <col min="4321" max="4321" width="22.5703125" style="25" customWidth="1"/>
    <col min="4322" max="4322" width="14" style="25" customWidth="1"/>
    <col min="4323" max="4323" width="1.7109375" style="25" customWidth="1"/>
    <col min="4324" max="4568" width="11.42578125" style="25"/>
    <col min="4569" max="4569" width="4.42578125" style="25" customWidth="1"/>
    <col min="4570" max="4570" width="11.42578125" style="25"/>
    <col min="4571" max="4571" width="17.5703125" style="25" customWidth="1"/>
    <col min="4572" max="4572" width="11.5703125" style="25" customWidth="1"/>
    <col min="4573" max="4576" width="11.42578125" style="25"/>
    <col min="4577" max="4577" width="22.5703125" style="25" customWidth="1"/>
    <col min="4578" max="4578" width="14" style="25" customWidth="1"/>
    <col min="4579" max="4579" width="1.7109375" style="25" customWidth="1"/>
    <col min="4580" max="4824" width="11.42578125" style="25"/>
    <col min="4825" max="4825" width="4.42578125" style="25" customWidth="1"/>
    <col min="4826" max="4826" width="11.42578125" style="25"/>
    <col min="4827" max="4827" width="17.5703125" style="25" customWidth="1"/>
    <col min="4828" max="4828" width="11.5703125" style="25" customWidth="1"/>
    <col min="4829" max="4832" width="11.42578125" style="25"/>
    <col min="4833" max="4833" width="22.5703125" style="25" customWidth="1"/>
    <col min="4834" max="4834" width="14" style="25" customWidth="1"/>
    <col min="4835" max="4835" width="1.7109375" style="25" customWidth="1"/>
    <col min="4836" max="5080" width="11.42578125" style="25"/>
    <col min="5081" max="5081" width="4.42578125" style="25" customWidth="1"/>
    <col min="5082" max="5082" width="11.42578125" style="25"/>
    <col min="5083" max="5083" width="17.5703125" style="25" customWidth="1"/>
    <col min="5084" max="5084" width="11.5703125" style="25" customWidth="1"/>
    <col min="5085" max="5088" width="11.42578125" style="25"/>
    <col min="5089" max="5089" width="22.5703125" style="25" customWidth="1"/>
    <col min="5090" max="5090" width="14" style="25" customWidth="1"/>
    <col min="5091" max="5091" width="1.7109375" style="25" customWidth="1"/>
    <col min="5092" max="5336" width="11.42578125" style="25"/>
    <col min="5337" max="5337" width="4.42578125" style="25" customWidth="1"/>
    <col min="5338" max="5338" width="11.42578125" style="25"/>
    <col min="5339" max="5339" width="17.5703125" style="25" customWidth="1"/>
    <col min="5340" max="5340" width="11.5703125" style="25" customWidth="1"/>
    <col min="5341" max="5344" width="11.42578125" style="25"/>
    <col min="5345" max="5345" width="22.5703125" style="25" customWidth="1"/>
    <col min="5346" max="5346" width="14" style="25" customWidth="1"/>
    <col min="5347" max="5347" width="1.7109375" style="25" customWidth="1"/>
    <col min="5348" max="5592" width="11.42578125" style="25"/>
    <col min="5593" max="5593" width="4.42578125" style="25" customWidth="1"/>
    <col min="5594" max="5594" width="11.42578125" style="25"/>
    <col min="5595" max="5595" width="17.5703125" style="25" customWidth="1"/>
    <col min="5596" max="5596" width="11.5703125" style="25" customWidth="1"/>
    <col min="5597" max="5600" width="11.42578125" style="25"/>
    <col min="5601" max="5601" width="22.5703125" style="25" customWidth="1"/>
    <col min="5602" max="5602" width="14" style="25" customWidth="1"/>
    <col min="5603" max="5603" width="1.7109375" style="25" customWidth="1"/>
    <col min="5604" max="5848" width="11.42578125" style="25"/>
    <col min="5849" max="5849" width="4.42578125" style="25" customWidth="1"/>
    <col min="5850" max="5850" width="11.42578125" style="25"/>
    <col min="5851" max="5851" width="17.5703125" style="25" customWidth="1"/>
    <col min="5852" max="5852" width="11.5703125" style="25" customWidth="1"/>
    <col min="5853" max="5856" width="11.42578125" style="25"/>
    <col min="5857" max="5857" width="22.5703125" style="25" customWidth="1"/>
    <col min="5858" max="5858" width="14" style="25" customWidth="1"/>
    <col min="5859" max="5859" width="1.7109375" style="25" customWidth="1"/>
    <col min="5860" max="6104" width="11.42578125" style="25"/>
    <col min="6105" max="6105" width="4.42578125" style="25" customWidth="1"/>
    <col min="6106" max="6106" width="11.42578125" style="25"/>
    <col min="6107" max="6107" width="17.5703125" style="25" customWidth="1"/>
    <col min="6108" max="6108" width="11.5703125" style="25" customWidth="1"/>
    <col min="6109" max="6112" width="11.42578125" style="25"/>
    <col min="6113" max="6113" width="22.5703125" style="25" customWidth="1"/>
    <col min="6114" max="6114" width="14" style="25" customWidth="1"/>
    <col min="6115" max="6115" width="1.7109375" style="25" customWidth="1"/>
    <col min="6116" max="6360" width="11.42578125" style="25"/>
    <col min="6361" max="6361" width="4.42578125" style="25" customWidth="1"/>
    <col min="6362" max="6362" width="11.42578125" style="25"/>
    <col min="6363" max="6363" width="17.5703125" style="25" customWidth="1"/>
    <col min="6364" max="6364" width="11.5703125" style="25" customWidth="1"/>
    <col min="6365" max="6368" width="11.42578125" style="25"/>
    <col min="6369" max="6369" width="22.5703125" style="25" customWidth="1"/>
    <col min="6370" max="6370" width="14" style="25" customWidth="1"/>
    <col min="6371" max="6371" width="1.7109375" style="25" customWidth="1"/>
    <col min="6372" max="6616" width="11.42578125" style="25"/>
    <col min="6617" max="6617" width="4.42578125" style="25" customWidth="1"/>
    <col min="6618" max="6618" width="11.42578125" style="25"/>
    <col min="6619" max="6619" width="17.5703125" style="25" customWidth="1"/>
    <col min="6620" max="6620" width="11.5703125" style="25" customWidth="1"/>
    <col min="6621" max="6624" width="11.42578125" style="25"/>
    <col min="6625" max="6625" width="22.5703125" style="25" customWidth="1"/>
    <col min="6626" max="6626" width="14" style="25" customWidth="1"/>
    <col min="6627" max="6627" width="1.7109375" style="25" customWidth="1"/>
    <col min="6628" max="6872" width="11.42578125" style="25"/>
    <col min="6873" max="6873" width="4.42578125" style="25" customWidth="1"/>
    <col min="6874" max="6874" width="11.42578125" style="25"/>
    <col min="6875" max="6875" width="17.5703125" style="25" customWidth="1"/>
    <col min="6876" max="6876" width="11.5703125" style="25" customWidth="1"/>
    <col min="6877" max="6880" width="11.42578125" style="25"/>
    <col min="6881" max="6881" width="22.5703125" style="25" customWidth="1"/>
    <col min="6882" max="6882" width="14" style="25" customWidth="1"/>
    <col min="6883" max="6883" width="1.7109375" style="25" customWidth="1"/>
    <col min="6884" max="7128" width="11.42578125" style="25"/>
    <col min="7129" max="7129" width="4.42578125" style="25" customWidth="1"/>
    <col min="7130" max="7130" width="11.42578125" style="25"/>
    <col min="7131" max="7131" width="17.5703125" style="25" customWidth="1"/>
    <col min="7132" max="7132" width="11.5703125" style="25" customWidth="1"/>
    <col min="7133" max="7136" width="11.42578125" style="25"/>
    <col min="7137" max="7137" width="22.5703125" style="25" customWidth="1"/>
    <col min="7138" max="7138" width="14" style="25" customWidth="1"/>
    <col min="7139" max="7139" width="1.7109375" style="25" customWidth="1"/>
    <col min="7140" max="7384" width="11.42578125" style="25"/>
    <col min="7385" max="7385" width="4.42578125" style="25" customWidth="1"/>
    <col min="7386" max="7386" width="11.42578125" style="25"/>
    <col min="7387" max="7387" width="17.5703125" style="25" customWidth="1"/>
    <col min="7388" max="7388" width="11.5703125" style="25" customWidth="1"/>
    <col min="7389" max="7392" width="11.42578125" style="25"/>
    <col min="7393" max="7393" width="22.5703125" style="25" customWidth="1"/>
    <col min="7394" max="7394" width="14" style="25" customWidth="1"/>
    <col min="7395" max="7395" width="1.7109375" style="25" customWidth="1"/>
    <col min="7396" max="7640" width="11.42578125" style="25"/>
    <col min="7641" max="7641" width="4.42578125" style="25" customWidth="1"/>
    <col min="7642" max="7642" width="11.42578125" style="25"/>
    <col min="7643" max="7643" width="17.5703125" style="25" customWidth="1"/>
    <col min="7644" max="7644" width="11.5703125" style="25" customWidth="1"/>
    <col min="7645" max="7648" width="11.42578125" style="25"/>
    <col min="7649" max="7649" width="22.5703125" style="25" customWidth="1"/>
    <col min="7650" max="7650" width="14" style="25" customWidth="1"/>
    <col min="7651" max="7651" width="1.7109375" style="25" customWidth="1"/>
    <col min="7652" max="7896" width="11.42578125" style="25"/>
    <col min="7897" max="7897" width="4.42578125" style="25" customWidth="1"/>
    <col min="7898" max="7898" width="11.42578125" style="25"/>
    <col min="7899" max="7899" width="17.5703125" style="25" customWidth="1"/>
    <col min="7900" max="7900" width="11.5703125" style="25" customWidth="1"/>
    <col min="7901" max="7904" width="11.42578125" style="25"/>
    <col min="7905" max="7905" width="22.5703125" style="25" customWidth="1"/>
    <col min="7906" max="7906" width="14" style="25" customWidth="1"/>
    <col min="7907" max="7907" width="1.7109375" style="25" customWidth="1"/>
    <col min="7908" max="8152" width="11.42578125" style="25"/>
    <col min="8153" max="8153" width="4.42578125" style="25" customWidth="1"/>
    <col min="8154" max="8154" width="11.42578125" style="25"/>
    <col min="8155" max="8155" width="17.5703125" style="25" customWidth="1"/>
    <col min="8156" max="8156" width="11.5703125" style="25" customWidth="1"/>
    <col min="8157" max="8160" width="11.42578125" style="25"/>
    <col min="8161" max="8161" width="22.5703125" style="25" customWidth="1"/>
    <col min="8162" max="8162" width="14" style="25" customWidth="1"/>
    <col min="8163" max="8163" width="1.7109375" style="25" customWidth="1"/>
    <col min="8164" max="8408" width="11.42578125" style="25"/>
    <col min="8409" max="8409" width="4.42578125" style="25" customWidth="1"/>
    <col min="8410" max="8410" width="11.42578125" style="25"/>
    <col min="8411" max="8411" width="17.5703125" style="25" customWidth="1"/>
    <col min="8412" max="8412" width="11.5703125" style="25" customWidth="1"/>
    <col min="8413" max="8416" width="11.42578125" style="25"/>
    <col min="8417" max="8417" width="22.5703125" style="25" customWidth="1"/>
    <col min="8418" max="8418" width="14" style="25" customWidth="1"/>
    <col min="8419" max="8419" width="1.7109375" style="25" customWidth="1"/>
    <col min="8420" max="8664" width="11.42578125" style="25"/>
    <col min="8665" max="8665" width="4.42578125" style="25" customWidth="1"/>
    <col min="8666" max="8666" width="11.42578125" style="25"/>
    <col min="8667" max="8667" width="17.5703125" style="25" customWidth="1"/>
    <col min="8668" max="8668" width="11.5703125" style="25" customWidth="1"/>
    <col min="8669" max="8672" width="11.42578125" style="25"/>
    <col min="8673" max="8673" width="22.5703125" style="25" customWidth="1"/>
    <col min="8674" max="8674" width="14" style="25" customWidth="1"/>
    <col min="8675" max="8675" width="1.7109375" style="25" customWidth="1"/>
    <col min="8676" max="8920" width="11.42578125" style="25"/>
    <col min="8921" max="8921" width="4.42578125" style="25" customWidth="1"/>
    <col min="8922" max="8922" width="11.42578125" style="25"/>
    <col min="8923" max="8923" width="17.5703125" style="25" customWidth="1"/>
    <col min="8924" max="8924" width="11.5703125" style="25" customWidth="1"/>
    <col min="8925" max="8928" width="11.42578125" style="25"/>
    <col min="8929" max="8929" width="22.5703125" style="25" customWidth="1"/>
    <col min="8930" max="8930" width="14" style="25" customWidth="1"/>
    <col min="8931" max="8931" width="1.7109375" style="25" customWidth="1"/>
    <col min="8932" max="9176" width="11.42578125" style="25"/>
    <col min="9177" max="9177" width="4.42578125" style="25" customWidth="1"/>
    <col min="9178" max="9178" width="11.42578125" style="25"/>
    <col min="9179" max="9179" width="17.5703125" style="25" customWidth="1"/>
    <col min="9180" max="9180" width="11.5703125" style="25" customWidth="1"/>
    <col min="9181" max="9184" width="11.42578125" style="25"/>
    <col min="9185" max="9185" width="22.5703125" style="25" customWidth="1"/>
    <col min="9186" max="9186" width="14" style="25" customWidth="1"/>
    <col min="9187" max="9187" width="1.7109375" style="25" customWidth="1"/>
    <col min="9188" max="9432" width="11.42578125" style="25"/>
    <col min="9433" max="9433" width="4.42578125" style="25" customWidth="1"/>
    <col min="9434" max="9434" width="11.42578125" style="25"/>
    <col min="9435" max="9435" width="17.5703125" style="25" customWidth="1"/>
    <col min="9436" max="9436" width="11.5703125" style="25" customWidth="1"/>
    <col min="9437" max="9440" width="11.42578125" style="25"/>
    <col min="9441" max="9441" width="22.5703125" style="25" customWidth="1"/>
    <col min="9442" max="9442" width="14" style="25" customWidth="1"/>
    <col min="9443" max="9443" width="1.7109375" style="25" customWidth="1"/>
    <col min="9444" max="9688" width="11.42578125" style="25"/>
    <col min="9689" max="9689" width="4.42578125" style="25" customWidth="1"/>
    <col min="9690" max="9690" width="11.42578125" style="25"/>
    <col min="9691" max="9691" width="17.5703125" style="25" customWidth="1"/>
    <col min="9692" max="9692" width="11.5703125" style="25" customWidth="1"/>
    <col min="9693" max="9696" width="11.42578125" style="25"/>
    <col min="9697" max="9697" width="22.5703125" style="25" customWidth="1"/>
    <col min="9698" max="9698" width="14" style="25" customWidth="1"/>
    <col min="9699" max="9699" width="1.7109375" style="25" customWidth="1"/>
    <col min="9700" max="9944" width="11.42578125" style="25"/>
    <col min="9945" max="9945" width="4.42578125" style="25" customWidth="1"/>
    <col min="9946" max="9946" width="11.42578125" style="25"/>
    <col min="9947" max="9947" width="17.5703125" style="25" customWidth="1"/>
    <col min="9948" max="9948" width="11.5703125" style="25" customWidth="1"/>
    <col min="9949" max="9952" width="11.42578125" style="25"/>
    <col min="9953" max="9953" width="22.5703125" style="25" customWidth="1"/>
    <col min="9954" max="9954" width="14" style="25" customWidth="1"/>
    <col min="9955" max="9955" width="1.7109375" style="25" customWidth="1"/>
    <col min="9956" max="10200" width="11.42578125" style="25"/>
    <col min="10201" max="10201" width="4.42578125" style="25" customWidth="1"/>
    <col min="10202" max="10202" width="11.42578125" style="25"/>
    <col min="10203" max="10203" width="17.5703125" style="25" customWidth="1"/>
    <col min="10204" max="10204" width="11.5703125" style="25" customWidth="1"/>
    <col min="10205" max="10208" width="11.42578125" style="25"/>
    <col min="10209" max="10209" width="22.5703125" style="25" customWidth="1"/>
    <col min="10210" max="10210" width="14" style="25" customWidth="1"/>
    <col min="10211" max="10211" width="1.7109375" style="25" customWidth="1"/>
    <col min="10212" max="10456" width="11.42578125" style="25"/>
    <col min="10457" max="10457" width="4.42578125" style="25" customWidth="1"/>
    <col min="10458" max="10458" width="11.42578125" style="25"/>
    <col min="10459" max="10459" width="17.5703125" style="25" customWidth="1"/>
    <col min="10460" max="10460" width="11.5703125" style="25" customWidth="1"/>
    <col min="10461" max="10464" width="11.42578125" style="25"/>
    <col min="10465" max="10465" width="22.5703125" style="25" customWidth="1"/>
    <col min="10466" max="10466" width="14" style="25" customWidth="1"/>
    <col min="10467" max="10467" width="1.7109375" style="25" customWidth="1"/>
    <col min="10468" max="10712" width="11.42578125" style="25"/>
    <col min="10713" max="10713" width="4.42578125" style="25" customWidth="1"/>
    <col min="10714" max="10714" width="11.42578125" style="25"/>
    <col min="10715" max="10715" width="17.5703125" style="25" customWidth="1"/>
    <col min="10716" max="10716" width="11.5703125" style="25" customWidth="1"/>
    <col min="10717" max="10720" width="11.42578125" style="25"/>
    <col min="10721" max="10721" width="22.5703125" style="25" customWidth="1"/>
    <col min="10722" max="10722" width="14" style="25" customWidth="1"/>
    <col min="10723" max="10723" width="1.7109375" style="25" customWidth="1"/>
    <col min="10724" max="10968" width="11.42578125" style="25"/>
    <col min="10969" max="10969" width="4.42578125" style="25" customWidth="1"/>
    <col min="10970" max="10970" width="11.42578125" style="25"/>
    <col min="10971" max="10971" width="17.5703125" style="25" customWidth="1"/>
    <col min="10972" max="10972" width="11.5703125" style="25" customWidth="1"/>
    <col min="10973" max="10976" width="11.42578125" style="25"/>
    <col min="10977" max="10977" width="22.5703125" style="25" customWidth="1"/>
    <col min="10978" max="10978" width="14" style="25" customWidth="1"/>
    <col min="10979" max="10979" width="1.7109375" style="25" customWidth="1"/>
    <col min="10980" max="11224" width="11.42578125" style="25"/>
    <col min="11225" max="11225" width="4.42578125" style="25" customWidth="1"/>
    <col min="11226" max="11226" width="11.42578125" style="25"/>
    <col min="11227" max="11227" width="17.5703125" style="25" customWidth="1"/>
    <col min="11228" max="11228" width="11.5703125" style="25" customWidth="1"/>
    <col min="11229" max="11232" width="11.42578125" style="25"/>
    <col min="11233" max="11233" width="22.5703125" style="25" customWidth="1"/>
    <col min="11234" max="11234" width="14" style="25" customWidth="1"/>
    <col min="11235" max="11235" width="1.7109375" style="25" customWidth="1"/>
    <col min="11236" max="11480" width="11.42578125" style="25"/>
    <col min="11481" max="11481" width="4.42578125" style="25" customWidth="1"/>
    <col min="11482" max="11482" width="11.42578125" style="25"/>
    <col min="11483" max="11483" width="17.5703125" style="25" customWidth="1"/>
    <col min="11484" max="11484" width="11.5703125" style="25" customWidth="1"/>
    <col min="11485" max="11488" width="11.42578125" style="25"/>
    <col min="11489" max="11489" width="22.5703125" style="25" customWidth="1"/>
    <col min="11490" max="11490" width="14" style="25" customWidth="1"/>
    <col min="11491" max="11491" width="1.7109375" style="25" customWidth="1"/>
    <col min="11492" max="11736" width="11.42578125" style="25"/>
    <col min="11737" max="11737" width="4.42578125" style="25" customWidth="1"/>
    <col min="11738" max="11738" width="11.42578125" style="25"/>
    <col min="11739" max="11739" width="17.5703125" style="25" customWidth="1"/>
    <col min="11740" max="11740" width="11.5703125" style="25" customWidth="1"/>
    <col min="11741" max="11744" width="11.42578125" style="25"/>
    <col min="11745" max="11745" width="22.5703125" style="25" customWidth="1"/>
    <col min="11746" max="11746" width="14" style="25" customWidth="1"/>
    <col min="11747" max="11747" width="1.7109375" style="25" customWidth="1"/>
    <col min="11748" max="11992" width="11.42578125" style="25"/>
    <col min="11993" max="11993" width="4.42578125" style="25" customWidth="1"/>
    <col min="11994" max="11994" width="11.42578125" style="25"/>
    <col min="11995" max="11995" width="17.5703125" style="25" customWidth="1"/>
    <col min="11996" max="11996" width="11.5703125" style="25" customWidth="1"/>
    <col min="11997" max="12000" width="11.42578125" style="25"/>
    <col min="12001" max="12001" width="22.5703125" style="25" customWidth="1"/>
    <col min="12002" max="12002" width="14" style="25" customWidth="1"/>
    <col min="12003" max="12003" width="1.7109375" style="25" customWidth="1"/>
    <col min="12004" max="12248" width="11.42578125" style="25"/>
    <col min="12249" max="12249" width="4.42578125" style="25" customWidth="1"/>
    <col min="12250" max="12250" width="11.42578125" style="25"/>
    <col min="12251" max="12251" width="17.5703125" style="25" customWidth="1"/>
    <col min="12252" max="12252" width="11.5703125" style="25" customWidth="1"/>
    <col min="12253" max="12256" width="11.42578125" style="25"/>
    <col min="12257" max="12257" width="22.5703125" style="25" customWidth="1"/>
    <col min="12258" max="12258" width="14" style="25" customWidth="1"/>
    <col min="12259" max="12259" width="1.7109375" style="25" customWidth="1"/>
    <col min="12260" max="12504" width="11.42578125" style="25"/>
    <col min="12505" max="12505" width="4.42578125" style="25" customWidth="1"/>
    <col min="12506" max="12506" width="11.42578125" style="25"/>
    <col min="12507" max="12507" width="17.5703125" style="25" customWidth="1"/>
    <col min="12508" max="12508" width="11.5703125" style="25" customWidth="1"/>
    <col min="12509" max="12512" width="11.42578125" style="25"/>
    <col min="12513" max="12513" width="22.5703125" style="25" customWidth="1"/>
    <col min="12514" max="12514" width="14" style="25" customWidth="1"/>
    <col min="12515" max="12515" width="1.7109375" style="25" customWidth="1"/>
    <col min="12516" max="12760" width="11.42578125" style="25"/>
    <col min="12761" max="12761" width="4.42578125" style="25" customWidth="1"/>
    <col min="12762" max="12762" width="11.42578125" style="25"/>
    <col min="12763" max="12763" width="17.5703125" style="25" customWidth="1"/>
    <col min="12764" max="12764" width="11.5703125" style="25" customWidth="1"/>
    <col min="12765" max="12768" width="11.42578125" style="25"/>
    <col min="12769" max="12769" width="22.5703125" style="25" customWidth="1"/>
    <col min="12770" max="12770" width="14" style="25" customWidth="1"/>
    <col min="12771" max="12771" width="1.7109375" style="25" customWidth="1"/>
    <col min="12772" max="13016" width="11.42578125" style="25"/>
    <col min="13017" max="13017" width="4.42578125" style="25" customWidth="1"/>
    <col min="13018" max="13018" width="11.42578125" style="25"/>
    <col min="13019" max="13019" width="17.5703125" style="25" customWidth="1"/>
    <col min="13020" max="13020" width="11.5703125" style="25" customWidth="1"/>
    <col min="13021" max="13024" width="11.42578125" style="25"/>
    <col min="13025" max="13025" width="22.5703125" style="25" customWidth="1"/>
    <col min="13026" max="13026" width="14" style="25" customWidth="1"/>
    <col min="13027" max="13027" width="1.7109375" style="25" customWidth="1"/>
    <col min="13028" max="13272" width="11.42578125" style="25"/>
    <col min="13273" max="13273" width="4.42578125" style="25" customWidth="1"/>
    <col min="13274" max="13274" width="11.42578125" style="25"/>
    <col min="13275" max="13275" width="17.5703125" style="25" customWidth="1"/>
    <col min="13276" max="13276" width="11.5703125" style="25" customWidth="1"/>
    <col min="13277" max="13280" width="11.42578125" style="25"/>
    <col min="13281" max="13281" width="22.5703125" style="25" customWidth="1"/>
    <col min="13282" max="13282" width="14" style="25" customWidth="1"/>
    <col min="13283" max="13283" width="1.7109375" style="25" customWidth="1"/>
    <col min="13284" max="13528" width="11.42578125" style="25"/>
    <col min="13529" max="13529" width="4.42578125" style="25" customWidth="1"/>
    <col min="13530" max="13530" width="11.42578125" style="25"/>
    <col min="13531" max="13531" width="17.5703125" style="25" customWidth="1"/>
    <col min="13532" max="13532" width="11.5703125" style="25" customWidth="1"/>
    <col min="13533" max="13536" width="11.42578125" style="25"/>
    <col min="13537" max="13537" width="22.5703125" style="25" customWidth="1"/>
    <col min="13538" max="13538" width="14" style="25" customWidth="1"/>
    <col min="13539" max="13539" width="1.7109375" style="25" customWidth="1"/>
    <col min="13540" max="13784" width="11.42578125" style="25"/>
    <col min="13785" max="13785" width="4.42578125" style="25" customWidth="1"/>
    <col min="13786" max="13786" width="11.42578125" style="25"/>
    <col min="13787" max="13787" width="17.5703125" style="25" customWidth="1"/>
    <col min="13788" max="13788" width="11.5703125" style="25" customWidth="1"/>
    <col min="13789" max="13792" width="11.42578125" style="25"/>
    <col min="13793" max="13793" width="22.5703125" style="25" customWidth="1"/>
    <col min="13794" max="13794" width="14" style="25" customWidth="1"/>
    <col min="13795" max="13795" width="1.7109375" style="25" customWidth="1"/>
    <col min="13796" max="14040" width="11.42578125" style="25"/>
    <col min="14041" max="14041" width="4.42578125" style="25" customWidth="1"/>
    <col min="14042" max="14042" width="11.42578125" style="25"/>
    <col min="14043" max="14043" width="17.5703125" style="25" customWidth="1"/>
    <col min="14044" max="14044" width="11.5703125" style="25" customWidth="1"/>
    <col min="14045" max="14048" width="11.42578125" style="25"/>
    <col min="14049" max="14049" width="22.5703125" style="25" customWidth="1"/>
    <col min="14050" max="14050" width="14" style="25" customWidth="1"/>
    <col min="14051" max="14051" width="1.7109375" style="25" customWidth="1"/>
    <col min="14052" max="14296" width="11.42578125" style="25"/>
    <col min="14297" max="14297" width="4.42578125" style="25" customWidth="1"/>
    <col min="14298" max="14298" width="11.42578125" style="25"/>
    <col min="14299" max="14299" width="17.5703125" style="25" customWidth="1"/>
    <col min="14300" max="14300" width="11.5703125" style="25" customWidth="1"/>
    <col min="14301" max="14304" width="11.42578125" style="25"/>
    <col min="14305" max="14305" width="22.5703125" style="25" customWidth="1"/>
    <col min="14306" max="14306" width="14" style="25" customWidth="1"/>
    <col min="14307" max="14307" width="1.7109375" style="25" customWidth="1"/>
    <col min="14308" max="14552" width="11.42578125" style="25"/>
    <col min="14553" max="14553" width="4.42578125" style="25" customWidth="1"/>
    <col min="14554" max="14554" width="11.42578125" style="25"/>
    <col min="14555" max="14555" width="17.5703125" style="25" customWidth="1"/>
    <col min="14556" max="14556" width="11.5703125" style="25" customWidth="1"/>
    <col min="14557" max="14560" width="11.42578125" style="25"/>
    <col min="14561" max="14561" width="22.5703125" style="25" customWidth="1"/>
    <col min="14562" max="14562" width="14" style="25" customWidth="1"/>
    <col min="14563" max="14563" width="1.7109375" style="25" customWidth="1"/>
    <col min="14564" max="14808" width="11.42578125" style="25"/>
    <col min="14809" max="14809" width="4.42578125" style="25" customWidth="1"/>
    <col min="14810" max="14810" width="11.42578125" style="25"/>
    <col min="14811" max="14811" width="17.5703125" style="25" customWidth="1"/>
    <col min="14812" max="14812" width="11.5703125" style="25" customWidth="1"/>
    <col min="14813" max="14816" width="11.42578125" style="25"/>
    <col min="14817" max="14817" width="22.5703125" style="25" customWidth="1"/>
    <col min="14818" max="14818" width="14" style="25" customWidth="1"/>
    <col min="14819" max="14819" width="1.7109375" style="25" customWidth="1"/>
    <col min="14820" max="15064" width="11.42578125" style="25"/>
    <col min="15065" max="15065" width="4.42578125" style="25" customWidth="1"/>
    <col min="15066" max="15066" width="11.42578125" style="25"/>
    <col min="15067" max="15067" width="17.5703125" style="25" customWidth="1"/>
    <col min="15068" max="15068" width="11.5703125" style="25" customWidth="1"/>
    <col min="15069" max="15072" width="11.42578125" style="25"/>
    <col min="15073" max="15073" width="22.5703125" style="25" customWidth="1"/>
    <col min="15074" max="15074" width="14" style="25" customWidth="1"/>
    <col min="15075" max="15075" width="1.7109375" style="25" customWidth="1"/>
    <col min="15076" max="15320" width="11.42578125" style="25"/>
    <col min="15321" max="15321" width="4.42578125" style="25" customWidth="1"/>
    <col min="15322" max="15322" width="11.42578125" style="25"/>
    <col min="15323" max="15323" width="17.5703125" style="25" customWidth="1"/>
    <col min="15324" max="15324" width="11.5703125" style="25" customWidth="1"/>
    <col min="15325" max="15328" width="11.42578125" style="25"/>
    <col min="15329" max="15329" width="22.5703125" style="25" customWidth="1"/>
    <col min="15330" max="15330" width="14" style="25" customWidth="1"/>
    <col min="15331" max="15331" width="1.7109375" style="25" customWidth="1"/>
    <col min="15332" max="15576" width="11.42578125" style="25"/>
    <col min="15577" max="15577" width="4.42578125" style="25" customWidth="1"/>
    <col min="15578" max="15578" width="11.42578125" style="25"/>
    <col min="15579" max="15579" width="17.5703125" style="25" customWidth="1"/>
    <col min="15580" max="15580" width="11.5703125" style="25" customWidth="1"/>
    <col min="15581" max="15584" width="11.42578125" style="25"/>
    <col min="15585" max="15585" width="22.5703125" style="25" customWidth="1"/>
    <col min="15586" max="15586" width="14" style="25" customWidth="1"/>
    <col min="15587" max="15587" width="1.7109375" style="25" customWidth="1"/>
    <col min="15588" max="15832" width="11.42578125" style="25"/>
    <col min="15833" max="15833" width="4.42578125" style="25" customWidth="1"/>
    <col min="15834" max="15834" width="11.42578125" style="25"/>
    <col min="15835" max="15835" width="17.5703125" style="25" customWidth="1"/>
    <col min="15836" max="15836" width="11.5703125" style="25" customWidth="1"/>
    <col min="15837" max="15840" width="11.42578125" style="25"/>
    <col min="15841" max="15841" width="22.5703125" style="25" customWidth="1"/>
    <col min="15842" max="15842" width="14" style="25" customWidth="1"/>
    <col min="15843" max="15843" width="1.7109375" style="25" customWidth="1"/>
    <col min="15844" max="16088" width="11.42578125" style="25"/>
    <col min="16089" max="16089" width="4.42578125" style="25" customWidth="1"/>
    <col min="16090" max="16090" width="11.42578125" style="25"/>
    <col min="16091" max="16091" width="17.5703125" style="25" customWidth="1"/>
    <col min="16092" max="16092" width="11.5703125" style="25" customWidth="1"/>
    <col min="16093" max="16096" width="11.42578125" style="25"/>
    <col min="16097" max="16097" width="22.5703125" style="25" customWidth="1"/>
    <col min="16098" max="16098" width="21.5703125" style="25" bestFit="1" customWidth="1"/>
    <col min="16099" max="16099" width="1.7109375" style="25" customWidth="1"/>
    <col min="16100" max="16384" width="11.42578125" style="25"/>
  </cols>
  <sheetData>
    <row r="1" spans="2:10" ht="18" customHeight="1" thickBot="1" x14ac:dyDescent="0.25"/>
    <row r="2" spans="2:10" ht="35.25" customHeight="1" thickBot="1" x14ac:dyDescent="0.25">
      <c r="B2" s="68"/>
      <c r="C2" s="69"/>
      <c r="D2" s="70" t="s">
        <v>348</v>
      </c>
      <c r="E2" s="71"/>
      <c r="F2" s="71"/>
      <c r="G2" s="71"/>
      <c r="H2" s="71"/>
      <c r="I2" s="72"/>
      <c r="J2" s="73" t="s">
        <v>349</v>
      </c>
    </row>
    <row r="3" spans="2:10" ht="41.25" customHeight="1" thickBot="1" x14ac:dyDescent="0.25">
      <c r="B3" s="74"/>
      <c r="C3" s="75"/>
      <c r="D3" s="76" t="s">
        <v>350</v>
      </c>
      <c r="E3" s="77"/>
      <c r="F3" s="77"/>
      <c r="G3" s="77"/>
      <c r="H3" s="77"/>
      <c r="I3" s="78"/>
      <c r="J3" s="79" t="s">
        <v>351</v>
      </c>
    </row>
    <row r="4" spans="2:10" x14ac:dyDescent="0.2">
      <c r="B4" s="44"/>
      <c r="J4" s="45"/>
    </row>
    <row r="5" spans="2:10" x14ac:dyDescent="0.2">
      <c r="B5" s="44"/>
      <c r="J5" s="45"/>
    </row>
    <row r="6" spans="2:10" x14ac:dyDescent="0.2">
      <c r="B6" s="44"/>
      <c r="C6" s="46" t="s">
        <v>363</v>
      </c>
      <c r="D6" s="80"/>
      <c r="E6" s="47"/>
      <c r="J6" s="45"/>
    </row>
    <row r="7" spans="2:10" x14ac:dyDescent="0.2">
      <c r="B7" s="44"/>
      <c r="J7" s="45"/>
    </row>
    <row r="8" spans="2:10" x14ac:dyDescent="0.2">
      <c r="B8" s="44"/>
      <c r="C8" s="46" t="s">
        <v>364</v>
      </c>
      <c r="J8" s="45"/>
    </row>
    <row r="9" spans="2:10" x14ac:dyDescent="0.2">
      <c r="B9" s="44"/>
      <c r="C9" s="46" t="s">
        <v>360</v>
      </c>
      <c r="J9" s="45"/>
    </row>
    <row r="10" spans="2:10" x14ac:dyDescent="0.2">
      <c r="B10" s="44"/>
      <c r="J10" s="45"/>
    </row>
    <row r="11" spans="2:10" x14ac:dyDescent="0.2">
      <c r="B11" s="44"/>
      <c r="C11" s="25" t="s">
        <v>352</v>
      </c>
      <c r="J11" s="45"/>
    </row>
    <row r="12" spans="2:10" x14ac:dyDescent="0.2">
      <c r="B12" s="44"/>
      <c r="C12" s="48"/>
      <c r="J12" s="45"/>
    </row>
    <row r="13" spans="2:10" x14ac:dyDescent="0.2">
      <c r="B13" s="44"/>
      <c r="C13" s="81" t="s">
        <v>353</v>
      </c>
      <c r="D13" s="47"/>
      <c r="H13" s="49" t="s">
        <v>333</v>
      </c>
      <c r="I13" s="49" t="s">
        <v>334</v>
      </c>
      <c r="J13" s="45"/>
    </row>
    <row r="14" spans="2:10" x14ac:dyDescent="0.2">
      <c r="B14" s="44"/>
      <c r="C14" s="46" t="s">
        <v>335</v>
      </c>
      <c r="D14" s="46"/>
      <c r="E14" s="46"/>
      <c r="F14" s="46"/>
      <c r="H14" s="82">
        <v>4</v>
      </c>
      <c r="I14" s="83">
        <v>1366600</v>
      </c>
      <c r="J14" s="45"/>
    </row>
    <row r="15" spans="2:10" x14ac:dyDescent="0.2">
      <c r="B15" s="44"/>
      <c r="C15" s="25" t="s">
        <v>336</v>
      </c>
      <c r="H15" s="84"/>
      <c r="I15" s="85"/>
      <c r="J15" s="45"/>
    </row>
    <row r="16" spans="2:10" x14ac:dyDescent="0.2">
      <c r="B16" s="44"/>
      <c r="C16" s="25" t="s">
        <v>337</v>
      </c>
      <c r="H16" s="84">
        <v>2</v>
      </c>
      <c r="I16" s="85">
        <v>100000</v>
      </c>
      <c r="J16" s="45"/>
    </row>
    <row r="17" spans="2:10" x14ac:dyDescent="0.2">
      <c r="B17" s="44"/>
      <c r="C17" s="25" t="s">
        <v>338</v>
      </c>
      <c r="H17" s="84">
        <v>1</v>
      </c>
      <c r="I17" s="85">
        <v>840600</v>
      </c>
      <c r="J17" s="45"/>
    </row>
    <row r="18" spans="2:10" x14ac:dyDescent="0.2">
      <c r="B18" s="44"/>
      <c r="C18" s="25" t="s">
        <v>354</v>
      </c>
      <c r="H18" s="84"/>
      <c r="I18" s="85"/>
      <c r="J18" s="45"/>
    </row>
    <row r="19" spans="2:10" x14ac:dyDescent="0.2">
      <c r="B19" s="44"/>
      <c r="C19" s="25" t="s">
        <v>318</v>
      </c>
      <c r="H19" s="86">
        <v>1</v>
      </c>
      <c r="I19" s="87">
        <v>426000</v>
      </c>
      <c r="J19" s="45"/>
    </row>
    <row r="20" spans="2:10" x14ac:dyDescent="0.2">
      <c r="B20" s="44"/>
      <c r="C20" s="46" t="s">
        <v>355</v>
      </c>
      <c r="D20" s="46"/>
      <c r="E20" s="46"/>
      <c r="F20" s="46"/>
      <c r="H20" s="84">
        <f>SUM(H15:H19)</f>
        <v>4</v>
      </c>
      <c r="I20" s="83">
        <f>(I15+I16+I17+I18+I19)</f>
        <v>1366600</v>
      </c>
      <c r="J20" s="45"/>
    </row>
    <row r="21" spans="2:10" ht="13.5" thickBot="1" x14ac:dyDescent="0.25">
      <c r="B21" s="44"/>
      <c r="C21" s="46"/>
      <c r="D21" s="46"/>
      <c r="H21" s="88"/>
      <c r="I21" s="89"/>
      <c r="J21" s="45"/>
    </row>
    <row r="22" spans="2:10" ht="13.5" thickTop="1" x14ac:dyDescent="0.2">
      <c r="B22" s="44"/>
      <c r="C22" s="46"/>
      <c r="D22" s="46"/>
      <c r="H22" s="61"/>
      <c r="I22" s="53"/>
      <c r="J22" s="45"/>
    </row>
    <row r="23" spans="2:10" x14ac:dyDescent="0.2">
      <c r="B23" s="44"/>
      <c r="G23" s="61"/>
      <c r="H23" s="61"/>
      <c r="I23" s="61"/>
      <c r="J23" s="45"/>
    </row>
    <row r="24" spans="2:10" ht="13.5" thickBot="1" x14ac:dyDescent="0.25">
      <c r="B24" s="44"/>
      <c r="C24" s="63"/>
      <c r="D24" s="63"/>
      <c r="G24" s="63" t="s">
        <v>346</v>
      </c>
      <c r="H24" s="63"/>
      <c r="I24" s="61"/>
      <c r="J24" s="45"/>
    </row>
    <row r="25" spans="2:10" x14ac:dyDescent="0.2">
      <c r="B25" s="44"/>
      <c r="C25" s="61" t="s">
        <v>356</v>
      </c>
      <c r="D25" s="61"/>
      <c r="G25" s="61" t="s">
        <v>357</v>
      </c>
      <c r="H25" s="61"/>
      <c r="I25" s="61"/>
      <c r="J25" s="45"/>
    </row>
    <row r="26" spans="2:10" ht="18.75" customHeight="1" thickBot="1" x14ac:dyDescent="0.25">
      <c r="B26" s="65"/>
      <c r="C26" s="66"/>
      <c r="D26" s="66"/>
      <c r="E26" s="66"/>
      <c r="F26" s="66"/>
      <c r="G26" s="63"/>
      <c r="H26" s="63"/>
      <c r="I26" s="63"/>
      <c r="J26" s="67"/>
    </row>
  </sheetData>
  <mergeCells count="3">
    <mergeCell ref="B2:C3"/>
    <mergeCell ref="D2:I2"/>
    <mergeCell ref="D3:I3"/>
  </mergeCells>
  <pageMargins left="0.23622047244094491" right="0.23622047244094491" top="0.74803149606299213" bottom="0.74803149606299213" header="0.31496062992125984" footer="0.31496062992125984"/>
  <pageSetup orientation="landscape" r:id="rId1"/>
  <headerFooter alignWithMargins="0">
    <oddFooter xml:space="preserve">&amp;CANTES DE UTILIZAR ESTE DOCUMENTO VERIFIQUE QUE SEA LA VERSION CORRECTA EN EL LISTADO MAESTRO
FOR_CAL_013_ VERSION_2
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INFORMACION IPS</vt:lpstr>
      <vt:lpstr>TD</vt:lpstr>
      <vt:lpstr>ESTADO DE CADA FACTURA</vt:lpstr>
      <vt:lpstr>FOR-CSA-018</vt:lpstr>
      <vt:lpstr>FOR_CSA_004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USUCAYRE</dc:creator>
  <cp:lastModifiedBy>Natalia Elena Granados Oviedo</cp:lastModifiedBy>
  <dcterms:created xsi:type="dcterms:W3CDTF">2022-09-20T21:32:21Z</dcterms:created>
  <dcterms:modified xsi:type="dcterms:W3CDTF">2023-05-30T16:25:58Z</dcterms:modified>
</cp:coreProperties>
</file>