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3\05. MAYO\NIT 846000253 EMPRESA SOCIAL DEL ESTADO HOSP LOCAL\"/>
    </mc:Choice>
  </mc:AlternateContent>
  <bookViews>
    <workbookView xWindow="0" yWindow="0" windowWidth="20490" windowHeight="7455" activeTab="3"/>
  </bookViews>
  <sheets>
    <sheet name="INFO IPS" sheetId="4" r:id="rId1"/>
    <sheet name="ESTADO DE CADA FACTURA" sheetId="5" r:id="rId2"/>
    <sheet name="TD" sheetId="7" r:id="rId3"/>
    <sheet name="FOR-CSA-018" sheetId="6" r:id="rId4"/>
  </sheets>
  <definedNames>
    <definedName name="_xlnm._FilterDatabase" localSheetId="1" hidden="1">'ESTADO DE CADA FACTURA'!$A$2:$AP$13</definedName>
    <definedName name="_xlnm._FilterDatabase" localSheetId="0" hidden="1">'INFO IPS'!$A$12:$K$23</definedName>
  </definedNames>
  <calcPr calcId="152511"/>
  <pivotCaches>
    <pivotCache cacheId="62" r:id="rId5"/>
  </pivotCaches>
</workbook>
</file>

<file path=xl/calcChain.xml><?xml version="1.0" encoding="utf-8"?>
<calcChain xmlns="http://schemas.openxmlformats.org/spreadsheetml/2006/main">
  <c r="P1" i="5" l="1"/>
  <c r="O1" i="5"/>
  <c r="J1" i="5"/>
  <c r="I1" i="5"/>
  <c r="I29" i="6" l="1"/>
  <c r="H29" i="6"/>
  <c r="I27" i="6"/>
  <c r="H27" i="6"/>
  <c r="I24" i="6"/>
  <c r="H24" i="6"/>
  <c r="H31" i="6" l="1"/>
  <c r="I31" i="6"/>
  <c r="H24" i="4"/>
</calcChain>
</file>

<file path=xl/sharedStrings.xml><?xml version="1.0" encoding="utf-8"?>
<sst xmlns="http://schemas.openxmlformats.org/spreadsheetml/2006/main" count="190" uniqueCount="118">
  <si>
    <t>NIT IPS</t>
  </si>
  <si>
    <t>ESE HOSPITAL LOCAL  DE PUERTO ASIS</t>
  </si>
  <si>
    <t>NIT. 846000253</t>
  </si>
  <si>
    <t>LISTADO  ESTADO DE FACTURAS</t>
  </si>
  <si>
    <t>890303093 - 5</t>
  </si>
  <si>
    <t>CAJA DE COMPENSACION FAMILIAR DEL VALLE DEL CAUCA COMFENALCO</t>
  </si>
  <si>
    <t>FACTURA</t>
  </si>
  <si>
    <t>VENTA DE SERVICIOS DE SALUD</t>
  </si>
  <si>
    <t>NOMBRE IPS</t>
  </si>
  <si>
    <t>PREFIJO</t>
  </si>
  <si>
    <t>FECHA FACTURA</t>
  </si>
  <si>
    <t>FECHA RADICADO</t>
  </si>
  <si>
    <t>VALOR FACTURA</t>
  </si>
  <si>
    <t>SALDO FACTURA</t>
  </si>
  <si>
    <t>TIPO CONTRATO</t>
  </si>
  <si>
    <t>SEDE CIUDAD</t>
  </si>
  <si>
    <t>TIPO PRESTACION</t>
  </si>
  <si>
    <t>ESE HOSPITAL LOCAL DE PUERTO ASIS</t>
  </si>
  <si>
    <t>DESDE 01/12/2017 Al 30/04/2023</t>
  </si>
  <si>
    <t>TOTAL</t>
  </si>
  <si>
    <t>FOR-CSA-018</t>
  </si>
  <si>
    <t>HOJA 1 DE 2</t>
  </si>
  <si>
    <t>RESUMEN DE CARTERA REVISADA POR LA EPS</t>
  </si>
  <si>
    <t>VERSION 1</t>
  </si>
  <si>
    <t>SANTIAGO DE CALI , MAYO 23 DE 2023</t>
  </si>
  <si>
    <t>A continuacion me permito remitir nuestra respuesta al estado de cartera presentado en la fecha: 19/05/2023</t>
  </si>
  <si>
    <t>Con Corte al dia :30/04/2023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</si>
  <si>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</si>
  <si>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</si>
  <si>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</si>
  <si>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</si>
  <si>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</si>
  <si>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</si>
  <si>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</si>
  <si>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</si>
  <si>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</si>
  <si>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</si>
  <si>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</si>
  <si>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</si>
  <si>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</si>
  <si>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</si>
  <si>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</si>
  <si>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</si>
  <si>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</si>
  <si>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Prefijo Factura</t>
  </si>
  <si>
    <t>NUMERO FACTURA</t>
  </si>
  <si>
    <t>LLAVE</t>
  </si>
  <si>
    <t>PREFIJO SASS</t>
  </si>
  <si>
    <t>NUMERO FACT SASSS</t>
  </si>
  <si>
    <t>FECHA FACT IPS</t>
  </si>
  <si>
    <t>VALOR FACT IPS</t>
  </si>
  <si>
    <t>SALDO FACT IPS</t>
  </si>
  <si>
    <t>OBSERVACION SASS</t>
  </si>
  <si>
    <t>ESTADO EPS MAYO 23</t>
  </si>
  <si>
    <t>FUERA DE CIERRE</t>
  </si>
  <si>
    <t>ESTADO VAGLO</t>
  </si>
  <si>
    <t>VALOR VAGLO</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</si>
  <si>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</si>
  <si>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</si>
  <si>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</si>
  <si>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</si>
  <si>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</si>
  <si>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</si>
  <si>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</si>
  <si>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</si>
  <si>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</si>
  <si>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</si>
  <si>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</si>
  <si>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</si>
  <si>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</si>
  <si>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</si>
  <si>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</si>
  <si>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</si>
  <si>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</si>
  <si>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</si>
  <si>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</si>
  <si>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</si>
  <si>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</si>
  <si>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</si>
  <si>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</si>
  <si>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</si>
  <si>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</si>
  <si>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</si>
  <si>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</si>
  <si>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846000253__491817</t>
  </si>
  <si>
    <t>A)Factura no radicada en ERP</t>
  </si>
  <si>
    <t>FACTURA NO RADICADA</t>
  </si>
  <si>
    <t>no_cruza</t>
  </si>
  <si>
    <t>SI</t>
  </si>
  <si>
    <t>846000253__507369</t>
  </si>
  <si>
    <t>B)Factura sin saldo ERP</t>
  </si>
  <si>
    <t>OK</t>
  </si>
  <si>
    <t>846000253__507827</t>
  </si>
  <si>
    <t>846000253__526918</t>
  </si>
  <si>
    <t>846000253__239292</t>
  </si>
  <si>
    <t>B)Factura sin saldo ERP/conciliar diferencia glosa aceptada</t>
  </si>
  <si>
    <t>846000253__274191</t>
  </si>
  <si>
    <t>846000253__448336</t>
  </si>
  <si>
    <t>C)Glosas total pendiente por respuesta de IPS</t>
  </si>
  <si>
    <t>FACTURA DEVUELTA</t>
  </si>
  <si>
    <t>DEVOLUCION</t>
  </si>
  <si>
    <t>COVID-19: SE DEVUELVE FACTURA NO SE EVIDENCIA REPORTE DELABORATORIO Y EL REPORTE DE SISMUESTRA, POR FAVOR SIEMPREQUE FACTUREN COVID DEBEN ANEXAR LOS SOPORTES DE LABORATORIOY REPORTARLO EN LA PLATAFORMA DEL SISMUESTRA.        NANCY</t>
  </si>
  <si>
    <t>846000253__504832</t>
  </si>
  <si>
    <t>AUT SE DEVUELVE FACTURA NO HAY AUTORIZACION PARA EL SERVICIO FACTURADO GESTIONAR CON EL AREA ENCARGDA SOLO HAY DE URGENBCIAS 223108523000720 SE REALIZA OBEJCION MEDICA FACTURACIONValoración inicial por Ortopedia, no facturable, paciente llLLEVADO PROCEDIMEINTO QX ORTOPEDIA INCLUIDA EN HONORARIOS $85300 Consulta preanestésica no facturable, incluida en hono honoraris Anestesiologo. $ 61.700 MILENA</t>
  </si>
  <si>
    <t>846000253__530266</t>
  </si>
  <si>
    <t>AUT SE DEVUELVE FACTURA NO HAY AUTORIZACION PARA EL SERVCIOFACTURADO GESTIONAR CON EL AREA ENCARGADA DE AUTORIZACIONESDAR RESPUESTA CUANDO TENGA LA AUT DE 15 DIGITOS PARA LOS SERVICIOS FACTURADOS. VALIDAR TARIFA CONTRATADA CONTRO LO FACTURADO SE VALIDA CON CONTRATACION TARIFA SOAT NETO ESTAN FACUTRANDO ALGUNOS CODIGOS BIEN OTROS MAYOR VALOR COBRADO. SE REAIZAD OBJECION MEDICA DRA MAIBER ACEVEDO 608 Pertinencia médiCA RX TORAX F2 S1 $ 106.700 Ecografia de abdomen no interpreTADA $ 345.700 Gota gruesa F2 interpretan 1.  $ 16.600 HemogRAMA F7 S6 Hg 8.7- 7,1- 8,1- 8,3- 8,4- 9,5)$ 36.700Electrocardiograma no interpretado en la HC.$ 72.700MILENA</t>
  </si>
  <si>
    <t>846000253__533104</t>
  </si>
  <si>
    <t>G)factura inicial en Gestion por ERP</t>
  </si>
  <si>
    <t>846000253__533710</t>
  </si>
  <si>
    <t>FACTURA PENDIENTE EN PROGRAMACION DE PAGO</t>
  </si>
  <si>
    <t>FACTURA CERRADA POR EXTEMPORANEIDAD</t>
  </si>
  <si>
    <t>Total general</t>
  </si>
  <si>
    <t>Tipificación</t>
  </si>
  <si>
    <t>Cant Facturas</t>
  </si>
  <si>
    <t>Saldo Facturas</t>
  </si>
  <si>
    <t>Señores : ESE HOSPITAL LOCAL DE PUERTO ASIS</t>
  </si>
  <si>
    <t>NIT: 846000253</t>
  </si>
  <si>
    <t>Cartera - ESE Hospital Local de Puerto 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</si>
</sst>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6" formatCode="&quot;$&quot;\ #,##0;[Red]&quot;$&quot;\ #,##0"/>
    <numFmt numFmtId="167" formatCode="&quot;$&quot;\ #,##0"/>
  </numFmts>
  <fonts count="13" x14ac:knownFonts="1">
    <font>
      <sz val="11"/>
      <color theme="1"/>
      <name val="Calibri"/>
      <family val="2"/>
      <scheme val="minor"/>
    </font>
    <font>
      <sz val="11"/>
      <color theme="1"/>
      <name val="Calibri"/>
      <family val="2"/>
      <scheme val="minor"/>
    </font>
    <font>
      <sz val="10"/>
      <color indexed="8"/>
      <name val="MS Sans Serif"/>
    </font>
    <font>
      <sz val="11"/>
      <color theme="1"/>
      <name val="Times New Roman"/>
      <family val="1"/>
    </font>
    <font>
      <b/>
      <sz val="11"/>
      <color indexed="8"/>
      <name val="Times New Roman"/>
      <family val="1"/>
    </font>
    <font>
      <b/>
      <u/>
      <sz val="11"/>
      <color indexed="8"/>
      <name val="Times New Roman"/>
      <family val="1"/>
    </font>
    <font>
      <sz val="11"/>
      <color indexed="8"/>
      <name val="Times New Roman"/>
      <family val="1"/>
    </font>
    <font>
      <b/>
      <sz val="11"/>
      <color theme="1"/>
      <name val="Times New Roman"/>
      <family val="1"/>
    </font>
    <font>
      <sz val="10"/>
      <name val="Arial"/>
      <family val="2"/>
    </font>
    <font>
      <sz val="10"/>
      <color indexed="8"/>
      <name val="Arial"/>
      <family val="2"/>
    </font>
    <font>
      <b/>
      <sz val="10"/>
      <color indexed="8"/>
      <name val="Arial"/>
      <family val="2"/>
    </font>
    <font>
      <b/>
      <sz val="11"/>
      <color theme="0"/>
      <name val="Calibri"/>
      <family val="2"/>
      <scheme val="minor"/>
    </font>
    <font>
      <b/>
      <sz val="11"/>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9" tint="0.39997558519241921"/>
        <bgColor indexed="64"/>
      </patternFill>
    </fill>
    <fill>
      <patternFill patternType="solid">
        <fgColor rgb="FFFFFF00"/>
        <bgColor indexed="64"/>
      </patternFill>
    </fill>
    <fill>
      <patternFill patternType="solid">
        <fgColor rgb="FF0080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2" fillId="0" borderId="0"/>
    <xf numFmtId="0" fontId="8" fillId="0" borderId="0"/>
  </cellStyleXfs>
  <cellXfs count="80">
    <xf numFmtId="0" fontId="0" fillId="0" borderId="0" xfId="0"/>
    <xf numFmtId="0" fontId="3" fillId="0" borderId="0" xfId="0" applyFont="1"/>
    <xf numFmtId="0" fontId="3" fillId="0" borderId="1" xfId="0" applyFont="1" applyBorder="1"/>
    <xf numFmtId="0" fontId="6" fillId="0" borderId="1" xfId="2" applyFont="1" applyBorder="1" applyAlignment="1">
      <alignment horizontal="center" vertical="center"/>
    </xf>
    <xf numFmtId="14" fontId="6" fillId="0" borderId="1" xfId="2" applyNumberFormat="1" applyFont="1" applyBorder="1" applyAlignment="1">
      <alignment vertical="center"/>
    </xf>
    <xf numFmtId="14" fontId="6" fillId="0" borderId="1" xfId="2" applyNumberFormat="1" applyFont="1" applyBorder="1" applyAlignment="1">
      <alignment horizontal="right" vertical="center"/>
    </xf>
    <xf numFmtId="0" fontId="7" fillId="0" borderId="2" xfId="0" applyFont="1" applyBorder="1"/>
    <xf numFmtId="0" fontId="7" fillId="0" borderId="3" xfId="0" applyFont="1" applyBorder="1"/>
    <xf numFmtId="164" fontId="6" fillId="0" borderId="1" xfId="1" applyNumberFormat="1" applyFont="1" applyBorder="1" applyAlignment="1">
      <alignment horizontal="right" vertical="center"/>
    </xf>
    <xf numFmtId="164" fontId="7" fillId="0" borderId="4" xfId="1" applyNumberFormat="1" applyFont="1" applyBorder="1"/>
    <xf numFmtId="164" fontId="7" fillId="0" borderId="1" xfId="1" applyNumberFormat="1" applyFont="1" applyBorder="1"/>
    <xf numFmtId="0" fontId="9" fillId="0" borderId="0" xfId="3" applyFont="1"/>
    <xf numFmtId="0" fontId="9" fillId="0" borderId="5" xfId="3" applyFont="1" applyBorder="1" applyAlignment="1">
      <alignment horizontal="centerContinuous"/>
    </xf>
    <xf numFmtId="0" fontId="9" fillId="0" borderId="6" xfId="3" applyFont="1" applyBorder="1" applyAlignment="1">
      <alignment horizontal="centerContinuous"/>
    </xf>
    <xf numFmtId="0" fontId="10" fillId="0" borderId="5"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8" xfId="3" applyFont="1" applyBorder="1" applyAlignment="1">
      <alignment horizontal="centerContinuous" vertical="center"/>
    </xf>
    <xf numFmtId="0" fontId="9" fillId="0" borderId="9" xfId="3" applyFont="1" applyBorder="1" applyAlignment="1">
      <alignment horizontal="centerContinuous"/>
    </xf>
    <xf numFmtId="0" fontId="9" fillId="0" borderId="10" xfId="3" applyFont="1" applyBorder="1" applyAlignment="1">
      <alignment horizontal="centerContinuous"/>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13" xfId="3" applyFont="1" applyBorder="1" applyAlignment="1">
      <alignment horizontal="centerContinuous" vertical="center"/>
    </xf>
    <xf numFmtId="0" fontId="10" fillId="0" borderId="14"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0" xfId="3" applyFont="1" applyAlignment="1">
      <alignment horizontal="centerContinuous" vertical="center"/>
    </xf>
    <xf numFmtId="0" fontId="10" fillId="0" borderId="10" xfId="3" applyFont="1" applyBorder="1" applyAlignment="1">
      <alignment horizontal="centerContinuous" vertical="center"/>
    </xf>
    <xf numFmtId="0" fontId="10" fillId="0" borderId="15" xfId="3" applyFont="1" applyBorder="1" applyAlignment="1">
      <alignment horizontal="centerContinuous" vertical="center"/>
    </xf>
    <xf numFmtId="0" fontId="9" fillId="0" borderId="11" xfId="3" applyFont="1" applyBorder="1" applyAlignment="1">
      <alignment horizontal="centerContinuous"/>
    </xf>
    <xf numFmtId="0" fontId="9" fillId="0" borderId="13" xfId="3" applyFont="1" applyBorder="1" applyAlignment="1">
      <alignment horizontal="centerContinuous"/>
    </xf>
    <xf numFmtId="0" fontId="9" fillId="0" borderId="9" xfId="3" applyFont="1" applyBorder="1"/>
    <xf numFmtId="0" fontId="9" fillId="0" borderId="10" xfId="3" applyFont="1" applyBorder="1"/>
    <xf numFmtId="0" fontId="10" fillId="0" borderId="0" xfId="3" applyFont="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Alignment="1">
      <alignment horizontal="center"/>
    </xf>
    <xf numFmtId="1" fontId="9" fillId="0" borderId="0" xfId="3" applyNumberFormat="1" applyFont="1" applyAlignment="1">
      <alignment horizontal="center"/>
    </xf>
    <xf numFmtId="166" fontId="9" fillId="0" borderId="0" xfId="3" applyNumberFormat="1" applyFont="1" applyAlignment="1">
      <alignment horizontal="right"/>
    </xf>
    <xf numFmtId="167" fontId="9" fillId="0" borderId="0" xfId="3" applyNumberFormat="1" applyFont="1" applyAlignment="1">
      <alignment horizontal="right"/>
    </xf>
    <xf numFmtId="1" fontId="9" fillId="0" borderId="12" xfId="3" applyNumberFormat="1" applyFont="1" applyBorder="1" applyAlignment="1">
      <alignment horizontal="center"/>
    </xf>
    <xf numFmtId="166" fontId="9" fillId="0" borderId="12" xfId="3" applyNumberFormat="1" applyFont="1" applyBorder="1" applyAlignment="1">
      <alignment horizontal="right"/>
    </xf>
    <xf numFmtId="166" fontId="10" fillId="0" borderId="0" xfId="3" applyNumberFormat="1" applyFont="1" applyAlignment="1">
      <alignment horizontal="right"/>
    </xf>
    <xf numFmtId="0" fontId="9" fillId="0" borderId="0" xfId="3" applyFont="1" applyAlignment="1">
      <alignment horizontal="center"/>
    </xf>
    <xf numFmtId="1" fontId="10" fillId="0" borderId="16" xfId="3" applyNumberFormat="1" applyFont="1" applyBorder="1" applyAlignment="1">
      <alignment horizontal="center"/>
    </xf>
    <xf numFmtId="166" fontId="10" fillId="0" borderId="16" xfId="3" applyNumberFormat="1" applyFont="1" applyBorder="1" applyAlignment="1">
      <alignment horizontal="right"/>
    </xf>
    <xf numFmtId="166" fontId="9" fillId="0" borderId="0" xfId="3" applyNumberFormat="1" applyFont="1"/>
    <xf numFmtId="166" fontId="9" fillId="0" borderId="12" xfId="3" applyNumberFormat="1" applyFont="1" applyBorder="1"/>
    <xf numFmtId="166" fontId="10" fillId="0" borderId="12" xfId="3" applyNumberFormat="1" applyFont="1" applyBorder="1"/>
    <xf numFmtId="166" fontId="10" fillId="0" borderId="0" xfId="3" applyNumberFormat="1" applyFont="1"/>
    <xf numFmtId="0" fontId="9" fillId="0" borderId="11" xfId="3" applyFont="1" applyBorder="1"/>
    <xf numFmtId="0" fontId="9" fillId="0" borderId="12" xfId="3" applyFont="1" applyBorder="1"/>
    <xf numFmtId="0" fontId="9" fillId="0" borderId="13" xfId="3" applyFont="1" applyBorder="1"/>
    <xf numFmtId="0" fontId="6" fillId="0" borderId="0" xfId="2" applyFont="1" applyAlignment="1">
      <alignment horizontal="center" vertical="center"/>
    </xf>
    <xf numFmtId="0" fontId="5" fillId="0" borderId="0" xfId="2" applyFont="1" applyAlignment="1">
      <alignment horizontal="center" vertical="center"/>
    </xf>
    <xf numFmtId="0" fontId="4" fillId="0" borderId="0" xfId="2" applyFont="1" applyAlignment="1">
      <alignment horizontal="center" vertical="center"/>
    </xf>
    <xf numFmtId="0" fontId="12" fillId="0" borderId="1" xfId="0" applyFont="1" applyBorder="1" applyAlignment="1">
      <alignment horizontal="center" vertical="center" wrapText="1"/>
    </xf>
    <xf numFmtId="164" fontId="12" fillId="0" borderId="1" xfId="1" applyNumberFormat="1" applyFont="1" applyBorder="1" applyAlignment="1">
      <alignment horizontal="center" vertical="center" wrapText="1"/>
    </xf>
    <xf numFmtId="0" fontId="12" fillId="2" borderId="1" xfId="0" applyFont="1" applyFill="1" applyBorder="1" applyAlignment="1">
      <alignment horizontal="center" vertical="center" wrapText="1"/>
    </xf>
    <xf numFmtId="164" fontId="12" fillId="2" borderId="1" xfId="1" applyNumberFormat="1" applyFont="1" applyFill="1" applyBorder="1" applyAlignment="1">
      <alignment horizontal="center" vertical="center" wrapText="1"/>
    </xf>
    <xf numFmtId="0" fontId="0" fillId="0" borderId="1" xfId="0" applyBorder="1"/>
    <xf numFmtId="0" fontId="0" fillId="0" borderId="1" xfId="0" applyFill="1" applyBorder="1"/>
    <xf numFmtId="14" fontId="0" fillId="0" borderId="1" xfId="0" applyNumberFormat="1" applyBorder="1"/>
    <xf numFmtId="164" fontId="0" fillId="0" borderId="1" xfId="1" applyNumberFormat="1" applyFont="1" applyBorder="1"/>
    <xf numFmtId="0" fontId="12" fillId="3" borderId="1" xfId="0" applyFont="1" applyFill="1" applyBorder="1" applyAlignment="1">
      <alignment horizontal="center" vertical="center" wrapText="1"/>
    </xf>
    <xf numFmtId="164" fontId="0" fillId="0" borderId="0" xfId="1" applyNumberFormat="1" applyFont="1"/>
    <xf numFmtId="164" fontId="12" fillId="0" borderId="0" xfId="1" applyNumberFormat="1" applyFont="1"/>
    <xf numFmtId="164" fontId="12" fillId="4" borderId="1" xfId="1" applyNumberFormat="1" applyFont="1" applyFill="1" applyBorder="1" applyAlignment="1">
      <alignment horizontal="center" vertical="center" wrapText="1"/>
    </xf>
    <xf numFmtId="164" fontId="12" fillId="3" borderId="1" xfId="1" applyNumberFormat="1" applyFont="1" applyFill="1" applyBorder="1" applyAlignment="1">
      <alignment horizontal="center" vertical="center" wrapText="1"/>
    </xf>
    <xf numFmtId="0" fontId="0" fillId="0" borderId="0" xfId="0" applyAlignment="1">
      <alignment horizontal="center"/>
    </xf>
    <xf numFmtId="0" fontId="11" fillId="5" borderId="17" xfId="0" applyFont="1" applyFill="1" applyBorder="1" applyAlignment="1">
      <alignment horizontal="center"/>
    </xf>
    <xf numFmtId="164" fontId="11" fillId="5" borderId="18" xfId="0" applyNumberFormat="1" applyFont="1" applyFill="1" applyBorder="1" applyAlignment="1">
      <alignment horizontal="center"/>
    </xf>
    <xf numFmtId="0" fontId="0" fillId="0" borderId="19" xfId="0" applyBorder="1" applyAlignment="1">
      <alignment horizontal="left"/>
    </xf>
    <xf numFmtId="164" fontId="0" fillId="0" borderId="20" xfId="0" applyNumberFormat="1" applyBorder="1"/>
    <xf numFmtId="0" fontId="11" fillId="5" borderId="21" xfId="0" applyFont="1" applyFill="1" applyBorder="1" applyAlignment="1">
      <alignment horizontal="center"/>
    </xf>
    <xf numFmtId="0" fontId="0" fillId="0" borderId="22" xfId="0" applyNumberFormat="1" applyBorder="1" applyAlignment="1">
      <alignment horizontal="center"/>
    </xf>
    <xf numFmtId="0" fontId="11" fillId="5" borderId="2" xfId="0" applyFont="1" applyFill="1" applyBorder="1" applyAlignment="1">
      <alignment horizontal="center"/>
    </xf>
    <xf numFmtId="0" fontId="11" fillId="5" borderId="1" xfId="0" applyNumberFormat="1" applyFont="1" applyFill="1" applyBorder="1" applyAlignment="1">
      <alignment horizontal="center"/>
    </xf>
    <xf numFmtId="164" fontId="11" fillId="5" borderId="4" xfId="0" applyNumberFormat="1" applyFont="1" applyFill="1" applyBorder="1" applyAlignment="1">
      <alignment horizontal="center"/>
    </xf>
    <xf numFmtId="167" fontId="10" fillId="0" borderId="0" xfId="3" applyNumberFormat="1" applyFont="1" applyAlignment="1">
      <alignment horizontal="right"/>
    </xf>
  </cellXfs>
  <cellStyles count="4">
    <cellStyle name="Millares" xfId="1" builtinId="3"/>
    <cellStyle name="Normal" xfId="0" builtinId="0"/>
    <cellStyle name="Normal 2" xfId="2"/>
    <cellStyle name="Normal 2 2" xfId="3"/>
  </cellStyles>
  <dxfs count="72">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alignment horizontal="center" readingOrder="0"/>
    </dxf>
    <dxf>
      <alignment horizontal="center" readingOrder="0"/>
    </dxf>
    <dxf>
      <fill>
        <patternFill patternType="solid">
          <bgColor rgb="FF008000"/>
        </patternFill>
      </fill>
    </dxf>
    <dxf>
      <fill>
        <patternFill patternType="solid">
          <bgColor rgb="FF008000"/>
        </patternFill>
      </fill>
    </dxf>
    <dxf>
      <font>
        <color theme="0"/>
      </font>
    </dxf>
    <dxf>
      <font>
        <color theme="0"/>
      </font>
    </dxf>
    <dxf>
      <font>
        <b/>
      </font>
    </dxf>
    <dxf>
      <font>
        <b/>
      </font>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numFmt numFmtId="164" formatCode="_-* #,##0_-;\-* #,##0_-;_-* &quot;-&quot;??_-;_-@_-"/>
    </dxf>
    <dxf>
      <numFmt numFmtId="164" formatCode="_-* #,##0_-;\-* #,##0_-;_-* &quot;-&quot;??_-;_-@_-"/>
    </dxf>
    <dxf>
      <alignment horizontal="center" readingOrder="0"/>
    </dxf>
    <dxf>
      <alignment horizontal="center" readingOrder="0"/>
    </dxf>
    <dxf>
      <fill>
        <patternFill patternType="solid">
          <bgColor rgb="FF008000"/>
        </patternFill>
      </fill>
    </dxf>
    <dxf>
      <fill>
        <patternFill patternType="solid">
          <bgColor rgb="FF008000"/>
        </patternFill>
      </fill>
    </dxf>
    <dxf>
      <font>
        <color theme="0"/>
      </font>
    </dxf>
    <dxf>
      <font>
        <color theme="0"/>
      </font>
    </dxf>
    <dxf>
      <font>
        <b/>
      </font>
    </dxf>
    <dxf>
      <font>
        <b/>
      </font>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numFmt numFmtId="164" formatCode="_-* #,##0_-;\-* #,##0_-;_-* &quot;-&quot;??_-;_-@_-"/>
    </dxf>
    <dxf>
      <numFmt numFmtId="164" formatCode="_-* #,##0_-;\-* #,##0_-;_-* &quot;-&quot;??_-;_-@_-"/>
    </dxf>
    <dxf>
      <numFmt numFmtId="168" formatCode="_-* #,##0.0_-;\-* #,##0.0_-;_-* &quot;-&quot;??_-;_-@_-"/>
    </dxf>
    <dxf>
      <numFmt numFmtId="164" formatCode="_-* #,##0_-;\-* #,##0_-;_-* &quot;-&quot;??_-;_-@_-"/>
    </dxf>
    <dxf>
      <numFmt numFmtId="168" formatCode="_-* #,##0.0_-;\-* #,##0.0_-;_-* &quot;-&quot;??_-;_-@_-"/>
    </dxf>
    <dxf>
      <numFmt numFmtId="164" formatCode="_-* #,##0_-;\-* #,##0_-;_-* &quot;-&quot;??_-;_-@_-"/>
    </dxf>
    <dxf>
      <alignment horizontal="center" readingOrder="0"/>
    </dxf>
    <dxf>
      <alignment horizontal="center" readingOrder="0"/>
    </dxf>
    <dxf>
      <fill>
        <patternFill patternType="solid">
          <bgColor rgb="FF008000"/>
        </patternFill>
      </fill>
    </dxf>
    <dxf>
      <fill>
        <patternFill patternType="solid">
          <bgColor rgb="FF008000"/>
        </patternFill>
      </fill>
    </dxf>
    <dxf>
      <font>
        <color theme="0"/>
      </font>
    </dxf>
    <dxf>
      <font>
        <color theme="0"/>
      </font>
    </dxf>
    <dxf>
      <font>
        <b/>
      </font>
    </dxf>
    <dxf>
      <font>
        <b/>
      </font>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numFmt numFmtId="168" formatCode="_-* #,##0.0_-;\-* #,##0.0_-;_-* &quot;-&quot;??_-;_-@_-"/>
    </dxf>
    <dxf>
      <numFmt numFmtId="168" formatCode="_-* #,##0.0_-;\-* #,##0.0_-;_-* &quot;-&quot;??_-;_-@_-"/>
    </dxf>
    <dxf>
      <alignment horizontal="center" readingOrder="0"/>
    </dxf>
    <dxf>
      <alignment horizontal="center" readingOrder="0"/>
    </dxf>
    <dxf>
      <fill>
        <patternFill patternType="solid">
          <bgColor rgb="FF008000"/>
        </patternFill>
      </fill>
    </dxf>
    <dxf>
      <fill>
        <patternFill patternType="solid">
          <bgColor rgb="FF008000"/>
        </patternFill>
      </fill>
    </dxf>
    <dxf>
      <font>
        <color theme="0"/>
      </font>
    </dxf>
    <dxf>
      <font>
        <color theme="0"/>
      </font>
    </dxf>
    <dxf>
      <font>
        <b/>
      </font>
    </dxf>
    <dxf>
      <font>
        <b/>
      </font>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font>
        <b/>
        <color theme="0"/>
      </font>
      <fill>
        <patternFill patternType="solid">
          <fgColor indexed="64"/>
          <bgColor rgb="FF008000"/>
        </patternFill>
      </fill>
      <alignment horizontal="center" readingOrder="0"/>
    </dxf>
    <dxf>
      <font>
        <b/>
      </font>
    </dxf>
    <dxf>
      <font>
        <b/>
      </font>
    </dxf>
    <dxf>
      <font>
        <color theme="0"/>
      </font>
    </dxf>
    <dxf>
      <font>
        <color theme="0"/>
      </font>
    </dxf>
    <dxf>
      <fill>
        <patternFill patternType="solid">
          <bgColor rgb="FF008000"/>
        </patternFill>
      </fill>
    </dxf>
    <dxf>
      <fill>
        <patternFill patternType="solid">
          <bgColor rgb="FF008000"/>
        </patternFill>
      </fill>
    </dxf>
    <dxf>
      <alignment horizontal="center" readingOrder="0"/>
    </dxf>
    <dxf>
      <alignment horizontal="center" readingOrder="0"/>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69.57537835648" createdVersion="5" refreshedVersion="5" minRefreshableVersion="3" recordCount="11">
  <cacheSource type="worksheet">
    <worksheetSource ref="A2:AP13" sheet="ESTADO DE CADA FACTURA"/>
  </cacheSource>
  <cacheFields count="42">
    <cacheField name="NIT IPS" numFmtId="0">
      <sharedItems containsSemiMixedTypes="0" containsString="0" containsNumber="1" containsInteger="1" minValue="846000253" maxValue="846000253"/>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239292" maxValue="533710"/>
    </cacheField>
    <cacheField name="LLAVE" numFmtId="0">
      <sharedItems/>
    </cacheField>
    <cacheField name="PREFIJO SASS" numFmtId="0">
      <sharedItems containsNonDate="0" containsString="0" containsBlank="1"/>
    </cacheField>
    <cacheField name="NUMERO FACT SASSS" numFmtId="0">
      <sharedItems containsString="0" containsBlank="1" containsNumber="1" containsInteger="1" minValue="239292" maxValue="533710"/>
    </cacheField>
    <cacheField name="FECHA FACT IPS" numFmtId="14">
      <sharedItems containsSemiMixedTypes="0" containsNonDate="0" containsDate="1" containsString="0" minDate="2017-12-30T00:00:00" maxDate="2023-03-16T00:00:00"/>
    </cacheField>
    <cacheField name="VALOR FACT IPS" numFmtId="164">
      <sharedItems containsSemiMixedTypes="0" containsString="0" containsNumber="1" containsInteger="1" minValue="9700" maxValue="18363674"/>
    </cacheField>
    <cacheField name="SALDO FACT IPS" numFmtId="164">
      <sharedItems containsSemiMixedTypes="0" containsString="0" containsNumber="1" containsInteger="1" minValue="9700" maxValue="18363674"/>
    </cacheField>
    <cacheField name="OBSERVACION SASS" numFmtId="0">
      <sharedItems/>
    </cacheField>
    <cacheField name="ESTADO EPS MAYO 23" numFmtId="0">
      <sharedItems count="5">
        <s v="FACTURA NO RADICADA"/>
        <s v="FACTURA PENDIENTE EN PROGRAMACION DE PAGO"/>
        <s v="FACTURA CERRADA POR EXTEMPORANEIDAD"/>
        <s v="FACTURA DEVUELTA"/>
        <s v="FACTURA EN PROCESO INTERNO"/>
      </sharedItems>
    </cacheField>
    <cacheField name="FUERA DE CIERRE" numFmtId="0">
      <sharedItems containsString="0" containsBlank="1" containsNumber="1" containsInteger="1" minValue="0" maxValue="0"/>
    </cacheField>
    <cacheField name="ESTADO VAGLO" numFmtId="0">
      <sharedItems containsBlank="1"/>
    </cacheField>
    <cacheField name="VALOR VAGLO" numFmtId="164">
      <sharedItems containsSemiMixedTypes="0" containsString="0" containsNumber="1" containsInteger="1" minValue="0" maxValue="18363674"/>
    </cacheField>
    <cacheField name="POR PAGAR SAP" numFmtId="164">
      <sharedItems containsSemiMixedTypes="0" containsString="0" containsNumber="1" containsInteger="1" minValue="0" maxValue="279231"/>
    </cacheField>
    <cacheField name="P. ABIERTAS DOC" numFmtId="0">
      <sharedItems containsString="0" containsBlank="1" containsNumber="1" containsInteger="1" minValue="1222202323" maxValue="1222239344"/>
    </cacheField>
    <cacheField name="VALIDACION ALFA FACT" numFmtId="0">
      <sharedItems/>
    </cacheField>
    <cacheField name="VALOR RADICADO FACT" numFmtId="164">
      <sharedItems containsSemiMixedTypes="0" containsString="0" containsNumber="1" containsInteger="1" minValue="0" maxValue="18363674"/>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279231"/>
    </cacheField>
    <cacheField name="VALOR GLOSA ACEPTDA" numFmtId="164">
      <sharedItems containsSemiMixedTypes="0" containsString="0" containsNumber="1" containsInteger="1" minValue="0" maxValue="1037400"/>
    </cacheField>
    <cacheField name="OBSERVACION GLOSA ACEPTADA" numFmtId="0">
      <sharedItems containsNonDate="0" containsString="0" containsBlank="1"/>
    </cacheField>
    <cacheField name="VALOR GLOSA DEVUELTA" numFmtId="164">
      <sharedItems containsSemiMixedTypes="0" containsString="0" containsNumber="1" containsInteger="1" minValue="0" maxValue="18363674"/>
    </cacheField>
    <cacheField name="OBSERVACION GLOSA DEVUELTA" numFmtId="0">
      <sharedItems containsBlank="1" longText="1"/>
    </cacheField>
    <cacheField name="SALDO SASS" numFmtId="164">
      <sharedItems containsSemiMixedTypes="0" containsString="0" containsNumber="1" containsInteger="1" minValue="0" maxValue="18363674"/>
    </cacheField>
    <cacheField name="VALO CANCELADO SAP" numFmtId="164">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18-03-23T00:00:00" maxDate="2023-04-11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acheField>
    <cacheField name="NUMERO INGRESO FACT" numFmtId="0">
      <sharedItems containsNonDate="0" containsString="0" containsBlank="1"/>
    </cacheField>
    <cacheField name="F PROBABLE PAGO SASS" numFmtId="0">
      <sharedItems containsString="0" containsBlank="1" containsNumber="1" containsInteger="1" minValue="20220930" maxValue="21001231"/>
    </cacheField>
    <cacheField name="F RAD SASS" numFmtId="0">
      <sharedItems containsString="0" containsBlank="1" containsNumber="1" containsInteger="1" minValue="20220420" maxValue="20230512"/>
    </cacheField>
    <cacheField name="VALOR REPORTADO CRICULAR 030" numFmtId="164">
      <sharedItems containsSemiMixedTypes="0" containsString="0" containsNumber="1" containsInteger="1" minValue="0" maxValue="18363674"/>
    </cacheField>
    <cacheField name="VALOR GLOSA ACEPTADA REPORTADO CIRCULAR 030" numFmtId="164">
      <sharedItems containsSemiMixedTypes="0" containsString="0" containsNumber="1" containsInteger="1" minValue="0" maxValue="1037400"/>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846000253"/>
    <s v="ESE HOSPITAL LOCAL DE PUERTO ASIS"/>
    <m/>
    <n v="491817"/>
    <s v="846000253__491817"/>
    <m/>
    <m/>
    <d v="2022-09-20T00:00:00"/>
    <n v="9700"/>
    <n v="9700"/>
    <s v="A)Factura no radicada en ERP"/>
    <x v="0"/>
    <m/>
    <m/>
    <n v="0"/>
    <n v="0"/>
    <m/>
    <s v="no_cruza"/>
    <n v="0"/>
    <n v="0"/>
    <n v="0"/>
    <n v="0"/>
    <n v="0"/>
    <n v="0"/>
    <m/>
    <n v="0"/>
    <m/>
    <n v="0"/>
    <n v="0"/>
    <m/>
    <m/>
    <d v="2022-10-14T00:00:00"/>
    <m/>
    <m/>
    <m/>
    <s v="SI"/>
    <m/>
    <m/>
    <m/>
    <n v="0"/>
    <n v="0"/>
    <d v="2023-04-30T00:00:00"/>
  </r>
  <r>
    <n v="846000253"/>
    <s v="ESE HOSPITAL LOCAL DE PUERTO ASIS"/>
    <m/>
    <n v="507369"/>
    <s v="846000253__507369"/>
    <m/>
    <n v="507369"/>
    <d v="2022-11-23T00:00:00"/>
    <n v="82000"/>
    <n v="82000"/>
    <s v="B)Factura sin saldo ERP"/>
    <x v="1"/>
    <m/>
    <m/>
    <n v="0"/>
    <n v="82000"/>
    <n v="1222202323"/>
    <s v="OK"/>
    <n v="82000"/>
    <n v="0"/>
    <n v="0"/>
    <n v="0"/>
    <n v="82000"/>
    <n v="0"/>
    <m/>
    <n v="0"/>
    <m/>
    <n v="0"/>
    <n v="0"/>
    <m/>
    <m/>
    <d v="2022-12-19T00:00:00"/>
    <m/>
    <n v="2"/>
    <m/>
    <s v="SI"/>
    <m/>
    <n v="20221230"/>
    <n v="20221219"/>
    <n v="82000"/>
    <n v="0"/>
    <d v="2023-04-30T00:00:00"/>
  </r>
  <r>
    <n v="846000253"/>
    <s v="ESE HOSPITAL LOCAL DE PUERTO ASIS"/>
    <m/>
    <n v="507827"/>
    <s v="846000253__507827"/>
    <m/>
    <n v="507827"/>
    <d v="2022-11-24T00:00:00"/>
    <n v="118272"/>
    <n v="118272"/>
    <s v="B)Factura sin saldo ERP"/>
    <x v="1"/>
    <m/>
    <m/>
    <n v="0"/>
    <n v="118272"/>
    <n v="1222202324"/>
    <s v="OK"/>
    <n v="118272"/>
    <n v="0"/>
    <n v="0"/>
    <n v="0"/>
    <n v="118272"/>
    <n v="0"/>
    <m/>
    <n v="0"/>
    <m/>
    <n v="0"/>
    <n v="0"/>
    <m/>
    <m/>
    <d v="2022-12-19T00:00:00"/>
    <m/>
    <n v="2"/>
    <m/>
    <s v="SI"/>
    <m/>
    <n v="20221230"/>
    <n v="20221219"/>
    <n v="118272"/>
    <n v="0"/>
    <d v="2023-04-30T00:00:00"/>
  </r>
  <r>
    <n v="846000253"/>
    <s v="ESE HOSPITAL LOCAL DE PUERTO ASIS"/>
    <m/>
    <n v="526918"/>
    <s v="846000253__526918"/>
    <m/>
    <n v="526918"/>
    <d v="2023-02-15T00:00:00"/>
    <n v="279231"/>
    <n v="279231"/>
    <s v="B)Factura sin saldo ERP"/>
    <x v="1"/>
    <m/>
    <m/>
    <n v="0"/>
    <n v="279231"/>
    <n v="1222239344"/>
    <s v="OK"/>
    <n v="279231"/>
    <n v="0"/>
    <n v="0"/>
    <n v="0"/>
    <n v="279231"/>
    <n v="0"/>
    <m/>
    <n v="0"/>
    <m/>
    <n v="0"/>
    <n v="0"/>
    <m/>
    <m/>
    <d v="2023-03-14T00:00:00"/>
    <m/>
    <n v="2"/>
    <m/>
    <s v="SI"/>
    <m/>
    <n v="20230330"/>
    <n v="20230314"/>
    <n v="279231"/>
    <n v="0"/>
    <d v="2023-04-30T00:00:00"/>
  </r>
  <r>
    <n v="846000253"/>
    <s v="ESE HOSPITAL LOCAL DE PUERTO ASIS"/>
    <m/>
    <n v="239292"/>
    <s v="846000253__239292"/>
    <m/>
    <n v="239292"/>
    <d v="2017-12-30T00:00:00"/>
    <n v="207600"/>
    <n v="207600"/>
    <s v="B)Factura sin saldo ERP/conciliar diferencia glosa aceptada"/>
    <x v="2"/>
    <m/>
    <m/>
    <n v="0"/>
    <n v="0"/>
    <m/>
    <s v="OK"/>
    <n v="207600"/>
    <n v="0"/>
    <n v="0"/>
    <n v="0"/>
    <n v="0"/>
    <n v="207600"/>
    <m/>
    <n v="0"/>
    <m/>
    <n v="0"/>
    <n v="0"/>
    <m/>
    <m/>
    <d v="2018-03-23T00:00:00"/>
    <m/>
    <n v="2"/>
    <m/>
    <s v="SI"/>
    <m/>
    <n v="20220930"/>
    <n v="20220914"/>
    <n v="207600"/>
    <n v="207600"/>
    <d v="2023-04-30T00:00:00"/>
  </r>
  <r>
    <n v="846000253"/>
    <s v="ESE HOSPITAL LOCAL DE PUERTO ASIS"/>
    <m/>
    <n v="274191"/>
    <s v="846000253__274191"/>
    <m/>
    <n v="274191"/>
    <d v="2018-10-27T00:00:00"/>
    <n v="1037400"/>
    <n v="1037400"/>
    <s v="B)Factura sin saldo ERP/conciliar diferencia glosa aceptada"/>
    <x v="2"/>
    <m/>
    <m/>
    <n v="0"/>
    <n v="0"/>
    <m/>
    <s v="OK"/>
    <n v="1037400"/>
    <n v="0"/>
    <n v="0"/>
    <n v="0"/>
    <n v="0"/>
    <n v="1037400"/>
    <m/>
    <n v="0"/>
    <m/>
    <n v="0"/>
    <n v="0"/>
    <m/>
    <m/>
    <d v="2021-03-10T00:00:00"/>
    <m/>
    <n v="2"/>
    <m/>
    <s v="SI"/>
    <m/>
    <n v="20230228"/>
    <n v="20230216"/>
    <n v="1037400"/>
    <n v="1037400"/>
    <d v="2023-04-30T00:00:00"/>
  </r>
  <r>
    <n v="846000253"/>
    <s v="ESE HOSPITAL LOCAL DE PUERTO ASIS"/>
    <m/>
    <n v="448336"/>
    <s v="846000253__448336"/>
    <m/>
    <n v="448336"/>
    <d v="2022-03-29T00:00:00"/>
    <n v="99423"/>
    <n v="99423"/>
    <s v="C)Glosas total pendiente por respuesta de IPS"/>
    <x v="3"/>
    <m/>
    <s v="DEVOLUCION"/>
    <n v="99423"/>
    <n v="0"/>
    <m/>
    <s v="OK"/>
    <n v="99423"/>
    <n v="0"/>
    <n v="0"/>
    <n v="0"/>
    <n v="0"/>
    <n v="0"/>
    <m/>
    <n v="99423"/>
    <s v="COVID-19: SE DEVUELVE FACTURA NO SE EVIDENCIA REPORTE DELABORATORIO Y EL REPORTE DE SISMUESTRA, POR FAVOR SIEMPREQUE FACTUREN COVID DEBEN ANEXAR LOS SOPORTES DE LABORATORIOY REPORTARLO EN LA PLATAFORMA DEL SISMUESTRA.        NANCY"/>
    <n v="99423"/>
    <n v="0"/>
    <m/>
    <m/>
    <d v="2022-04-20T00:00:00"/>
    <m/>
    <n v="9"/>
    <m/>
    <s v="SI"/>
    <m/>
    <n v="21001231"/>
    <n v="20220420"/>
    <n v="99423"/>
    <n v="0"/>
    <d v="2023-04-30T00:00:00"/>
  </r>
  <r>
    <n v="846000253"/>
    <s v="ESE HOSPITAL LOCAL DE PUERTO ASIS"/>
    <m/>
    <n v="504832"/>
    <s v="846000253__504832"/>
    <m/>
    <n v="504832"/>
    <d v="2022-11-16T00:00:00"/>
    <n v="9252242"/>
    <n v="9252242"/>
    <s v="C)Glosas total pendiente por respuesta de IPS"/>
    <x v="3"/>
    <m/>
    <s v="DEVOLUCION"/>
    <n v="9252242"/>
    <n v="0"/>
    <m/>
    <s v="OK"/>
    <n v="9252242"/>
    <n v="0"/>
    <n v="0"/>
    <n v="0"/>
    <n v="0"/>
    <n v="0"/>
    <m/>
    <n v="9252242"/>
    <s v="AUT SE DEVUELVE FACTURA NO HAY AUTORIZACION PARA EL SERVICIO FACTURADO GESTIONAR CON EL AREA ENCARGDA SOLO HAY DE URGENBCIAS 223108523000720 SE REALIZA OBEJCION MEDICA FACTURACIONValoración inicial por Ortopedia, no facturable, paciente llLLEVADO PROCEDIMEINTO QX ORTOPEDIA INCLUIDA EN HONORARIOS $85300 Consulta preanestésica no facturable, incluida en hono honoraris Anestesiologo. $ 61.700 MILENA"/>
    <n v="9252242"/>
    <n v="0"/>
    <m/>
    <m/>
    <d v="2022-12-19T00:00:00"/>
    <m/>
    <n v="9"/>
    <m/>
    <s v="SI"/>
    <m/>
    <n v="21001231"/>
    <n v="20221219"/>
    <n v="9252242"/>
    <n v="0"/>
    <d v="2023-04-30T00:00:00"/>
  </r>
  <r>
    <n v="846000253"/>
    <s v="ESE HOSPITAL LOCAL DE PUERTO ASIS"/>
    <m/>
    <n v="530266"/>
    <s v="846000253__530266"/>
    <m/>
    <n v="530266"/>
    <d v="2023-02-28T00:00:00"/>
    <n v="18363674"/>
    <n v="18363674"/>
    <s v="C)Glosas total pendiente por respuesta de IPS"/>
    <x v="3"/>
    <m/>
    <s v="DEVOLUCION"/>
    <n v="18363674"/>
    <n v="0"/>
    <m/>
    <s v="OK"/>
    <n v="18363674"/>
    <n v="0"/>
    <n v="0"/>
    <n v="0"/>
    <n v="0"/>
    <n v="0"/>
    <m/>
    <n v="18363674"/>
    <s v="AUT SE DEVUELVE FACTURA NO HAY AUTORIZACION PARA EL SERVCIOFACTURADO GESTIONAR CON EL AREA ENCARGADA DE AUTORIZACIONESDAR RESPUESTA CUANDO TENGA LA AUT DE 15 DIGITOS PARA LOS SERVICIOS FACTURADOS. VALIDAR TARIFA CONTRATADA CONTRO LO FACTURADO SE VALIDA CON CONTRATACION TARIFA SOAT NETO ESTAN FACUTRANDO ALGUNOS CODIGOS BIEN OTROS MAYOR VALOR COBRADO. SE REAIZAD OBJECION MEDICA DRA MAIBER ACEVEDO 608 Pertinencia médiCA RX TORAX F2 S1 $ 106.700 Ecografia de abdomen no interpreTADA $ 345.700 Gota gruesa F2 interpretan 1.  $ 16.600 HemogRAMA F7 S6 Hg 8.7- 7,1- 8,1- 8,3- 8,4- 9,5)$ 36.700Electrocardiograma no interpretado en la HC.$ 72.700MILENA"/>
    <n v="18363674"/>
    <n v="0"/>
    <m/>
    <m/>
    <d v="2023-03-14T00:00:00"/>
    <m/>
    <n v="9"/>
    <m/>
    <s v="SI"/>
    <m/>
    <n v="21001231"/>
    <n v="20230314"/>
    <n v="18363674"/>
    <n v="0"/>
    <d v="2023-04-30T00:00:00"/>
  </r>
  <r>
    <n v="846000253"/>
    <s v="ESE HOSPITAL LOCAL DE PUERTO ASIS"/>
    <m/>
    <n v="533104"/>
    <s v="846000253__533104"/>
    <m/>
    <n v="533104"/>
    <d v="2023-03-14T00:00:00"/>
    <n v="95100"/>
    <n v="95100"/>
    <s v="G)factura inicial en Gestion por ERP"/>
    <x v="4"/>
    <n v="0"/>
    <m/>
    <n v="0"/>
    <n v="0"/>
    <m/>
    <s v="OK"/>
    <n v="95100"/>
    <n v="0"/>
    <n v="0"/>
    <n v="0"/>
    <n v="0"/>
    <n v="0"/>
    <m/>
    <n v="0"/>
    <m/>
    <n v="95100"/>
    <n v="0"/>
    <m/>
    <m/>
    <d v="2022-04-20T00:00:00"/>
    <m/>
    <n v="0"/>
    <m/>
    <s v="SI"/>
    <m/>
    <n v="20230530"/>
    <n v="20230512"/>
    <n v="95100"/>
    <n v="0"/>
    <d v="2023-04-30T00:00:00"/>
  </r>
  <r>
    <n v="846000253"/>
    <s v="ESE HOSPITAL LOCAL DE PUERTO ASIS"/>
    <m/>
    <n v="533710"/>
    <s v="846000253__533710"/>
    <m/>
    <n v="533710"/>
    <d v="2023-03-15T00:00:00"/>
    <n v="1124217"/>
    <n v="1124217"/>
    <s v="G)factura inicial en Gestion por ERP"/>
    <x v="4"/>
    <n v="0"/>
    <m/>
    <n v="0"/>
    <n v="0"/>
    <m/>
    <s v="OK"/>
    <n v="1124217"/>
    <n v="0"/>
    <n v="0"/>
    <n v="0"/>
    <n v="0"/>
    <n v="0"/>
    <m/>
    <n v="0"/>
    <m/>
    <n v="1124217"/>
    <n v="0"/>
    <m/>
    <m/>
    <d v="2023-04-10T00:00:00"/>
    <m/>
    <n v="0"/>
    <m/>
    <s v="SI"/>
    <m/>
    <n v="20230530"/>
    <n v="20230512"/>
    <n v="1124217"/>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6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9" firstHeaderRow="0" firstDataRow="1" firstDataCol="1"/>
  <pivotFields count="42">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6">
        <item x="1"/>
        <item x="0"/>
        <item x="4"/>
        <item x="3"/>
        <item x="2"/>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numFmtId="164"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11"/>
  </rowFields>
  <rowItems count="6">
    <i>
      <x v="1"/>
    </i>
    <i>
      <x v="2"/>
    </i>
    <i>
      <x v="4"/>
    </i>
    <i>
      <x v="3"/>
    </i>
    <i>
      <x/>
    </i>
    <i t="grand">
      <x/>
    </i>
  </rowItems>
  <colFields count="1">
    <field x="-2"/>
  </colFields>
  <colItems count="2">
    <i>
      <x/>
    </i>
    <i i="1">
      <x v="1"/>
    </i>
  </colItems>
  <dataFields count="2">
    <dataField name="Cant Facturas" fld="9" subtotal="count" baseField="11" baseItem="0"/>
    <dataField name="Saldo Facturas" fld="9" baseField="0" baseItem="0" numFmtId="164"/>
  </dataFields>
  <formats count="24">
    <format dxfId="71">
      <pivotArea field="11" type="button" dataOnly="0" labelOnly="1" outline="0" axis="axisRow" fieldPosition="0"/>
    </format>
    <format dxfId="70">
      <pivotArea dataOnly="0" labelOnly="1" outline="0" fieldPosition="0">
        <references count="1">
          <reference field="4294967294" count="2">
            <x v="0"/>
            <x v="1"/>
          </reference>
        </references>
      </pivotArea>
    </format>
    <format dxfId="69">
      <pivotArea field="11" type="button" dataOnly="0" labelOnly="1" outline="0" axis="axisRow" fieldPosition="0"/>
    </format>
    <format dxfId="68">
      <pivotArea dataOnly="0" labelOnly="1" outline="0" fieldPosition="0">
        <references count="1">
          <reference field="4294967294" count="2">
            <x v="0"/>
            <x v="1"/>
          </reference>
        </references>
      </pivotArea>
    </format>
    <format dxfId="67">
      <pivotArea field="11" type="button" dataOnly="0" labelOnly="1" outline="0" axis="axisRow" fieldPosition="0"/>
    </format>
    <format dxfId="66">
      <pivotArea dataOnly="0" labelOnly="1" outline="0" fieldPosition="0">
        <references count="1">
          <reference field="4294967294" count="2">
            <x v="0"/>
            <x v="1"/>
          </reference>
        </references>
      </pivotArea>
    </format>
    <format dxfId="65">
      <pivotArea field="11" type="button" dataOnly="0" labelOnly="1" outline="0" axis="axisRow" fieldPosition="0"/>
    </format>
    <format dxfId="64">
      <pivotArea dataOnly="0" labelOnly="1" outline="0" fieldPosition="0">
        <references count="1">
          <reference field="4294967294" count="2">
            <x v="0"/>
            <x v="1"/>
          </reference>
        </references>
      </pivotArea>
    </format>
    <format dxfId="63">
      <pivotArea grandRow="1" outline="0" collapsedLevelsAreSubtotals="1" fieldPosition="0"/>
    </format>
    <format dxfId="62">
      <pivotArea dataOnly="0" labelOnly="1" grandRow="1" outline="0" fieldPosition="0"/>
    </format>
    <format dxfId="39">
      <pivotArea outline="0" collapsedLevelsAreSubtotals="1" fieldPosition="0">
        <references count="1">
          <reference field="4294967294" count="1" selected="0">
            <x v="1"/>
          </reference>
        </references>
      </pivotArea>
    </format>
    <format dxfId="37">
      <pivotArea dataOnly="0" labelOnly="1" outline="0" fieldPosition="0">
        <references count="1">
          <reference field="4294967294" count="1">
            <x v="1"/>
          </reference>
        </references>
      </pivotArea>
    </format>
    <format dxfId="11">
      <pivotArea outline="0" collapsedLevelsAreSubtotals="1" fieldPosition="0">
        <references count="1">
          <reference field="4294967294" count="1" selected="0">
            <x v="0"/>
          </reference>
        </references>
      </pivotArea>
    </format>
    <format dxfId="10">
      <pivotArea dataOnly="0" labelOnly="1" outline="0" fieldPosition="0">
        <references count="1">
          <reference field="4294967294" count="1">
            <x v="0"/>
          </reference>
        </references>
      </pivotArea>
    </format>
    <format dxfId="9">
      <pivotArea type="all" dataOnly="0" outline="0" fieldPosition="0"/>
    </format>
    <format dxfId="8">
      <pivotArea outline="0" collapsedLevelsAreSubtotals="1" fieldPosition="0"/>
    </format>
    <format dxfId="7">
      <pivotArea field="11" type="button" dataOnly="0" labelOnly="1" outline="0" axis="axisRow" fieldPosition="0"/>
    </format>
    <format dxfId="6">
      <pivotArea dataOnly="0" labelOnly="1" fieldPosition="0">
        <references count="1">
          <reference field="11"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4"/>
  <sheetViews>
    <sheetView topLeftCell="A3" workbookViewId="0">
      <selection activeCell="B13" sqref="B13"/>
    </sheetView>
  </sheetViews>
  <sheetFormatPr baseColWidth="10" defaultRowHeight="15" x14ac:dyDescent="0.25"/>
  <cols>
    <col min="1" max="1" width="10.5703125" style="1" bestFit="1" customWidth="1"/>
    <col min="2" max="2" width="41.85546875" style="1" bestFit="1" customWidth="1"/>
    <col min="3" max="3" width="11.5703125" style="1" bestFit="1" customWidth="1"/>
    <col min="4" max="4" width="13.28515625" style="1" bestFit="1" customWidth="1"/>
    <col min="5" max="5" width="21" style="1" bestFit="1" customWidth="1"/>
    <col min="6" max="6" width="22.42578125" style="1" bestFit="1" customWidth="1"/>
    <col min="7" max="7" width="21.42578125" style="1" bestFit="1" customWidth="1"/>
    <col min="8" max="8" width="21.140625" style="1" bestFit="1" customWidth="1"/>
    <col min="9" max="9" width="20.5703125" style="1" bestFit="1" customWidth="1"/>
    <col min="10" max="10" width="17.5703125" style="1" bestFit="1" customWidth="1"/>
    <col min="11" max="11" width="35" style="1" bestFit="1" customWidth="1"/>
    <col min="12" max="16384" width="11.42578125" style="1"/>
  </cols>
  <sheetData>
    <row r="2" spans="1:11" x14ac:dyDescent="0.25">
      <c r="A2" s="55" t="s">
        <v>1</v>
      </c>
      <c r="B2" s="55"/>
      <c r="C2" s="55"/>
      <c r="D2" s="55"/>
      <c r="E2" s="55"/>
      <c r="F2" s="55"/>
      <c r="G2" s="55"/>
      <c r="H2" s="55"/>
      <c r="I2" s="55"/>
      <c r="J2" s="55"/>
      <c r="K2" s="55"/>
    </row>
    <row r="4" spans="1:11" x14ac:dyDescent="0.25">
      <c r="A4" s="55" t="s">
        <v>2</v>
      </c>
      <c r="B4" s="55"/>
      <c r="C4" s="55"/>
      <c r="D4" s="55"/>
      <c r="E4" s="55"/>
      <c r="F4" s="55"/>
      <c r="G4" s="55"/>
      <c r="H4" s="55"/>
      <c r="I4" s="55"/>
      <c r="J4" s="55"/>
      <c r="K4" s="55"/>
    </row>
    <row r="5" spans="1:11" x14ac:dyDescent="0.25">
      <c r="A5" s="54" t="s">
        <v>3</v>
      </c>
      <c r="B5" s="54"/>
      <c r="C5" s="54"/>
      <c r="D5" s="54"/>
      <c r="E5" s="54"/>
      <c r="F5" s="54"/>
      <c r="G5" s="54"/>
      <c r="H5" s="54"/>
      <c r="I5" s="54"/>
      <c r="J5" s="54"/>
      <c r="K5" s="54"/>
    </row>
    <row r="7" spans="1:11" x14ac:dyDescent="0.25">
      <c r="A7" s="53" t="s">
        <v>18</v>
      </c>
      <c r="B7" s="53"/>
      <c r="C7" s="53"/>
      <c r="D7" s="53"/>
      <c r="E7" s="53"/>
      <c r="F7" s="53"/>
      <c r="G7" s="53"/>
      <c r="H7" s="53"/>
      <c r="I7" s="53"/>
      <c r="J7" s="53"/>
      <c r="K7" s="53"/>
    </row>
    <row r="9" spans="1:11" x14ac:dyDescent="0.25">
      <c r="A9" s="53" t="s">
        <v>5</v>
      </c>
      <c r="B9" s="53"/>
      <c r="C9" s="53"/>
      <c r="D9" s="53"/>
      <c r="E9" s="53"/>
      <c r="F9" s="53"/>
      <c r="G9" s="53"/>
      <c r="H9" s="53"/>
      <c r="I9" s="53"/>
      <c r="J9" s="53"/>
      <c r="K9" s="53"/>
    </row>
    <row r="10" spans="1:11" x14ac:dyDescent="0.25">
      <c r="A10" s="53" t="s">
        <v>4</v>
      </c>
      <c r="B10" s="53"/>
      <c r="C10" s="53"/>
      <c r="D10" s="53"/>
      <c r="E10" s="53"/>
      <c r="F10" s="53"/>
      <c r="G10" s="53"/>
      <c r="H10" s="53"/>
      <c r="I10" s="53"/>
      <c r="J10" s="53"/>
      <c r="K10" s="53"/>
    </row>
    <row r="12" spans="1:11" x14ac:dyDescent="0.25">
      <c r="A12" s="2" t="s">
        <v>0</v>
      </c>
      <c r="B12" s="2" t="s">
        <v>8</v>
      </c>
      <c r="C12" s="2" t="s">
        <v>9</v>
      </c>
      <c r="D12" s="2" t="s">
        <v>6</v>
      </c>
      <c r="E12" s="2" t="s">
        <v>10</v>
      </c>
      <c r="F12" s="2" t="s">
        <v>11</v>
      </c>
      <c r="G12" s="2" t="s">
        <v>12</v>
      </c>
      <c r="H12" s="2" t="s">
        <v>13</v>
      </c>
      <c r="I12" s="2" t="s">
        <v>14</v>
      </c>
      <c r="J12" s="2" t="s">
        <v>15</v>
      </c>
      <c r="K12" s="2" t="s">
        <v>16</v>
      </c>
    </row>
    <row r="13" spans="1:11" x14ac:dyDescent="0.25">
      <c r="A13" s="2">
        <v>846000253</v>
      </c>
      <c r="B13" s="2" t="s">
        <v>17</v>
      </c>
      <c r="C13" s="2"/>
      <c r="D13" s="3">
        <v>239292</v>
      </c>
      <c r="E13" s="4">
        <v>43099</v>
      </c>
      <c r="F13" s="5">
        <v>43182</v>
      </c>
      <c r="G13" s="8">
        <v>207600</v>
      </c>
      <c r="H13" s="8">
        <v>207600</v>
      </c>
      <c r="I13" s="2"/>
      <c r="J13" s="2"/>
      <c r="K13" s="3" t="s">
        <v>7</v>
      </c>
    </row>
    <row r="14" spans="1:11" x14ac:dyDescent="0.25">
      <c r="A14" s="2">
        <v>846000253</v>
      </c>
      <c r="B14" s="2" t="s">
        <v>17</v>
      </c>
      <c r="C14" s="2"/>
      <c r="D14" s="3">
        <v>274191</v>
      </c>
      <c r="E14" s="4">
        <v>43400</v>
      </c>
      <c r="F14" s="5">
        <v>44265</v>
      </c>
      <c r="G14" s="8">
        <v>1037400</v>
      </c>
      <c r="H14" s="8">
        <v>1037400</v>
      </c>
      <c r="I14" s="2"/>
      <c r="J14" s="2"/>
      <c r="K14" s="3" t="s">
        <v>7</v>
      </c>
    </row>
    <row r="15" spans="1:11" x14ac:dyDescent="0.25">
      <c r="A15" s="2">
        <v>846000253</v>
      </c>
      <c r="B15" s="2" t="s">
        <v>17</v>
      </c>
      <c r="C15" s="2"/>
      <c r="D15" s="3">
        <v>448336</v>
      </c>
      <c r="E15" s="4">
        <v>44649</v>
      </c>
      <c r="F15" s="5">
        <v>44671</v>
      </c>
      <c r="G15" s="8">
        <v>99423</v>
      </c>
      <c r="H15" s="8">
        <v>99423</v>
      </c>
      <c r="I15" s="2"/>
      <c r="J15" s="2"/>
      <c r="K15" s="3" t="s">
        <v>7</v>
      </c>
    </row>
    <row r="16" spans="1:11" x14ac:dyDescent="0.25">
      <c r="A16" s="2">
        <v>846000253</v>
      </c>
      <c r="B16" s="2" t="s">
        <v>17</v>
      </c>
      <c r="C16" s="2"/>
      <c r="D16" s="3">
        <v>491817</v>
      </c>
      <c r="E16" s="4">
        <v>44824</v>
      </c>
      <c r="F16" s="5">
        <v>44848</v>
      </c>
      <c r="G16" s="8">
        <v>9700</v>
      </c>
      <c r="H16" s="8">
        <v>9700</v>
      </c>
      <c r="I16" s="2"/>
      <c r="J16" s="2"/>
      <c r="K16" s="3" t="s">
        <v>7</v>
      </c>
    </row>
    <row r="17" spans="1:11" x14ac:dyDescent="0.25">
      <c r="A17" s="2">
        <v>846000253</v>
      </c>
      <c r="B17" s="2" t="s">
        <v>17</v>
      </c>
      <c r="C17" s="2"/>
      <c r="D17" s="3">
        <v>504832</v>
      </c>
      <c r="E17" s="4">
        <v>44881</v>
      </c>
      <c r="F17" s="5">
        <v>44914</v>
      </c>
      <c r="G17" s="8">
        <v>9252242</v>
      </c>
      <c r="H17" s="8">
        <v>9252242</v>
      </c>
      <c r="I17" s="2"/>
      <c r="J17" s="2"/>
      <c r="K17" s="3" t="s">
        <v>7</v>
      </c>
    </row>
    <row r="18" spans="1:11" x14ac:dyDescent="0.25">
      <c r="A18" s="2">
        <v>846000253</v>
      </c>
      <c r="B18" s="2" t="s">
        <v>17</v>
      </c>
      <c r="C18" s="2"/>
      <c r="D18" s="3">
        <v>507369</v>
      </c>
      <c r="E18" s="4">
        <v>44888</v>
      </c>
      <c r="F18" s="5">
        <v>44914</v>
      </c>
      <c r="G18" s="8">
        <v>82000</v>
      </c>
      <c r="H18" s="8">
        <v>82000</v>
      </c>
      <c r="I18" s="2"/>
      <c r="J18" s="2"/>
      <c r="K18" s="3" t="s">
        <v>7</v>
      </c>
    </row>
    <row r="19" spans="1:11" x14ac:dyDescent="0.25">
      <c r="A19" s="2">
        <v>846000253</v>
      </c>
      <c r="B19" s="2" t="s">
        <v>17</v>
      </c>
      <c r="C19" s="2"/>
      <c r="D19" s="3">
        <v>507827</v>
      </c>
      <c r="E19" s="4">
        <v>44889</v>
      </c>
      <c r="F19" s="5">
        <v>44914</v>
      </c>
      <c r="G19" s="8">
        <v>118272</v>
      </c>
      <c r="H19" s="8">
        <v>118272</v>
      </c>
      <c r="I19" s="2"/>
      <c r="J19" s="2"/>
      <c r="K19" s="3" t="s">
        <v>7</v>
      </c>
    </row>
    <row r="20" spans="1:11" x14ac:dyDescent="0.25">
      <c r="A20" s="2">
        <v>846000253</v>
      </c>
      <c r="B20" s="2" t="s">
        <v>17</v>
      </c>
      <c r="C20" s="2"/>
      <c r="D20" s="3">
        <v>526918</v>
      </c>
      <c r="E20" s="4">
        <v>44972</v>
      </c>
      <c r="F20" s="5">
        <v>44999</v>
      </c>
      <c r="G20" s="8">
        <v>279231</v>
      </c>
      <c r="H20" s="8">
        <v>279231</v>
      </c>
      <c r="I20" s="2"/>
      <c r="J20" s="2"/>
      <c r="K20" s="3" t="s">
        <v>7</v>
      </c>
    </row>
    <row r="21" spans="1:11" x14ac:dyDescent="0.25">
      <c r="A21" s="2">
        <v>846000253</v>
      </c>
      <c r="B21" s="2" t="s">
        <v>17</v>
      </c>
      <c r="C21" s="2"/>
      <c r="D21" s="3">
        <v>530266</v>
      </c>
      <c r="E21" s="4">
        <v>44985</v>
      </c>
      <c r="F21" s="5">
        <v>44999</v>
      </c>
      <c r="G21" s="8">
        <v>18363674</v>
      </c>
      <c r="H21" s="8">
        <v>18363674</v>
      </c>
      <c r="I21" s="2"/>
      <c r="J21" s="2"/>
      <c r="K21" s="3" t="s">
        <v>7</v>
      </c>
    </row>
    <row r="22" spans="1:11" x14ac:dyDescent="0.25">
      <c r="A22" s="2">
        <v>846000253</v>
      </c>
      <c r="B22" s="2" t="s">
        <v>17</v>
      </c>
      <c r="C22" s="2"/>
      <c r="D22" s="3">
        <v>533104</v>
      </c>
      <c r="E22" s="4">
        <v>44999</v>
      </c>
      <c r="F22" s="5">
        <v>44671</v>
      </c>
      <c r="G22" s="8">
        <v>95100</v>
      </c>
      <c r="H22" s="8">
        <v>95100</v>
      </c>
      <c r="I22" s="2"/>
      <c r="J22" s="2"/>
      <c r="K22" s="3" t="s">
        <v>7</v>
      </c>
    </row>
    <row r="23" spans="1:11" x14ac:dyDescent="0.25">
      <c r="A23" s="2">
        <v>846000253</v>
      </c>
      <c r="B23" s="2" t="s">
        <v>17</v>
      </c>
      <c r="C23" s="2"/>
      <c r="D23" s="3">
        <v>533710</v>
      </c>
      <c r="E23" s="4">
        <v>45000</v>
      </c>
      <c r="F23" s="4">
        <v>45026</v>
      </c>
      <c r="G23" s="8">
        <v>1124217</v>
      </c>
      <c r="H23" s="8">
        <v>1124217</v>
      </c>
      <c r="I23" s="2"/>
      <c r="J23" s="2"/>
      <c r="K23" s="3" t="s">
        <v>7</v>
      </c>
    </row>
    <row r="24" spans="1:11" x14ac:dyDescent="0.25">
      <c r="A24" s="6" t="s">
        <v>19</v>
      </c>
      <c r="B24" s="7"/>
      <c r="C24" s="7"/>
      <c r="D24" s="7"/>
      <c r="E24" s="7"/>
      <c r="F24" s="7"/>
      <c r="G24" s="9"/>
      <c r="H24" s="10">
        <f>SUM(H13:H23)</f>
        <v>30668859</v>
      </c>
    </row>
  </sheetData>
  <mergeCells count="6">
    <mergeCell ref="A7:K7"/>
    <mergeCell ref="A5:K5"/>
    <mergeCell ref="A4:K4"/>
    <mergeCell ref="A2:K2"/>
    <mergeCell ref="A10:K10"/>
    <mergeCell ref="A9:K9"/>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
  <sheetViews>
    <sheetView showGridLines="0" zoomScale="73" zoomScaleNormal="73" workbookViewId="0">
      <selection activeCell="F25" sqref="F25"/>
    </sheetView>
  </sheetViews>
  <sheetFormatPr baseColWidth="10" defaultRowHeight="15" x14ac:dyDescent="0.25"/>
  <cols>
    <col min="1" max="1" width="11.85546875" bestFit="1" customWidth="1"/>
    <col min="2" max="2" width="34.140625" bestFit="1" customWidth="1"/>
    <col min="5" max="5" width="21.140625" bestFit="1" customWidth="1"/>
    <col min="8" max="8" width="15.140625" bestFit="1" customWidth="1"/>
    <col min="9" max="10" width="16" bestFit="1" customWidth="1"/>
    <col min="12" max="12" width="47" bestFit="1" customWidth="1"/>
    <col min="14" max="14" width="15.140625" bestFit="1" customWidth="1"/>
    <col min="15" max="15" width="14.85546875" bestFit="1" customWidth="1"/>
    <col min="16" max="16" width="12.28515625" bestFit="1" customWidth="1"/>
    <col min="17" max="17" width="16.42578125" bestFit="1" customWidth="1"/>
    <col min="19" max="19" width="13" bestFit="1" customWidth="1"/>
    <col min="24" max="24" width="14.42578125" bestFit="1" customWidth="1"/>
    <col min="25" max="25" width="15.5703125" customWidth="1"/>
    <col min="26" max="26" width="14.42578125" bestFit="1" customWidth="1"/>
    <col min="27" max="27" width="14.42578125" customWidth="1"/>
    <col min="28" max="28" width="13" bestFit="1" customWidth="1"/>
    <col min="29" max="29" width="12.42578125" bestFit="1" customWidth="1"/>
    <col min="30" max="30" width="16" customWidth="1"/>
    <col min="31" max="31" width="18.5703125" customWidth="1"/>
    <col min="32" max="32" width="14.5703125" bestFit="1" customWidth="1"/>
    <col min="40" max="40" width="14.28515625" bestFit="1" customWidth="1"/>
    <col min="41" max="41" width="14.42578125" bestFit="1" customWidth="1"/>
    <col min="42" max="42" width="12.28515625" bestFit="1" customWidth="1"/>
  </cols>
  <sheetData>
    <row r="1" spans="1:42" x14ac:dyDescent="0.25">
      <c r="I1" s="66">
        <f>SUBTOTAL(9,I3:I13)</f>
        <v>30668859</v>
      </c>
      <c r="J1" s="66">
        <f>SUBTOTAL(9,J3:J13)</f>
        <v>30668859</v>
      </c>
      <c r="O1" s="66">
        <f>SUBTOTAL(9,O3:O13)</f>
        <v>27715339</v>
      </c>
      <c r="P1" s="66">
        <f>SUBTOTAL(9,P3:P13)</f>
        <v>479503</v>
      </c>
    </row>
    <row r="2" spans="1:42" ht="60" x14ac:dyDescent="0.25">
      <c r="A2" s="56" t="s">
        <v>0</v>
      </c>
      <c r="B2" s="56" t="s">
        <v>43</v>
      </c>
      <c r="C2" s="56" t="s">
        <v>44</v>
      </c>
      <c r="D2" s="56" t="s">
        <v>45</v>
      </c>
      <c r="E2" s="64" t="s">
        <v>46</v>
      </c>
      <c r="F2" s="56" t="s">
        <v>47</v>
      </c>
      <c r="G2" s="56" t="s">
        <v>48</v>
      </c>
      <c r="H2" s="56" t="s">
        <v>49</v>
      </c>
      <c r="I2" s="57" t="s">
        <v>50</v>
      </c>
      <c r="J2" s="57" t="s">
        <v>51</v>
      </c>
      <c r="K2" s="56" t="s">
        <v>52</v>
      </c>
      <c r="L2" s="58" t="s">
        <v>53</v>
      </c>
      <c r="M2" s="58" t="s">
        <v>54</v>
      </c>
      <c r="N2" s="58" t="s">
        <v>55</v>
      </c>
      <c r="O2" s="59" t="s">
        <v>56</v>
      </c>
      <c r="P2" s="59" t="s">
        <v>57</v>
      </c>
      <c r="Q2" s="58" t="s">
        <v>58</v>
      </c>
      <c r="R2" s="56" t="s">
        <v>59</v>
      </c>
      <c r="S2" s="57" t="s">
        <v>60</v>
      </c>
      <c r="T2" s="68" t="s">
        <v>61</v>
      </c>
      <c r="U2" s="68" t="s">
        <v>62</v>
      </c>
      <c r="V2" s="57" t="s">
        <v>63</v>
      </c>
      <c r="W2" s="57" t="s">
        <v>64</v>
      </c>
      <c r="X2" s="67" t="s">
        <v>65</v>
      </c>
      <c r="Y2" s="67" t="s">
        <v>66</v>
      </c>
      <c r="Z2" s="67" t="s">
        <v>67</v>
      </c>
      <c r="AA2" s="67" t="s">
        <v>68</v>
      </c>
      <c r="AB2" s="57" t="s">
        <v>69</v>
      </c>
      <c r="AC2" s="59" t="s">
        <v>70</v>
      </c>
      <c r="AD2" s="58" t="s">
        <v>71</v>
      </c>
      <c r="AE2" s="58" t="s">
        <v>72</v>
      </c>
      <c r="AF2" s="56" t="s">
        <v>73</v>
      </c>
      <c r="AG2" s="56" t="s">
        <v>74</v>
      </c>
      <c r="AH2" s="64" t="s">
        <v>75</v>
      </c>
      <c r="AI2" s="56" t="s">
        <v>76</v>
      </c>
      <c r="AJ2" s="56" t="s">
        <v>77</v>
      </c>
      <c r="AK2" s="56" t="s">
        <v>78</v>
      </c>
      <c r="AL2" s="56" t="s">
        <v>79</v>
      </c>
      <c r="AM2" s="56" t="s">
        <v>80</v>
      </c>
      <c r="AN2" s="57" t="s">
        <v>81</v>
      </c>
      <c r="AO2" s="57" t="s">
        <v>82</v>
      </c>
      <c r="AP2" s="56" t="s">
        <v>83</v>
      </c>
    </row>
    <row r="3" spans="1:42" x14ac:dyDescent="0.25">
      <c r="A3" s="60">
        <v>846000253</v>
      </c>
      <c r="B3" s="61" t="s">
        <v>17</v>
      </c>
      <c r="C3" s="60"/>
      <c r="D3" s="60">
        <v>491817</v>
      </c>
      <c r="E3" s="60" t="s">
        <v>84</v>
      </c>
      <c r="F3" s="60"/>
      <c r="G3" s="60"/>
      <c r="H3" s="62">
        <v>44824</v>
      </c>
      <c r="I3" s="63">
        <v>9700</v>
      </c>
      <c r="J3" s="63">
        <v>9700</v>
      </c>
      <c r="K3" s="60" t="s">
        <v>85</v>
      </c>
      <c r="L3" s="60" t="s">
        <v>86</v>
      </c>
      <c r="M3" s="60"/>
      <c r="N3" s="60"/>
      <c r="O3" s="63">
        <v>0</v>
      </c>
      <c r="P3" s="63">
        <v>0</v>
      </c>
      <c r="Q3" s="60"/>
      <c r="R3" s="60" t="s">
        <v>87</v>
      </c>
      <c r="S3" s="63">
        <v>0</v>
      </c>
      <c r="T3" s="63">
        <v>0</v>
      </c>
      <c r="U3" s="63">
        <v>0</v>
      </c>
      <c r="V3" s="63">
        <v>0</v>
      </c>
      <c r="W3" s="63">
        <v>0</v>
      </c>
      <c r="X3" s="63">
        <v>0</v>
      </c>
      <c r="Y3" s="60"/>
      <c r="Z3" s="63">
        <v>0</v>
      </c>
      <c r="AA3" s="60"/>
      <c r="AB3" s="63">
        <v>0</v>
      </c>
      <c r="AC3" s="63">
        <v>0</v>
      </c>
      <c r="AD3" s="60"/>
      <c r="AE3" s="60"/>
      <c r="AF3" s="62">
        <v>44848</v>
      </c>
      <c r="AG3" s="60"/>
      <c r="AH3" s="60"/>
      <c r="AI3" s="60"/>
      <c r="AJ3" s="60" t="s">
        <v>88</v>
      </c>
      <c r="AK3" s="60"/>
      <c r="AL3" s="60"/>
      <c r="AM3" s="60"/>
      <c r="AN3" s="63">
        <v>0</v>
      </c>
      <c r="AO3" s="63">
        <v>0</v>
      </c>
      <c r="AP3" s="62">
        <v>45046</v>
      </c>
    </row>
    <row r="4" spans="1:42" x14ac:dyDescent="0.25">
      <c r="A4" s="60">
        <v>846000253</v>
      </c>
      <c r="B4" s="61" t="s">
        <v>17</v>
      </c>
      <c r="C4" s="60"/>
      <c r="D4" s="60">
        <v>507369</v>
      </c>
      <c r="E4" s="60" t="s">
        <v>89</v>
      </c>
      <c r="F4" s="60"/>
      <c r="G4" s="60">
        <v>507369</v>
      </c>
      <c r="H4" s="62">
        <v>44888</v>
      </c>
      <c r="I4" s="63">
        <v>82000</v>
      </c>
      <c r="J4" s="63">
        <v>82000</v>
      </c>
      <c r="K4" s="60" t="s">
        <v>90</v>
      </c>
      <c r="L4" s="60" t="s">
        <v>109</v>
      </c>
      <c r="M4" s="60"/>
      <c r="N4" s="60"/>
      <c r="O4" s="63">
        <v>0</v>
      </c>
      <c r="P4" s="63">
        <v>82000</v>
      </c>
      <c r="Q4" s="60">
        <v>1222202323</v>
      </c>
      <c r="R4" s="60" t="s">
        <v>91</v>
      </c>
      <c r="S4" s="63">
        <v>82000</v>
      </c>
      <c r="T4" s="63">
        <v>0</v>
      </c>
      <c r="U4" s="63">
        <v>0</v>
      </c>
      <c r="V4" s="63">
        <v>0</v>
      </c>
      <c r="W4" s="63">
        <v>82000</v>
      </c>
      <c r="X4" s="63">
        <v>0</v>
      </c>
      <c r="Y4" s="60"/>
      <c r="Z4" s="63">
        <v>0</v>
      </c>
      <c r="AA4" s="60"/>
      <c r="AB4" s="63">
        <v>0</v>
      </c>
      <c r="AC4" s="63">
        <v>0</v>
      </c>
      <c r="AD4" s="60"/>
      <c r="AE4" s="60"/>
      <c r="AF4" s="62">
        <v>44914</v>
      </c>
      <c r="AG4" s="60"/>
      <c r="AH4" s="60">
        <v>2</v>
      </c>
      <c r="AI4" s="60"/>
      <c r="AJ4" s="60" t="s">
        <v>88</v>
      </c>
      <c r="AK4" s="60"/>
      <c r="AL4" s="60">
        <v>20221230</v>
      </c>
      <c r="AM4" s="60">
        <v>20221219</v>
      </c>
      <c r="AN4" s="63">
        <v>82000</v>
      </c>
      <c r="AO4" s="63">
        <v>0</v>
      </c>
      <c r="AP4" s="62">
        <v>45046</v>
      </c>
    </row>
    <row r="5" spans="1:42" x14ac:dyDescent="0.25">
      <c r="A5" s="60">
        <v>846000253</v>
      </c>
      <c r="B5" s="61" t="s">
        <v>17</v>
      </c>
      <c r="C5" s="60"/>
      <c r="D5" s="60">
        <v>507827</v>
      </c>
      <c r="E5" s="60" t="s">
        <v>92</v>
      </c>
      <c r="F5" s="60"/>
      <c r="G5" s="60">
        <v>507827</v>
      </c>
      <c r="H5" s="62">
        <v>44889</v>
      </c>
      <c r="I5" s="63">
        <v>118272</v>
      </c>
      <c r="J5" s="63">
        <v>118272</v>
      </c>
      <c r="K5" s="60" t="s">
        <v>90</v>
      </c>
      <c r="L5" s="60" t="s">
        <v>109</v>
      </c>
      <c r="M5" s="60"/>
      <c r="N5" s="60"/>
      <c r="O5" s="63">
        <v>0</v>
      </c>
      <c r="P5" s="63">
        <v>118272</v>
      </c>
      <c r="Q5" s="60">
        <v>1222202324</v>
      </c>
      <c r="R5" s="60" t="s">
        <v>91</v>
      </c>
      <c r="S5" s="63">
        <v>118272</v>
      </c>
      <c r="T5" s="63">
        <v>0</v>
      </c>
      <c r="U5" s="63">
        <v>0</v>
      </c>
      <c r="V5" s="63">
        <v>0</v>
      </c>
      <c r="W5" s="63">
        <v>118272</v>
      </c>
      <c r="X5" s="63">
        <v>0</v>
      </c>
      <c r="Y5" s="60"/>
      <c r="Z5" s="63">
        <v>0</v>
      </c>
      <c r="AA5" s="60"/>
      <c r="AB5" s="63">
        <v>0</v>
      </c>
      <c r="AC5" s="63">
        <v>0</v>
      </c>
      <c r="AD5" s="60"/>
      <c r="AE5" s="60"/>
      <c r="AF5" s="62">
        <v>44914</v>
      </c>
      <c r="AG5" s="60"/>
      <c r="AH5" s="60">
        <v>2</v>
      </c>
      <c r="AI5" s="60"/>
      <c r="AJ5" s="60" t="s">
        <v>88</v>
      </c>
      <c r="AK5" s="60"/>
      <c r="AL5" s="60">
        <v>20221230</v>
      </c>
      <c r="AM5" s="60">
        <v>20221219</v>
      </c>
      <c r="AN5" s="63">
        <v>118272</v>
      </c>
      <c r="AO5" s="63">
        <v>0</v>
      </c>
      <c r="AP5" s="62">
        <v>45046</v>
      </c>
    </row>
    <row r="6" spans="1:42" x14ac:dyDescent="0.25">
      <c r="A6" s="60">
        <v>846000253</v>
      </c>
      <c r="B6" s="61" t="s">
        <v>17</v>
      </c>
      <c r="C6" s="60"/>
      <c r="D6" s="60">
        <v>526918</v>
      </c>
      <c r="E6" s="60" t="s">
        <v>93</v>
      </c>
      <c r="F6" s="60"/>
      <c r="G6" s="60">
        <v>526918</v>
      </c>
      <c r="H6" s="62">
        <v>44972</v>
      </c>
      <c r="I6" s="63">
        <v>279231</v>
      </c>
      <c r="J6" s="63">
        <v>279231</v>
      </c>
      <c r="K6" s="60" t="s">
        <v>90</v>
      </c>
      <c r="L6" s="60" t="s">
        <v>109</v>
      </c>
      <c r="M6" s="60"/>
      <c r="N6" s="60"/>
      <c r="O6" s="63">
        <v>0</v>
      </c>
      <c r="P6" s="63">
        <v>279231</v>
      </c>
      <c r="Q6" s="60">
        <v>1222239344</v>
      </c>
      <c r="R6" s="60" t="s">
        <v>91</v>
      </c>
      <c r="S6" s="63">
        <v>279231</v>
      </c>
      <c r="T6" s="63">
        <v>0</v>
      </c>
      <c r="U6" s="63">
        <v>0</v>
      </c>
      <c r="V6" s="63">
        <v>0</v>
      </c>
      <c r="W6" s="63">
        <v>279231</v>
      </c>
      <c r="X6" s="63">
        <v>0</v>
      </c>
      <c r="Y6" s="60"/>
      <c r="Z6" s="63">
        <v>0</v>
      </c>
      <c r="AA6" s="60"/>
      <c r="AB6" s="63">
        <v>0</v>
      </c>
      <c r="AC6" s="63">
        <v>0</v>
      </c>
      <c r="AD6" s="60"/>
      <c r="AE6" s="60"/>
      <c r="AF6" s="62">
        <v>44999</v>
      </c>
      <c r="AG6" s="60"/>
      <c r="AH6" s="60">
        <v>2</v>
      </c>
      <c r="AI6" s="60"/>
      <c r="AJ6" s="60" t="s">
        <v>88</v>
      </c>
      <c r="AK6" s="60"/>
      <c r="AL6" s="60">
        <v>20230330</v>
      </c>
      <c r="AM6" s="60">
        <v>20230314</v>
      </c>
      <c r="AN6" s="63">
        <v>279231</v>
      </c>
      <c r="AO6" s="63">
        <v>0</v>
      </c>
      <c r="AP6" s="62">
        <v>45046</v>
      </c>
    </row>
    <row r="7" spans="1:42" x14ac:dyDescent="0.25">
      <c r="A7" s="60">
        <v>846000253</v>
      </c>
      <c r="B7" s="61" t="s">
        <v>17</v>
      </c>
      <c r="C7" s="60"/>
      <c r="D7" s="60">
        <v>239292</v>
      </c>
      <c r="E7" s="60" t="s">
        <v>94</v>
      </c>
      <c r="F7" s="60"/>
      <c r="G7" s="60">
        <v>239292</v>
      </c>
      <c r="H7" s="62">
        <v>43099</v>
      </c>
      <c r="I7" s="63">
        <v>207600</v>
      </c>
      <c r="J7" s="63">
        <v>207600</v>
      </c>
      <c r="K7" s="60" t="s">
        <v>95</v>
      </c>
      <c r="L7" s="60" t="s">
        <v>110</v>
      </c>
      <c r="M7" s="60"/>
      <c r="N7" s="60"/>
      <c r="O7" s="63">
        <v>0</v>
      </c>
      <c r="P7" s="63">
        <v>0</v>
      </c>
      <c r="Q7" s="60"/>
      <c r="R7" s="60" t="s">
        <v>91</v>
      </c>
      <c r="S7" s="63">
        <v>207600</v>
      </c>
      <c r="T7" s="63">
        <v>0</v>
      </c>
      <c r="U7" s="63">
        <v>0</v>
      </c>
      <c r="V7" s="63">
        <v>0</v>
      </c>
      <c r="W7" s="63">
        <v>0</v>
      </c>
      <c r="X7" s="63">
        <v>207600</v>
      </c>
      <c r="Y7" s="60"/>
      <c r="Z7" s="63">
        <v>0</v>
      </c>
      <c r="AA7" s="60"/>
      <c r="AB7" s="63">
        <v>0</v>
      </c>
      <c r="AC7" s="63">
        <v>0</v>
      </c>
      <c r="AD7" s="60"/>
      <c r="AE7" s="60"/>
      <c r="AF7" s="62">
        <v>43182</v>
      </c>
      <c r="AG7" s="60"/>
      <c r="AH7" s="60">
        <v>2</v>
      </c>
      <c r="AI7" s="60"/>
      <c r="AJ7" s="60" t="s">
        <v>88</v>
      </c>
      <c r="AK7" s="60"/>
      <c r="AL7" s="60">
        <v>20220930</v>
      </c>
      <c r="AM7" s="60">
        <v>20220914</v>
      </c>
      <c r="AN7" s="63">
        <v>207600</v>
      </c>
      <c r="AO7" s="63">
        <v>207600</v>
      </c>
      <c r="AP7" s="62">
        <v>45046</v>
      </c>
    </row>
    <row r="8" spans="1:42" x14ac:dyDescent="0.25">
      <c r="A8" s="60">
        <v>846000253</v>
      </c>
      <c r="B8" s="61" t="s">
        <v>17</v>
      </c>
      <c r="C8" s="60"/>
      <c r="D8" s="60">
        <v>274191</v>
      </c>
      <c r="E8" s="60" t="s">
        <v>96</v>
      </c>
      <c r="F8" s="60"/>
      <c r="G8" s="60">
        <v>274191</v>
      </c>
      <c r="H8" s="62">
        <v>43400</v>
      </c>
      <c r="I8" s="63">
        <v>1037400</v>
      </c>
      <c r="J8" s="63">
        <v>1037400</v>
      </c>
      <c r="K8" s="60" t="s">
        <v>95</v>
      </c>
      <c r="L8" s="60" t="s">
        <v>110</v>
      </c>
      <c r="M8" s="60"/>
      <c r="N8" s="60"/>
      <c r="O8" s="63">
        <v>0</v>
      </c>
      <c r="P8" s="63">
        <v>0</v>
      </c>
      <c r="Q8" s="60"/>
      <c r="R8" s="60" t="s">
        <v>91</v>
      </c>
      <c r="S8" s="63">
        <v>1037400</v>
      </c>
      <c r="T8" s="63">
        <v>0</v>
      </c>
      <c r="U8" s="63">
        <v>0</v>
      </c>
      <c r="V8" s="63">
        <v>0</v>
      </c>
      <c r="W8" s="63">
        <v>0</v>
      </c>
      <c r="X8" s="63">
        <v>1037400</v>
      </c>
      <c r="Y8" s="60"/>
      <c r="Z8" s="63">
        <v>0</v>
      </c>
      <c r="AA8" s="60"/>
      <c r="AB8" s="63">
        <v>0</v>
      </c>
      <c r="AC8" s="63">
        <v>0</v>
      </c>
      <c r="AD8" s="60"/>
      <c r="AE8" s="60"/>
      <c r="AF8" s="62">
        <v>44265</v>
      </c>
      <c r="AG8" s="60"/>
      <c r="AH8" s="60">
        <v>2</v>
      </c>
      <c r="AI8" s="60"/>
      <c r="AJ8" s="60" t="s">
        <v>88</v>
      </c>
      <c r="AK8" s="60"/>
      <c r="AL8" s="60">
        <v>20230228</v>
      </c>
      <c r="AM8" s="60">
        <v>20230216</v>
      </c>
      <c r="AN8" s="63">
        <v>1037400</v>
      </c>
      <c r="AO8" s="63">
        <v>1037400</v>
      </c>
      <c r="AP8" s="62">
        <v>45046</v>
      </c>
    </row>
    <row r="9" spans="1:42" x14ac:dyDescent="0.25">
      <c r="A9" s="60">
        <v>846000253</v>
      </c>
      <c r="B9" s="61" t="s">
        <v>17</v>
      </c>
      <c r="C9" s="60"/>
      <c r="D9" s="60">
        <v>448336</v>
      </c>
      <c r="E9" s="60" t="s">
        <v>97</v>
      </c>
      <c r="F9" s="60"/>
      <c r="G9" s="60">
        <v>448336</v>
      </c>
      <c r="H9" s="62">
        <v>44649</v>
      </c>
      <c r="I9" s="63">
        <v>99423</v>
      </c>
      <c r="J9" s="63">
        <v>99423</v>
      </c>
      <c r="K9" s="60" t="s">
        <v>98</v>
      </c>
      <c r="L9" s="60" t="s">
        <v>99</v>
      </c>
      <c r="M9" s="60"/>
      <c r="N9" s="60" t="s">
        <v>100</v>
      </c>
      <c r="O9" s="63">
        <v>99423</v>
      </c>
      <c r="P9" s="63">
        <v>0</v>
      </c>
      <c r="Q9" s="60"/>
      <c r="R9" s="60" t="s">
        <v>91</v>
      </c>
      <c r="S9" s="63">
        <v>99423</v>
      </c>
      <c r="T9" s="63">
        <v>0</v>
      </c>
      <c r="U9" s="63">
        <v>0</v>
      </c>
      <c r="V9" s="63">
        <v>0</v>
      </c>
      <c r="W9" s="63">
        <v>0</v>
      </c>
      <c r="X9" s="63">
        <v>0</v>
      </c>
      <c r="Y9" s="60"/>
      <c r="Z9" s="63">
        <v>99423</v>
      </c>
      <c r="AA9" s="60" t="s">
        <v>101</v>
      </c>
      <c r="AB9" s="63">
        <v>99423</v>
      </c>
      <c r="AC9" s="63">
        <v>0</v>
      </c>
      <c r="AD9" s="60"/>
      <c r="AE9" s="60"/>
      <c r="AF9" s="62">
        <v>44671</v>
      </c>
      <c r="AG9" s="60"/>
      <c r="AH9" s="60">
        <v>9</v>
      </c>
      <c r="AI9" s="60"/>
      <c r="AJ9" s="60" t="s">
        <v>88</v>
      </c>
      <c r="AK9" s="60"/>
      <c r="AL9" s="60">
        <v>21001231</v>
      </c>
      <c r="AM9" s="60">
        <v>20220420</v>
      </c>
      <c r="AN9" s="63">
        <v>99423</v>
      </c>
      <c r="AO9" s="63">
        <v>0</v>
      </c>
      <c r="AP9" s="62">
        <v>45046</v>
      </c>
    </row>
    <row r="10" spans="1:42" x14ac:dyDescent="0.25">
      <c r="A10" s="60">
        <v>846000253</v>
      </c>
      <c r="B10" s="61" t="s">
        <v>17</v>
      </c>
      <c r="C10" s="60"/>
      <c r="D10" s="60">
        <v>504832</v>
      </c>
      <c r="E10" s="60" t="s">
        <v>102</v>
      </c>
      <c r="F10" s="60"/>
      <c r="G10" s="60">
        <v>504832</v>
      </c>
      <c r="H10" s="62">
        <v>44881</v>
      </c>
      <c r="I10" s="63">
        <v>9252242</v>
      </c>
      <c r="J10" s="63">
        <v>9252242</v>
      </c>
      <c r="K10" s="60" t="s">
        <v>98</v>
      </c>
      <c r="L10" s="60" t="s">
        <v>99</v>
      </c>
      <c r="M10" s="60"/>
      <c r="N10" s="60" t="s">
        <v>100</v>
      </c>
      <c r="O10" s="63">
        <v>9252242</v>
      </c>
      <c r="P10" s="63">
        <v>0</v>
      </c>
      <c r="Q10" s="60"/>
      <c r="R10" s="60" t="s">
        <v>91</v>
      </c>
      <c r="S10" s="63">
        <v>9252242</v>
      </c>
      <c r="T10" s="63">
        <v>0</v>
      </c>
      <c r="U10" s="63">
        <v>0</v>
      </c>
      <c r="V10" s="63">
        <v>0</v>
      </c>
      <c r="W10" s="63">
        <v>0</v>
      </c>
      <c r="X10" s="63">
        <v>0</v>
      </c>
      <c r="Y10" s="60"/>
      <c r="Z10" s="63">
        <v>9252242</v>
      </c>
      <c r="AA10" s="60" t="s">
        <v>103</v>
      </c>
      <c r="AB10" s="63">
        <v>9252242</v>
      </c>
      <c r="AC10" s="63">
        <v>0</v>
      </c>
      <c r="AD10" s="60"/>
      <c r="AE10" s="60"/>
      <c r="AF10" s="62">
        <v>44914</v>
      </c>
      <c r="AG10" s="60"/>
      <c r="AH10" s="60">
        <v>9</v>
      </c>
      <c r="AI10" s="60"/>
      <c r="AJ10" s="60" t="s">
        <v>88</v>
      </c>
      <c r="AK10" s="60"/>
      <c r="AL10" s="60">
        <v>21001231</v>
      </c>
      <c r="AM10" s="60">
        <v>20221219</v>
      </c>
      <c r="AN10" s="63">
        <v>9252242</v>
      </c>
      <c r="AO10" s="63">
        <v>0</v>
      </c>
      <c r="AP10" s="62">
        <v>45046</v>
      </c>
    </row>
    <row r="11" spans="1:42" x14ac:dyDescent="0.25">
      <c r="A11" s="60">
        <v>846000253</v>
      </c>
      <c r="B11" s="61" t="s">
        <v>17</v>
      </c>
      <c r="C11" s="60"/>
      <c r="D11" s="60">
        <v>530266</v>
      </c>
      <c r="E11" s="60" t="s">
        <v>104</v>
      </c>
      <c r="F11" s="60"/>
      <c r="G11" s="60">
        <v>530266</v>
      </c>
      <c r="H11" s="62">
        <v>44985</v>
      </c>
      <c r="I11" s="63">
        <v>18363674</v>
      </c>
      <c r="J11" s="63">
        <v>18363674</v>
      </c>
      <c r="K11" s="60" t="s">
        <v>98</v>
      </c>
      <c r="L11" s="60" t="s">
        <v>99</v>
      </c>
      <c r="M11" s="60"/>
      <c r="N11" s="60" t="s">
        <v>100</v>
      </c>
      <c r="O11" s="63">
        <v>18363674</v>
      </c>
      <c r="P11" s="63">
        <v>0</v>
      </c>
      <c r="Q11" s="60"/>
      <c r="R11" s="60" t="s">
        <v>91</v>
      </c>
      <c r="S11" s="63">
        <v>18363674</v>
      </c>
      <c r="T11" s="63">
        <v>0</v>
      </c>
      <c r="U11" s="63">
        <v>0</v>
      </c>
      <c r="V11" s="63">
        <v>0</v>
      </c>
      <c r="W11" s="63">
        <v>0</v>
      </c>
      <c r="X11" s="63">
        <v>0</v>
      </c>
      <c r="Y11" s="60"/>
      <c r="Z11" s="63">
        <v>18363674</v>
      </c>
      <c r="AA11" s="60" t="s">
        <v>105</v>
      </c>
      <c r="AB11" s="63">
        <v>18363674</v>
      </c>
      <c r="AC11" s="63">
        <v>0</v>
      </c>
      <c r="AD11" s="60"/>
      <c r="AE11" s="60"/>
      <c r="AF11" s="62">
        <v>44999</v>
      </c>
      <c r="AG11" s="60"/>
      <c r="AH11" s="60">
        <v>9</v>
      </c>
      <c r="AI11" s="60"/>
      <c r="AJ11" s="60" t="s">
        <v>88</v>
      </c>
      <c r="AK11" s="60"/>
      <c r="AL11" s="60">
        <v>21001231</v>
      </c>
      <c r="AM11" s="60">
        <v>20230314</v>
      </c>
      <c r="AN11" s="63">
        <v>18363674</v>
      </c>
      <c r="AO11" s="63">
        <v>0</v>
      </c>
      <c r="AP11" s="62">
        <v>45046</v>
      </c>
    </row>
    <row r="12" spans="1:42" x14ac:dyDescent="0.25">
      <c r="A12" s="60">
        <v>846000253</v>
      </c>
      <c r="B12" s="61" t="s">
        <v>17</v>
      </c>
      <c r="C12" s="60"/>
      <c r="D12" s="60">
        <v>533104</v>
      </c>
      <c r="E12" s="60" t="s">
        <v>106</v>
      </c>
      <c r="F12" s="60"/>
      <c r="G12" s="60">
        <v>533104</v>
      </c>
      <c r="H12" s="62">
        <v>44999</v>
      </c>
      <c r="I12" s="63">
        <v>95100</v>
      </c>
      <c r="J12" s="63">
        <v>95100</v>
      </c>
      <c r="K12" s="60" t="s">
        <v>107</v>
      </c>
      <c r="L12" s="60" t="s">
        <v>36</v>
      </c>
      <c r="M12" s="60">
        <v>0</v>
      </c>
      <c r="N12" s="60"/>
      <c r="O12" s="63">
        <v>0</v>
      </c>
      <c r="P12" s="63">
        <v>0</v>
      </c>
      <c r="Q12" s="60"/>
      <c r="R12" s="60" t="s">
        <v>91</v>
      </c>
      <c r="S12" s="63">
        <v>95100</v>
      </c>
      <c r="T12" s="63">
        <v>0</v>
      </c>
      <c r="U12" s="63">
        <v>0</v>
      </c>
      <c r="V12" s="63">
        <v>0</v>
      </c>
      <c r="W12" s="63">
        <v>0</v>
      </c>
      <c r="X12" s="63">
        <v>0</v>
      </c>
      <c r="Y12" s="60"/>
      <c r="Z12" s="63">
        <v>0</v>
      </c>
      <c r="AA12" s="60"/>
      <c r="AB12" s="63">
        <v>95100</v>
      </c>
      <c r="AC12" s="63">
        <v>0</v>
      </c>
      <c r="AD12" s="60"/>
      <c r="AE12" s="60"/>
      <c r="AF12" s="62">
        <v>44671</v>
      </c>
      <c r="AG12" s="60"/>
      <c r="AH12" s="60">
        <v>0</v>
      </c>
      <c r="AI12" s="60"/>
      <c r="AJ12" s="60" t="s">
        <v>88</v>
      </c>
      <c r="AK12" s="60"/>
      <c r="AL12" s="60">
        <v>20230530</v>
      </c>
      <c r="AM12" s="60">
        <v>20230512</v>
      </c>
      <c r="AN12" s="63">
        <v>95100</v>
      </c>
      <c r="AO12" s="63">
        <v>0</v>
      </c>
      <c r="AP12" s="62">
        <v>45046</v>
      </c>
    </row>
    <row r="13" spans="1:42" x14ac:dyDescent="0.25">
      <c r="A13" s="60">
        <v>846000253</v>
      </c>
      <c r="B13" s="61" t="s">
        <v>17</v>
      </c>
      <c r="C13" s="60"/>
      <c r="D13" s="60">
        <v>533710</v>
      </c>
      <c r="E13" s="60" t="s">
        <v>108</v>
      </c>
      <c r="F13" s="60"/>
      <c r="G13" s="60">
        <v>533710</v>
      </c>
      <c r="H13" s="62">
        <v>45000</v>
      </c>
      <c r="I13" s="63">
        <v>1124217</v>
      </c>
      <c r="J13" s="63">
        <v>1124217</v>
      </c>
      <c r="K13" s="60" t="s">
        <v>107</v>
      </c>
      <c r="L13" s="60" t="s">
        <v>36</v>
      </c>
      <c r="M13" s="60">
        <v>0</v>
      </c>
      <c r="N13" s="60"/>
      <c r="O13" s="63">
        <v>0</v>
      </c>
      <c r="P13" s="63">
        <v>0</v>
      </c>
      <c r="Q13" s="60"/>
      <c r="R13" s="60" t="s">
        <v>91</v>
      </c>
      <c r="S13" s="63">
        <v>1124217</v>
      </c>
      <c r="T13" s="63">
        <v>0</v>
      </c>
      <c r="U13" s="63">
        <v>0</v>
      </c>
      <c r="V13" s="63">
        <v>0</v>
      </c>
      <c r="W13" s="63">
        <v>0</v>
      </c>
      <c r="X13" s="63">
        <v>0</v>
      </c>
      <c r="Y13" s="60"/>
      <c r="Z13" s="63">
        <v>0</v>
      </c>
      <c r="AA13" s="60"/>
      <c r="AB13" s="63">
        <v>1124217</v>
      </c>
      <c r="AC13" s="63">
        <v>0</v>
      </c>
      <c r="AD13" s="60"/>
      <c r="AE13" s="60"/>
      <c r="AF13" s="62">
        <v>45026</v>
      </c>
      <c r="AG13" s="60"/>
      <c r="AH13" s="60">
        <v>0</v>
      </c>
      <c r="AI13" s="60"/>
      <c r="AJ13" s="60" t="s">
        <v>88</v>
      </c>
      <c r="AK13" s="60"/>
      <c r="AL13" s="60">
        <v>20230530</v>
      </c>
      <c r="AM13" s="60">
        <v>20230512</v>
      </c>
      <c r="AN13" s="63">
        <v>1124217</v>
      </c>
      <c r="AO13" s="63">
        <v>0</v>
      </c>
      <c r="AP13" s="62">
        <v>45046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9"/>
  <sheetViews>
    <sheetView showGridLines="0" zoomScale="73" zoomScaleNormal="73" workbookViewId="0">
      <selection activeCell="C31" sqref="C31"/>
    </sheetView>
  </sheetViews>
  <sheetFormatPr baseColWidth="10" defaultRowHeight="15" x14ac:dyDescent="0.25"/>
  <cols>
    <col min="2" max="2" width="47" bestFit="1" customWidth="1"/>
    <col min="3" max="3" width="13.28515625" style="69" bestFit="1" customWidth="1"/>
    <col min="4" max="4" width="15.140625" style="65" bestFit="1" customWidth="1"/>
  </cols>
  <sheetData>
    <row r="3" spans="2:4" x14ac:dyDescent="0.25">
      <c r="B3" s="70" t="s">
        <v>112</v>
      </c>
      <c r="C3" s="74" t="s">
        <v>113</v>
      </c>
      <c r="D3" s="71" t="s">
        <v>114</v>
      </c>
    </row>
    <row r="4" spans="2:4" x14ac:dyDescent="0.25">
      <c r="B4" s="72" t="s">
        <v>86</v>
      </c>
      <c r="C4" s="75">
        <v>1</v>
      </c>
      <c r="D4" s="73">
        <v>9700</v>
      </c>
    </row>
    <row r="5" spans="2:4" x14ac:dyDescent="0.25">
      <c r="B5" s="72" t="s">
        <v>36</v>
      </c>
      <c r="C5" s="75">
        <v>2</v>
      </c>
      <c r="D5" s="73">
        <v>1219317</v>
      </c>
    </row>
    <row r="6" spans="2:4" x14ac:dyDescent="0.25">
      <c r="B6" s="72" t="s">
        <v>110</v>
      </c>
      <c r="C6" s="75">
        <v>2</v>
      </c>
      <c r="D6" s="73">
        <v>1245000</v>
      </c>
    </row>
    <row r="7" spans="2:4" x14ac:dyDescent="0.25">
      <c r="B7" s="72" t="s">
        <v>99</v>
      </c>
      <c r="C7" s="75">
        <v>3</v>
      </c>
      <c r="D7" s="73">
        <v>27715339</v>
      </c>
    </row>
    <row r="8" spans="2:4" x14ac:dyDescent="0.25">
      <c r="B8" s="72" t="s">
        <v>109</v>
      </c>
      <c r="C8" s="75">
        <v>3</v>
      </c>
      <c r="D8" s="73">
        <v>479503</v>
      </c>
    </row>
    <row r="9" spans="2:4" x14ac:dyDescent="0.25">
      <c r="B9" s="76" t="s">
        <v>111</v>
      </c>
      <c r="C9" s="77">
        <v>11</v>
      </c>
      <c r="D9" s="78">
        <v>30668859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N30" sqref="N30"/>
    </sheetView>
  </sheetViews>
  <sheetFormatPr baseColWidth="10" defaultRowHeight="12.75" x14ac:dyDescent="0.2"/>
  <cols>
    <col min="1" max="1" width="1" style="11" customWidth="1"/>
    <col min="2" max="2" width="11.42578125" style="11"/>
    <col min="3" max="3" width="17.5703125" style="11" customWidth="1"/>
    <col min="4" max="4" width="11.5703125" style="11" customWidth="1"/>
    <col min="5" max="8" width="11.42578125" style="11"/>
    <col min="9" max="9" width="22.5703125" style="11" customWidth="1"/>
    <col min="10" max="10" width="14" style="11" customWidth="1"/>
    <col min="11" max="11" width="1.7109375" style="11" customWidth="1"/>
    <col min="12" max="225" width="11.42578125" style="11"/>
    <col min="226" max="226" width="4.42578125" style="11" customWidth="1"/>
    <col min="227" max="227" width="11.42578125" style="11"/>
    <col min="228" max="228" width="17.5703125" style="11" customWidth="1"/>
    <col min="229" max="229" width="11.5703125" style="11" customWidth="1"/>
    <col min="230" max="233" width="11.42578125" style="11"/>
    <col min="234" max="234" width="22.5703125" style="11" customWidth="1"/>
    <col min="235" max="235" width="14" style="11" customWidth="1"/>
    <col min="236" max="236" width="1.7109375" style="11" customWidth="1"/>
    <col min="237" max="481" width="11.42578125" style="11"/>
    <col min="482" max="482" width="4.42578125" style="11" customWidth="1"/>
    <col min="483" max="483" width="11.42578125" style="11"/>
    <col min="484" max="484" width="17.5703125" style="11" customWidth="1"/>
    <col min="485" max="485" width="11.5703125" style="11" customWidth="1"/>
    <col min="486" max="489" width="11.42578125" style="11"/>
    <col min="490" max="490" width="22.5703125" style="11" customWidth="1"/>
    <col min="491" max="491" width="14" style="11" customWidth="1"/>
    <col min="492" max="492" width="1.7109375" style="11" customWidth="1"/>
    <col min="493" max="737" width="11.42578125" style="11"/>
    <col min="738" max="738" width="4.42578125" style="11" customWidth="1"/>
    <col min="739" max="739" width="11.42578125" style="11"/>
    <col min="740" max="740" width="17.5703125" style="11" customWidth="1"/>
    <col min="741" max="741" width="11.5703125" style="11" customWidth="1"/>
    <col min="742" max="745" width="11.42578125" style="11"/>
    <col min="746" max="746" width="22.5703125" style="11" customWidth="1"/>
    <col min="747" max="747" width="14" style="11" customWidth="1"/>
    <col min="748" max="748" width="1.7109375" style="11" customWidth="1"/>
    <col min="749" max="993" width="11.42578125" style="11"/>
    <col min="994" max="994" width="4.42578125" style="11" customWidth="1"/>
    <col min="995" max="995" width="11.42578125" style="11"/>
    <col min="996" max="996" width="17.5703125" style="11" customWidth="1"/>
    <col min="997" max="997" width="11.5703125" style="11" customWidth="1"/>
    <col min="998" max="1001" width="11.42578125" style="11"/>
    <col min="1002" max="1002" width="22.5703125" style="11" customWidth="1"/>
    <col min="1003" max="1003" width="14" style="11" customWidth="1"/>
    <col min="1004" max="1004" width="1.7109375" style="11" customWidth="1"/>
    <col min="1005" max="1249" width="11.42578125" style="11"/>
    <col min="1250" max="1250" width="4.42578125" style="11" customWidth="1"/>
    <col min="1251" max="1251" width="11.42578125" style="11"/>
    <col min="1252" max="1252" width="17.5703125" style="11" customWidth="1"/>
    <col min="1253" max="1253" width="11.5703125" style="11" customWidth="1"/>
    <col min="1254" max="1257" width="11.42578125" style="11"/>
    <col min="1258" max="1258" width="22.5703125" style="11" customWidth="1"/>
    <col min="1259" max="1259" width="14" style="11" customWidth="1"/>
    <col min="1260" max="1260" width="1.7109375" style="11" customWidth="1"/>
    <col min="1261" max="1505" width="11.42578125" style="11"/>
    <col min="1506" max="1506" width="4.42578125" style="11" customWidth="1"/>
    <col min="1507" max="1507" width="11.42578125" style="11"/>
    <col min="1508" max="1508" width="17.5703125" style="11" customWidth="1"/>
    <col min="1509" max="1509" width="11.5703125" style="11" customWidth="1"/>
    <col min="1510" max="1513" width="11.42578125" style="11"/>
    <col min="1514" max="1514" width="22.5703125" style="11" customWidth="1"/>
    <col min="1515" max="1515" width="14" style="11" customWidth="1"/>
    <col min="1516" max="1516" width="1.7109375" style="11" customWidth="1"/>
    <col min="1517" max="1761" width="11.42578125" style="11"/>
    <col min="1762" max="1762" width="4.42578125" style="11" customWidth="1"/>
    <col min="1763" max="1763" width="11.42578125" style="11"/>
    <col min="1764" max="1764" width="17.5703125" style="11" customWidth="1"/>
    <col min="1765" max="1765" width="11.5703125" style="11" customWidth="1"/>
    <col min="1766" max="1769" width="11.42578125" style="11"/>
    <col min="1770" max="1770" width="22.5703125" style="11" customWidth="1"/>
    <col min="1771" max="1771" width="14" style="11" customWidth="1"/>
    <col min="1772" max="1772" width="1.7109375" style="11" customWidth="1"/>
    <col min="1773" max="2017" width="11.42578125" style="11"/>
    <col min="2018" max="2018" width="4.42578125" style="11" customWidth="1"/>
    <col min="2019" max="2019" width="11.42578125" style="11"/>
    <col min="2020" max="2020" width="17.5703125" style="11" customWidth="1"/>
    <col min="2021" max="2021" width="11.5703125" style="11" customWidth="1"/>
    <col min="2022" max="2025" width="11.42578125" style="11"/>
    <col min="2026" max="2026" width="22.5703125" style="11" customWidth="1"/>
    <col min="2027" max="2027" width="14" style="11" customWidth="1"/>
    <col min="2028" max="2028" width="1.7109375" style="11" customWidth="1"/>
    <col min="2029" max="2273" width="11.42578125" style="11"/>
    <col min="2274" max="2274" width="4.42578125" style="11" customWidth="1"/>
    <col min="2275" max="2275" width="11.42578125" style="11"/>
    <col min="2276" max="2276" width="17.5703125" style="11" customWidth="1"/>
    <col min="2277" max="2277" width="11.5703125" style="11" customWidth="1"/>
    <col min="2278" max="2281" width="11.42578125" style="11"/>
    <col min="2282" max="2282" width="22.5703125" style="11" customWidth="1"/>
    <col min="2283" max="2283" width="14" style="11" customWidth="1"/>
    <col min="2284" max="2284" width="1.7109375" style="11" customWidth="1"/>
    <col min="2285" max="2529" width="11.42578125" style="11"/>
    <col min="2530" max="2530" width="4.42578125" style="11" customWidth="1"/>
    <col min="2531" max="2531" width="11.42578125" style="11"/>
    <col min="2532" max="2532" width="17.5703125" style="11" customWidth="1"/>
    <col min="2533" max="2533" width="11.5703125" style="11" customWidth="1"/>
    <col min="2534" max="2537" width="11.42578125" style="11"/>
    <col min="2538" max="2538" width="22.5703125" style="11" customWidth="1"/>
    <col min="2539" max="2539" width="14" style="11" customWidth="1"/>
    <col min="2540" max="2540" width="1.7109375" style="11" customWidth="1"/>
    <col min="2541" max="2785" width="11.42578125" style="11"/>
    <col min="2786" max="2786" width="4.42578125" style="11" customWidth="1"/>
    <col min="2787" max="2787" width="11.42578125" style="11"/>
    <col min="2788" max="2788" width="17.5703125" style="11" customWidth="1"/>
    <col min="2789" max="2789" width="11.5703125" style="11" customWidth="1"/>
    <col min="2790" max="2793" width="11.42578125" style="11"/>
    <col min="2794" max="2794" width="22.5703125" style="11" customWidth="1"/>
    <col min="2795" max="2795" width="14" style="11" customWidth="1"/>
    <col min="2796" max="2796" width="1.7109375" style="11" customWidth="1"/>
    <col min="2797" max="3041" width="11.42578125" style="11"/>
    <col min="3042" max="3042" width="4.42578125" style="11" customWidth="1"/>
    <col min="3043" max="3043" width="11.42578125" style="11"/>
    <col min="3044" max="3044" width="17.5703125" style="11" customWidth="1"/>
    <col min="3045" max="3045" width="11.5703125" style="11" customWidth="1"/>
    <col min="3046" max="3049" width="11.42578125" style="11"/>
    <col min="3050" max="3050" width="22.5703125" style="11" customWidth="1"/>
    <col min="3051" max="3051" width="14" style="11" customWidth="1"/>
    <col min="3052" max="3052" width="1.7109375" style="11" customWidth="1"/>
    <col min="3053" max="3297" width="11.42578125" style="11"/>
    <col min="3298" max="3298" width="4.42578125" style="11" customWidth="1"/>
    <col min="3299" max="3299" width="11.42578125" style="11"/>
    <col min="3300" max="3300" width="17.5703125" style="11" customWidth="1"/>
    <col min="3301" max="3301" width="11.5703125" style="11" customWidth="1"/>
    <col min="3302" max="3305" width="11.42578125" style="11"/>
    <col min="3306" max="3306" width="22.5703125" style="11" customWidth="1"/>
    <col min="3307" max="3307" width="14" style="11" customWidth="1"/>
    <col min="3308" max="3308" width="1.7109375" style="11" customWidth="1"/>
    <col min="3309" max="3553" width="11.42578125" style="11"/>
    <col min="3554" max="3554" width="4.42578125" style="11" customWidth="1"/>
    <col min="3555" max="3555" width="11.42578125" style="11"/>
    <col min="3556" max="3556" width="17.5703125" style="11" customWidth="1"/>
    <col min="3557" max="3557" width="11.5703125" style="11" customWidth="1"/>
    <col min="3558" max="3561" width="11.42578125" style="11"/>
    <col min="3562" max="3562" width="22.5703125" style="11" customWidth="1"/>
    <col min="3563" max="3563" width="14" style="11" customWidth="1"/>
    <col min="3564" max="3564" width="1.7109375" style="11" customWidth="1"/>
    <col min="3565" max="3809" width="11.42578125" style="11"/>
    <col min="3810" max="3810" width="4.42578125" style="11" customWidth="1"/>
    <col min="3811" max="3811" width="11.42578125" style="11"/>
    <col min="3812" max="3812" width="17.5703125" style="11" customWidth="1"/>
    <col min="3813" max="3813" width="11.5703125" style="11" customWidth="1"/>
    <col min="3814" max="3817" width="11.42578125" style="11"/>
    <col min="3818" max="3818" width="22.5703125" style="11" customWidth="1"/>
    <col min="3819" max="3819" width="14" style="11" customWidth="1"/>
    <col min="3820" max="3820" width="1.7109375" style="11" customWidth="1"/>
    <col min="3821" max="4065" width="11.42578125" style="11"/>
    <col min="4066" max="4066" width="4.42578125" style="11" customWidth="1"/>
    <col min="4067" max="4067" width="11.42578125" style="11"/>
    <col min="4068" max="4068" width="17.5703125" style="11" customWidth="1"/>
    <col min="4069" max="4069" width="11.5703125" style="11" customWidth="1"/>
    <col min="4070" max="4073" width="11.42578125" style="11"/>
    <col min="4074" max="4074" width="22.5703125" style="11" customWidth="1"/>
    <col min="4075" max="4075" width="14" style="11" customWidth="1"/>
    <col min="4076" max="4076" width="1.7109375" style="11" customWidth="1"/>
    <col min="4077" max="4321" width="11.42578125" style="11"/>
    <col min="4322" max="4322" width="4.42578125" style="11" customWidth="1"/>
    <col min="4323" max="4323" width="11.42578125" style="11"/>
    <col min="4324" max="4324" width="17.5703125" style="11" customWidth="1"/>
    <col min="4325" max="4325" width="11.5703125" style="11" customWidth="1"/>
    <col min="4326" max="4329" width="11.42578125" style="11"/>
    <col min="4330" max="4330" width="22.5703125" style="11" customWidth="1"/>
    <col min="4331" max="4331" width="14" style="11" customWidth="1"/>
    <col min="4332" max="4332" width="1.7109375" style="11" customWidth="1"/>
    <col min="4333" max="4577" width="11.42578125" style="11"/>
    <col min="4578" max="4578" width="4.42578125" style="11" customWidth="1"/>
    <col min="4579" max="4579" width="11.42578125" style="11"/>
    <col min="4580" max="4580" width="17.5703125" style="11" customWidth="1"/>
    <col min="4581" max="4581" width="11.5703125" style="11" customWidth="1"/>
    <col min="4582" max="4585" width="11.42578125" style="11"/>
    <col min="4586" max="4586" width="22.5703125" style="11" customWidth="1"/>
    <col min="4587" max="4587" width="14" style="11" customWidth="1"/>
    <col min="4588" max="4588" width="1.7109375" style="11" customWidth="1"/>
    <col min="4589" max="4833" width="11.42578125" style="11"/>
    <col min="4834" max="4834" width="4.42578125" style="11" customWidth="1"/>
    <col min="4835" max="4835" width="11.42578125" style="11"/>
    <col min="4836" max="4836" width="17.5703125" style="11" customWidth="1"/>
    <col min="4837" max="4837" width="11.5703125" style="11" customWidth="1"/>
    <col min="4838" max="4841" width="11.42578125" style="11"/>
    <col min="4842" max="4842" width="22.5703125" style="11" customWidth="1"/>
    <col min="4843" max="4843" width="14" style="11" customWidth="1"/>
    <col min="4844" max="4844" width="1.7109375" style="11" customWidth="1"/>
    <col min="4845" max="5089" width="11.42578125" style="11"/>
    <col min="5090" max="5090" width="4.42578125" style="11" customWidth="1"/>
    <col min="5091" max="5091" width="11.42578125" style="11"/>
    <col min="5092" max="5092" width="17.5703125" style="11" customWidth="1"/>
    <col min="5093" max="5093" width="11.5703125" style="11" customWidth="1"/>
    <col min="5094" max="5097" width="11.42578125" style="11"/>
    <col min="5098" max="5098" width="22.5703125" style="11" customWidth="1"/>
    <col min="5099" max="5099" width="14" style="11" customWidth="1"/>
    <col min="5100" max="5100" width="1.7109375" style="11" customWidth="1"/>
    <col min="5101" max="5345" width="11.42578125" style="11"/>
    <col min="5346" max="5346" width="4.42578125" style="11" customWidth="1"/>
    <col min="5347" max="5347" width="11.42578125" style="11"/>
    <col min="5348" max="5348" width="17.5703125" style="11" customWidth="1"/>
    <col min="5349" max="5349" width="11.5703125" style="11" customWidth="1"/>
    <col min="5350" max="5353" width="11.42578125" style="11"/>
    <col min="5354" max="5354" width="22.5703125" style="11" customWidth="1"/>
    <col min="5355" max="5355" width="14" style="11" customWidth="1"/>
    <col min="5356" max="5356" width="1.7109375" style="11" customWidth="1"/>
    <col min="5357" max="5601" width="11.42578125" style="11"/>
    <col min="5602" max="5602" width="4.42578125" style="11" customWidth="1"/>
    <col min="5603" max="5603" width="11.42578125" style="11"/>
    <col min="5604" max="5604" width="17.5703125" style="11" customWidth="1"/>
    <col min="5605" max="5605" width="11.5703125" style="11" customWidth="1"/>
    <col min="5606" max="5609" width="11.42578125" style="11"/>
    <col min="5610" max="5610" width="22.5703125" style="11" customWidth="1"/>
    <col min="5611" max="5611" width="14" style="11" customWidth="1"/>
    <col min="5612" max="5612" width="1.7109375" style="11" customWidth="1"/>
    <col min="5613" max="5857" width="11.42578125" style="11"/>
    <col min="5858" max="5858" width="4.42578125" style="11" customWidth="1"/>
    <col min="5859" max="5859" width="11.42578125" style="11"/>
    <col min="5860" max="5860" width="17.5703125" style="11" customWidth="1"/>
    <col min="5861" max="5861" width="11.5703125" style="11" customWidth="1"/>
    <col min="5862" max="5865" width="11.42578125" style="11"/>
    <col min="5866" max="5866" width="22.5703125" style="11" customWidth="1"/>
    <col min="5867" max="5867" width="14" style="11" customWidth="1"/>
    <col min="5868" max="5868" width="1.7109375" style="11" customWidth="1"/>
    <col min="5869" max="6113" width="11.42578125" style="11"/>
    <col min="6114" max="6114" width="4.42578125" style="11" customWidth="1"/>
    <col min="6115" max="6115" width="11.42578125" style="11"/>
    <col min="6116" max="6116" width="17.5703125" style="11" customWidth="1"/>
    <col min="6117" max="6117" width="11.5703125" style="11" customWidth="1"/>
    <col min="6118" max="6121" width="11.42578125" style="11"/>
    <col min="6122" max="6122" width="22.5703125" style="11" customWidth="1"/>
    <col min="6123" max="6123" width="14" style="11" customWidth="1"/>
    <col min="6124" max="6124" width="1.7109375" style="11" customWidth="1"/>
    <col min="6125" max="6369" width="11.42578125" style="11"/>
    <col min="6370" max="6370" width="4.42578125" style="11" customWidth="1"/>
    <col min="6371" max="6371" width="11.42578125" style="11"/>
    <col min="6372" max="6372" width="17.5703125" style="11" customWidth="1"/>
    <col min="6373" max="6373" width="11.5703125" style="11" customWidth="1"/>
    <col min="6374" max="6377" width="11.42578125" style="11"/>
    <col min="6378" max="6378" width="22.5703125" style="11" customWidth="1"/>
    <col min="6379" max="6379" width="14" style="11" customWidth="1"/>
    <col min="6380" max="6380" width="1.7109375" style="11" customWidth="1"/>
    <col min="6381" max="6625" width="11.42578125" style="11"/>
    <col min="6626" max="6626" width="4.42578125" style="11" customWidth="1"/>
    <col min="6627" max="6627" width="11.42578125" style="11"/>
    <col min="6628" max="6628" width="17.5703125" style="11" customWidth="1"/>
    <col min="6629" max="6629" width="11.5703125" style="11" customWidth="1"/>
    <col min="6630" max="6633" width="11.42578125" style="11"/>
    <col min="6634" max="6634" width="22.5703125" style="11" customWidth="1"/>
    <col min="6635" max="6635" width="14" style="11" customWidth="1"/>
    <col min="6636" max="6636" width="1.7109375" style="11" customWidth="1"/>
    <col min="6637" max="6881" width="11.42578125" style="11"/>
    <col min="6882" max="6882" width="4.42578125" style="11" customWidth="1"/>
    <col min="6883" max="6883" width="11.42578125" style="11"/>
    <col min="6884" max="6884" width="17.5703125" style="11" customWidth="1"/>
    <col min="6885" max="6885" width="11.5703125" style="11" customWidth="1"/>
    <col min="6886" max="6889" width="11.42578125" style="11"/>
    <col min="6890" max="6890" width="22.5703125" style="11" customWidth="1"/>
    <col min="6891" max="6891" width="14" style="11" customWidth="1"/>
    <col min="6892" max="6892" width="1.7109375" style="11" customWidth="1"/>
    <col min="6893" max="7137" width="11.42578125" style="11"/>
    <col min="7138" max="7138" width="4.42578125" style="11" customWidth="1"/>
    <col min="7139" max="7139" width="11.42578125" style="11"/>
    <col min="7140" max="7140" width="17.5703125" style="11" customWidth="1"/>
    <col min="7141" max="7141" width="11.5703125" style="11" customWidth="1"/>
    <col min="7142" max="7145" width="11.42578125" style="11"/>
    <col min="7146" max="7146" width="22.5703125" style="11" customWidth="1"/>
    <col min="7147" max="7147" width="14" style="11" customWidth="1"/>
    <col min="7148" max="7148" width="1.7109375" style="11" customWidth="1"/>
    <col min="7149" max="7393" width="11.42578125" style="11"/>
    <col min="7394" max="7394" width="4.42578125" style="11" customWidth="1"/>
    <col min="7395" max="7395" width="11.42578125" style="11"/>
    <col min="7396" max="7396" width="17.5703125" style="11" customWidth="1"/>
    <col min="7397" max="7397" width="11.5703125" style="11" customWidth="1"/>
    <col min="7398" max="7401" width="11.42578125" style="11"/>
    <col min="7402" max="7402" width="22.5703125" style="11" customWidth="1"/>
    <col min="7403" max="7403" width="14" style="11" customWidth="1"/>
    <col min="7404" max="7404" width="1.7109375" style="11" customWidth="1"/>
    <col min="7405" max="7649" width="11.42578125" style="11"/>
    <col min="7650" max="7650" width="4.42578125" style="11" customWidth="1"/>
    <col min="7651" max="7651" width="11.42578125" style="11"/>
    <col min="7652" max="7652" width="17.5703125" style="11" customWidth="1"/>
    <col min="7653" max="7653" width="11.5703125" style="11" customWidth="1"/>
    <col min="7654" max="7657" width="11.42578125" style="11"/>
    <col min="7658" max="7658" width="22.5703125" style="11" customWidth="1"/>
    <col min="7659" max="7659" width="14" style="11" customWidth="1"/>
    <col min="7660" max="7660" width="1.7109375" style="11" customWidth="1"/>
    <col min="7661" max="7905" width="11.42578125" style="11"/>
    <col min="7906" max="7906" width="4.42578125" style="11" customWidth="1"/>
    <col min="7907" max="7907" width="11.42578125" style="11"/>
    <col min="7908" max="7908" width="17.5703125" style="11" customWidth="1"/>
    <col min="7909" max="7909" width="11.5703125" style="11" customWidth="1"/>
    <col min="7910" max="7913" width="11.42578125" style="11"/>
    <col min="7914" max="7914" width="22.5703125" style="11" customWidth="1"/>
    <col min="7915" max="7915" width="14" style="11" customWidth="1"/>
    <col min="7916" max="7916" width="1.7109375" style="11" customWidth="1"/>
    <col min="7917" max="8161" width="11.42578125" style="11"/>
    <col min="8162" max="8162" width="4.42578125" style="11" customWidth="1"/>
    <col min="8163" max="8163" width="11.42578125" style="11"/>
    <col min="8164" max="8164" width="17.5703125" style="11" customWidth="1"/>
    <col min="8165" max="8165" width="11.5703125" style="11" customWidth="1"/>
    <col min="8166" max="8169" width="11.42578125" style="11"/>
    <col min="8170" max="8170" width="22.5703125" style="11" customWidth="1"/>
    <col min="8171" max="8171" width="14" style="11" customWidth="1"/>
    <col min="8172" max="8172" width="1.7109375" style="11" customWidth="1"/>
    <col min="8173" max="8417" width="11.42578125" style="11"/>
    <col min="8418" max="8418" width="4.42578125" style="11" customWidth="1"/>
    <col min="8419" max="8419" width="11.42578125" style="11"/>
    <col min="8420" max="8420" width="17.5703125" style="11" customWidth="1"/>
    <col min="8421" max="8421" width="11.5703125" style="11" customWidth="1"/>
    <col min="8422" max="8425" width="11.42578125" style="11"/>
    <col min="8426" max="8426" width="22.5703125" style="11" customWidth="1"/>
    <col min="8427" max="8427" width="14" style="11" customWidth="1"/>
    <col min="8428" max="8428" width="1.7109375" style="11" customWidth="1"/>
    <col min="8429" max="8673" width="11.42578125" style="11"/>
    <col min="8674" max="8674" width="4.42578125" style="11" customWidth="1"/>
    <col min="8675" max="8675" width="11.42578125" style="11"/>
    <col min="8676" max="8676" width="17.5703125" style="11" customWidth="1"/>
    <col min="8677" max="8677" width="11.5703125" style="11" customWidth="1"/>
    <col min="8678" max="8681" width="11.42578125" style="11"/>
    <col min="8682" max="8682" width="22.5703125" style="11" customWidth="1"/>
    <col min="8683" max="8683" width="14" style="11" customWidth="1"/>
    <col min="8684" max="8684" width="1.7109375" style="11" customWidth="1"/>
    <col min="8685" max="8929" width="11.42578125" style="11"/>
    <col min="8930" max="8930" width="4.42578125" style="11" customWidth="1"/>
    <col min="8931" max="8931" width="11.42578125" style="11"/>
    <col min="8932" max="8932" width="17.5703125" style="11" customWidth="1"/>
    <col min="8933" max="8933" width="11.5703125" style="11" customWidth="1"/>
    <col min="8934" max="8937" width="11.42578125" style="11"/>
    <col min="8938" max="8938" width="22.5703125" style="11" customWidth="1"/>
    <col min="8939" max="8939" width="14" style="11" customWidth="1"/>
    <col min="8940" max="8940" width="1.7109375" style="11" customWidth="1"/>
    <col min="8941" max="9185" width="11.42578125" style="11"/>
    <col min="9186" max="9186" width="4.42578125" style="11" customWidth="1"/>
    <col min="9187" max="9187" width="11.42578125" style="11"/>
    <col min="9188" max="9188" width="17.5703125" style="11" customWidth="1"/>
    <col min="9189" max="9189" width="11.5703125" style="11" customWidth="1"/>
    <col min="9190" max="9193" width="11.42578125" style="11"/>
    <col min="9194" max="9194" width="22.5703125" style="11" customWidth="1"/>
    <col min="9195" max="9195" width="14" style="11" customWidth="1"/>
    <col min="9196" max="9196" width="1.7109375" style="11" customWidth="1"/>
    <col min="9197" max="9441" width="11.42578125" style="11"/>
    <col min="9442" max="9442" width="4.42578125" style="11" customWidth="1"/>
    <col min="9443" max="9443" width="11.42578125" style="11"/>
    <col min="9444" max="9444" width="17.5703125" style="11" customWidth="1"/>
    <col min="9445" max="9445" width="11.5703125" style="11" customWidth="1"/>
    <col min="9446" max="9449" width="11.42578125" style="11"/>
    <col min="9450" max="9450" width="22.5703125" style="11" customWidth="1"/>
    <col min="9451" max="9451" width="14" style="11" customWidth="1"/>
    <col min="9452" max="9452" width="1.7109375" style="11" customWidth="1"/>
    <col min="9453" max="9697" width="11.42578125" style="11"/>
    <col min="9698" max="9698" width="4.42578125" style="11" customWidth="1"/>
    <col min="9699" max="9699" width="11.42578125" style="11"/>
    <col min="9700" max="9700" width="17.5703125" style="11" customWidth="1"/>
    <col min="9701" max="9701" width="11.5703125" style="11" customWidth="1"/>
    <col min="9702" max="9705" width="11.42578125" style="11"/>
    <col min="9706" max="9706" width="22.5703125" style="11" customWidth="1"/>
    <col min="9707" max="9707" width="14" style="11" customWidth="1"/>
    <col min="9708" max="9708" width="1.7109375" style="11" customWidth="1"/>
    <col min="9709" max="9953" width="11.42578125" style="11"/>
    <col min="9954" max="9954" width="4.42578125" style="11" customWidth="1"/>
    <col min="9955" max="9955" width="11.42578125" style="11"/>
    <col min="9956" max="9956" width="17.5703125" style="11" customWidth="1"/>
    <col min="9957" max="9957" width="11.5703125" style="11" customWidth="1"/>
    <col min="9958" max="9961" width="11.42578125" style="11"/>
    <col min="9962" max="9962" width="22.5703125" style="11" customWidth="1"/>
    <col min="9963" max="9963" width="14" style="11" customWidth="1"/>
    <col min="9964" max="9964" width="1.7109375" style="11" customWidth="1"/>
    <col min="9965" max="10209" width="11.42578125" style="11"/>
    <col min="10210" max="10210" width="4.42578125" style="11" customWidth="1"/>
    <col min="10211" max="10211" width="11.42578125" style="11"/>
    <col min="10212" max="10212" width="17.5703125" style="11" customWidth="1"/>
    <col min="10213" max="10213" width="11.5703125" style="11" customWidth="1"/>
    <col min="10214" max="10217" width="11.42578125" style="11"/>
    <col min="10218" max="10218" width="22.5703125" style="11" customWidth="1"/>
    <col min="10219" max="10219" width="14" style="11" customWidth="1"/>
    <col min="10220" max="10220" width="1.7109375" style="11" customWidth="1"/>
    <col min="10221" max="10465" width="11.42578125" style="11"/>
    <col min="10466" max="10466" width="4.42578125" style="11" customWidth="1"/>
    <col min="10467" max="10467" width="11.42578125" style="11"/>
    <col min="10468" max="10468" width="17.5703125" style="11" customWidth="1"/>
    <col min="10469" max="10469" width="11.5703125" style="11" customWidth="1"/>
    <col min="10470" max="10473" width="11.42578125" style="11"/>
    <col min="10474" max="10474" width="22.5703125" style="11" customWidth="1"/>
    <col min="10475" max="10475" width="14" style="11" customWidth="1"/>
    <col min="10476" max="10476" width="1.7109375" style="11" customWidth="1"/>
    <col min="10477" max="10721" width="11.42578125" style="11"/>
    <col min="10722" max="10722" width="4.42578125" style="11" customWidth="1"/>
    <col min="10723" max="10723" width="11.42578125" style="11"/>
    <col min="10724" max="10724" width="17.5703125" style="11" customWidth="1"/>
    <col min="10725" max="10725" width="11.5703125" style="11" customWidth="1"/>
    <col min="10726" max="10729" width="11.42578125" style="11"/>
    <col min="10730" max="10730" width="22.5703125" style="11" customWidth="1"/>
    <col min="10731" max="10731" width="14" style="11" customWidth="1"/>
    <col min="10732" max="10732" width="1.7109375" style="11" customWidth="1"/>
    <col min="10733" max="10977" width="11.42578125" style="11"/>
    <col min="10978" max="10978" width="4.42578125" style="11" customWidth="1"/>
    <col min="10979" max="10979" width="11.42578125" style="11"/>
    <col min="10980" max="10980" width="17.5703125" style="11" customWidth="1"/>
    <col min="10981" max="10981" width="11.5703125" style="11" customWidth="1"/>
    <col min="10982" max="10985" width="11.42578125" style="11"/>
    <col min="10986" max="10986" width="22.5703125" style="11" customWidth="1"/>
    <col min="10987" max="10987" width="14" style="11" customWidth="1"/>
    <col min="10988" max="10988" width="1.7109375" style="11" customWidth="1"/>
    <col min="10989" max="11233" width="11.42578125" style="11"/>
    <col min="11234" max="11234" width="4.42578125" style="11" customWidth="1"/>
    <col min="11235" max="11235" width="11.42578125" style="11"/>
    <col min="11236" max="11236" width="17.5703125" style="11" customWidth="1"/>
    <col min="11237" max="11237" width="11.5703125" style="11" customWidth="1"/>
    <col min="11238" max="11241" width="11.42578125" style="11"/>
    <col min="11242" max="11242" width="22.5703125" style="11" customWidth="1"/>
    <col min="11243" max="11243" width="14" style="11" customWidth="1"/>
    <col min="11244" max="11244" width="1.7109375" style="11" customWidth="1"/>
    <col min="11245" max="11489" width="11.42578125" style="11"/>
    <col min="11490" max="11490" width="4.42578125" style="11" customWidth="1"/>
    <col min="11491" max="11491" width="11.42578125" style="11"/>
    <col min="11492" max="11492" width="17.5703125" style="11" customWidth="1"/>
    <col min="11493" max="11493" width="11.5703125" style="11" customWidth="1"/>
    <col min="11494" max="11497" width="11.42578125" style="11"/>
    <col min="11498" max="11498" width="22.5703125" style="11" customWidth="1"/>
    <col min="11499" max="11499" width="14" style="11" customWidth="1"/>
    <col min="11500" max="11500" width="1.7109375" style="11" customWidth="1"/>
    <col min="11501" max="11745" width="11.42578125" style="11"/>
    <col min="11746" max="11746" width="4.42578125" style="11" customWidth="1"/>
    <col min="11747" max="11747" width="11.42578125" style="11"/>
    <col min="11748" max="11748" width="17.5703125" style="11" customWidth="1"/>
    <col min="11749" max="11749" width="11.5703125" style="11" customWidth="1"/>
    <col min="11750" max="11753" width="11.42578125" style="11"/>
    <col min="11754" max="11754" width="22.5703125" style="11" customWidth="1"/>
    <col min="11755" max="11755" width="14" style="11" customWidth="1"/>
    <col min="11756" max="11756" width="1.7109375" style="11" customWidth="1"/>
    <col min="11757" max="12001" width="11.42578125" style="11"/>
    <col min="12002" max="12002" width="4.42578125" style="11" customWidth="1"/>
    <col min="12003" max="12003" width="11.42578125" style="11"/>
    <col min="12004" max="12004" width="17.5703125" style="11" customWidth="1"/>
    <col min="12005" max="12005" width="11.5703125" style="11" customWidth="1"/>
    <col min="12006" max="12009" width="11.42578125" style="11"/>
    <col min="12010" max="12010" width="22.5703125" style="11" customWidth="1"/>
    <col min="12011" max="12011" width="14" style="11" customWidth="1"/>
    <col min="12012" max="12012" width="1.7109375" style="11" customWidth="1"/>
    <col min="12013" max="12257" width="11.42578125" style="11"/>
    <col min="12258" max="12258" width="4.42578125" style="11" customWidth="1"/>
    <col min="12259" max="12259" width="11.42578125" style="11"/>
    <col min="12260" max="12260" width="17.5703125" style="11" customWidth="1"/>
    <col min="12261" max="12261" width="11.5703125" style="11" customWidth="1"/>
    <col min="12262" max="12265" width="11.42578125" style="11"/>
    <col min="12266" max="12266" width="22.5703125" style="11" customWidth="1"/>
    <col min="12267" max="12267" width="14" style="11" customWidth="1"/>
    <col min="12268" max="12268" width="1.7109375" style="11" customWidth="1"/>
    <col min="12269" max="12513" width="11.42578125" style="11"/>
    <col min="12514" max="12514" width="4.42578125" style="11" customWidth="1"/>
    <col min="12515" max="12515" width="11.42578125" style="11"/>
    <col min="12516" max="12516" width="17.5703125" style="11" customWidth="1"/>
    <col min="12517" max="12517" width="11.5703125" style="11" customWidth="1"/>
    <col min="12518" max="12521" width="11.42578125" style="11"/>
    <col min="12522" max="12522" width="22.5703125" style="11" customWidth="1"/>
    <col min="12523" max="12523" width="14" style="11" customWidth="1"/>
    <col min="12524" max="12524" width="1.7109375" style="11" customWidth="1"/>
    <col min="12525" max="12769" width="11.42578125" style="11"/>
    <col min="12770" max="12770" width="4.42578125" style="11" customWidth="1"/>
    <col min="12771" max="12771" width="11.42578125" style="11"/>
    <col min="12772" max="12772" width="17.5703125" style="11" customWidth="1"/>
    <col min="12773" max="12773" width="11.5703125" style="11" customWidth="1"/>
    <col min="12774" max="12777" width="11.42578125" style="11"/>
    <col min="12778" max="12778" width="22.5703125" style="11" customWidth="1"/>
    <col min="12779" max="12779" width="14" style="11" customWidth="1"/>
    <col min="12780" max="12780" width="1.7109375" style="11" customWidth="1"/>
    <col min="12781" max="13025" width="11.42578125" style="11"/>
    <col min="13026" max="13026" width="4.42578125" style="11" customWidth="1"/>
    <col min="13027" max="13027" width="11.42578125" style="11"/>
    <col min="13028" max="13028" width="17.5703125" style="11" customWidth="1"/>
    <col min="13029" max="13029" width="11.5703125" style="11" customWidth="1"/>
    <col min="13030" max="13033" width="11.42578125" style="11"/>
    <col min="13034" max="13034" width="22.5703125" style="11" customWidth="1"/>
    <col min="13035" max="13035" width="14" style="11" customWidth="1"/>
    <col min="13036" max="13036" width="1.7109375" style="11" customWidth="1"/>
    <col min="13037" max="13281" width="11.42578125" style="11"/>
    <col min="13282" max="13282" width="4.42578125" style="11" customWidth="1"/>
    <col min="13283" max="13283" width="11.42578125" style="11"/>
    <col min="13284" max="13284" width="17.5703125" style="11" customWidth="1"/>
    <col min="13285" max="13285" width="11.5703125" style="11" customWidth="1"/>
    <col min="13286" max="13289" width="11.42578125" style="11"/>
    <col min="13290" max="13290" width="22.5703125" style="11" customWidth="1"/>
    <col min="13291" max="13291" width="14" style="11" customWidth="1"/>
    <col min="13292" max="13292" width="1.7109375" style="11" customWidth="1"/>
    <col min="13293" max="13537" width="11.42578125" style="11"/>
    <col min="13538" max="13538" width="4.42578125" style="11" customWidth="1"/>
    <col min="13539" max="13539" width="11.42578125" style="11"/>
    <col min="13540" max="13540" width="17.5703125" style="11" customWidth="1"/>
    <col min="13541" max="13541" width="11.5703125" style="11" customWidth="1"/>
    <col min="13542" max="13545" width="11.42578125" style="11"/>
    <col min="13546" max="13546" width="22.5703125" style="11" customWidth="1"/>
    <col min="13547" max="13547" width="14" style="11" customWidth="1"/>
    <col min="13548" max="13548" width="1.7109375" style="11" customWidth="1"/>
    <col min="13549" max="13793" width="11.42578125" style="11"/>
    <col min="13794" max="13794" width="4.42578125" style="11" customWidth="1"/>
    <col min="13795" max="13795" width="11.42578125" style="11"/>
    <col min="13796" max="13796" width="17.5703125" style="11" customWidth="1"/>
    <col min="13797" max="13797" width="11.5703125" style="11" customWidth="1"/>
    <col min="13798" max="13801" width="11.42578125" style="11"/>
    <col min="13802" max="13802" width="22.5703125" style="11" customWidth="1"/>
    <col min="13803" max="13803" width="14" style="11" customWidth="1"/>
    <col min="13804" max="13804" width="1.7109375" style="11" customWidth="1"/>
    <col min="13805" max="14049" width="11.42578125" style="11"/>
    <col min="14050" max="14050" width="4.42578125" style="11" customWidth="1"/>
    <col min="14051" max="14051" width="11.42578125" style="11"/>
    <col min="14052" max="14052" width="17.5703125" style="11" customWidth="1"/>
    <col min="14053" max="14053" width="11.5703125" style="11" customWidth="1"/>
    <col min="14054" max="14057" width="11.42578125" style="11"/>
    <col min="14058" max="14058" width="22.5703125" style="11" customWidth="1"/>
    <col min="14059" max="14059" width="14" style="11" customWidth="1"/>
    <col min="14060" max="14060" width="1.7109375" style="11" customWidth="1"/>
    <col min="14061" max="14305" width="11.42578125" style="11"/>
    <col min="14306" max="14306" width="4.42578125" style="11" customWidth="1"/>
    <col min="14307" max="14307" width="11.42578125" style="11"/>
    <col min="14308" max="14308" width="17.5703125" style="11" customWidth="1"/>
    <col min="14309" max="14309" width="11.5703125" style="11" customWidth="1"/>
    <col min="14310" max="14313" width="11.42578125" style="11"/>
    <col min="14314" max="14314" width="22.5703125" style="11" customWidth="1"/>
    <col min="14315" max="14315" width="14" style="11" customWidth="1"/>
    <col min="14316" max="14316" width="1.7109375" style="11" customWidth="1"/>
    <col min="14317" max="14561" width="11.42578125" style="11"/>
    <col min="14562" max="14562" width="4.42578125" style="11" customWidth="1"/>
    <col min="14563" max="14563" width="11.42578125" style="11"/>
    <col min="14564" max="14564" width="17.5703125" style="11" customWidth="1"/>
    <col min="14565" max="14565" width="11.5703125" style="11" customWidth="1"/>
    <col min="14566" max="14569" width="11.42578125" style="11"/>
    <col min="14570" max="14570" width="22.5703125" style="11" customWidth="1"/>
    <col min="14571" max="14571" width="14" style="11" customWidth="1"/>
    <col min="14572" max="14572" width="1.7109375" style="11" customWidth="1"/>
    <col min="14573" max="14817" width="11.42578125" style="11"/>
    <col min="14818" max="14818" width="4.42578125" style="11" customWidth="1"/>
    <col min="14819" max="14819" width="11.42578125" style="11"/>
    <col min="14820" max="14820" width="17.5703125" style="11" customWidth="1"/>
    <col min="14821" max="14821" width="11.5703125" style="11" customWidth="1"/>
    <col min="14822" max="14825" width="11.42578125" style="11"/>
    <col min="14826" max="14826" width="22.5703125" style="11" customWidth="1"/>
    <col min="14827" max="14827" width="14" style="11" customWidth="1"/>
    <col min="14828" max="14828" width="1.7109375" style="11" customWidth="1"/>
    <col min="14829" max="15073" width="11.42578125" style="11"/>
    <col min="15074" max="15074" width="4.42578125" style="11" customWidth="1"/>
    <col min="15075" max="15075" width="11.42578125" style="11"/>
    <col min="15076" max="15076" width="17.5703125" style="11" customWidth="1"/>
    <col min="15077" max="15077" width="11.5703125" style="11" customWidth="1"/>
    <col min="15078" max="15081" width="11.42578125" style="11"/>
    <col min="15082" max="15082" width="22.5703125" style="11" customWidth="1"/>
    <col min="15083" max="15083" width="14" style="11" customWidth="1"/>
    <col min="15084" max="15084" width="1.7109375" style="11" customWidth="1"/>
    <col min="15085" max="15329" width="11.42578125" style="11"/>
    <col min="15330" max="15330" width="4.42578125" style="11" customWidth="1"/>
    <col min="15331" max="15331" width="11.42578125" style="11"/>
    <col min="15332" max="15332" width="17.5703125" style="11" customWidth="1"/>
    <col min="15333" max="15333" width="11.5703125" style="11" customWidth="1"/>
    <col min="15334" max="15337" width="11.42578125" style="11"/>
    <col min="15338" max="15338" width="22.5703125" style="11" customWidth="1"/>
    <col min="15339" max="15339" width="14" style="11" customWidth="1"/>
    <col min="15340" max="15340" width="1.7109375" style="11" customWidth="1"/>
    <col min="15341" max="15585" width="11.42578125" style="11"/>
    <col min="15586" max="15586" width="4.42578125" style="11" customWidth="1"/>
    <col min="15587" max="15587" width="11.42578125" style="11"/>
    <col min="15588" max="15588" width="17.5703125" style="11" customWidth="1"/>
    <col min="15589" max="15589" width="11.5703125" style="11" customWidth="1"/>
    <col min="15590" max="15593" width="11.42578125" style="11"/>
    <col min="15594" max="15594" width="22.5703125" style="11" customWidth="1"/>
    <col min="15595" max="15595" width="14" style="11" customWidth="1"/>
    <col min="15596" max="15596" width="1.7109375" style="11" customWidth="1"/>
    <col min="15597" max="15841" width="11.42578125" style="11"/>
    <col min="15842" max="15842" width="4.42578125" style="11" customWidth="1"/>
    <col min="15843" max="15843" width="11.42578125" style="11"/>
    <col min="15844" max="15844" width="17.5703125" style="11" customWidth="1"/>
    <col min="15845" max="15845" width="11.5703125" style="11" customWidth="1"/>
    <col min="15846" max="15849" width="11.42578125" style="11"/>
    <col min="15850" max="15850" width="22.5703125" style="11" customWidth="1"/>
    <col min="15851" max="15851" width="14" style="11" customWidth="1"/>
    <col min="15852" max="15852" width="1.7109375" style="11" customWidth="1"/>
    <col min="15853" max="16097" width="11.42578125" style="11"/>
    <col min="16098" max="16098" width="4.42578125" style="11" customWidth="1"/>
    <col min="16099" max="16099" width="11.42578125" style="11"/>
    <col min="16100" max="16100" width="17.5703125" style="11" customWidth="1"/>
    <col min="16101" max="16101" width="11.5703125" style="11" customWidth="1"/>
    <col min="16102" max="16105" width="11.42578125" style="11"/>
    <col min="16106" max="16106" width="22.5703125" style="11" customWidth="1"/>
    <col min="16107" max="16107" width="14" style="11" customWidth="1"/>
    <col min="16108" max="16108" width="1.7109375" style="11" customWidth="1"/>
    <col min="16109" max="16384" width="11.42578125" style="11"/>
  </cols>
  <sheetData>
    <row r="1" spans="2:10" ht="6" customHeight="1" thickBot="1" x14ac:dyDescent="0.25"/>
    <row r="2" spans="2:10" ht="19.5" customHeight="1" x14ac:dyDescent="0.2">
      <c r="B2" s="12"/>
      <c r="C2" s="13"/>
      <c r="D2" s="14" t="s">
        <v>20</v>
      </c>
      <c r="E2" s="15"/>
      <c r="F2" s="15"/>
      <c r="G2" s="15"/>
      <c r="H2" s="15"/>
      <c r="I2" s="16"/>
      <c r="J2" s="17" t="s">
        <v>21</v>
      </c>
    </row>
    <row r="3" spans="2:10" ht="13.5" thickBot="1" x14ac:dyDescent="0.25">
      <c r="B3" s="18"/>
      <c r="C3" s="19"/>
      <c r="D3" s="20"/>
      <c r="E3" s="21"/>
      <c r="F3" s="21"/>
      <c r="G3" s="21"/>
      <c r="H3" s="21"/>
      <c r="I3" s="22"/>
      <c r="J3" s="23"/>
    </row>
    <row r="4" spans="2:10" x14ac:dyDescent="0.2">
      <c r="B4" s="18"/>
      <c r="C4" s="19"/>
      <c r="D4" s="14" t="s">
        <v>22</v>
      </c>
      <c r="E4" s="15"/>
      <c r="F4" s="15"/>
      <c r="G4" s="15"/>
      <c r="H4" s="15"/>
      <c r="I4" s="16"/>
      <c r="J4" s="17" t="s">
        <v>23</v>
      </c>
    </row>
    <row r="5" spans="2:10" x14ac:dyDescent="0.2">
      <c r="B5" s="18"/>
      <c r="C5" s="19"/>
      <c r="D5" s="24"/>
      <c r="E5" s="25"/>
      <c r="F5" s="25"/>
      <c r="G5" s="25"/>
      <c r="H5" s="25"/>
      <c r="I5" s="26"/>
      <c r="J5" s="27"/>
    </row>
    <row r="6" spans="2:10" ht="13.5" thickBot="1" x14ac:dyDescent="0.25">
      <c r="B6" s="28"/>
      <c r="C6" s="29"/>
      <c r="D6" s="20"/>
      <c r="E6" s="21"/>
      <c r="F6" s="21"/>
      <c r="G6" s="21"/>
      <c r="H6" s="21"/>
      <c r="I6" s="22"/>
      <c r="J6" s="23"/>
    </row>
    <row r="7" spans="2:10" x14ac:dyDescent="0.2">
      <c r="B7" s="30"/>
      <c r="J7" s="31"/>
    </row>
    <row r="8" spans="2:10" x14ac:dyDescent="0.2">
      <c r="B8" s="30"/>
      <c r="J8" s="31"/>
    </row>
    <row r="9" spans="2:10" x14ac:dyDescent="0.2">
      <c r="B9" s="30"/>
      <c r="J9" s="31"/>
    </row>
    <row r="10" spans="2:10" x14ac:dyDescent="0.2">
      <c r="B10" s="30"/>
      <c r="C10" s="32" t="s">
        <v>24</v>
      </c>
      <c r="E10" s="33"/>
      <c r="J10" s="31"/>
    </row>
    <row r="11" spans="2:10" x14ac:dyDescent="0.2">
      <c r="B11" s="30"/>
      <c r="J11" s="31"/>
    </row>
    <row r="12" spans="2:10" x14ac:dyDescent="0.2">
      <c r="B12" s="30"/>
      <c r="C12" s="32" t="s">
        <v>115</v>
      </c>
      <c r="J12" s="31"/>
    </row>
    <row r="13" spans="2:10" x14ac:dyDescent="0.2">
      <c r="B13" s="30"/>
      <c r="C13" s="32" t="s">
        <v>116</v>
      </c>
      <c r="J13" s="31"/>
    </row>
    <row r="14" spans="2:10" x14ac:dyDescent="0.2">
      <c r="B14" s="30"/>
      <c r="J14" s="31"/>
    </row>
    <row r="15" spans="2:10" x14ac:dyDescent="0.2">
      <c r="B15" s="30"/>
      <c r="C15" s="11" t="s">
        <v>25</v>
      </c>
      <c r="J15" s="31"/>
    </row>
    <row r="16" spans="2:10" x14ac:dyDescent="0.2">
      <c r="B16" s="30"/>
      <c r="C16" s="34"/>
      <c r="J16" s="31"/>
    </row>
    <row r="17" spans="2:10" x14ac:dyDescent="0.2">
      <c r="B17" s="30"/>
      <c r="C17" s="11" t="s">
        <v>26</v>
      </c>
      <c r="D17" s="33"/>
      <c r="H17" s="35" t="s">
        <v>27</v>
      </c>
      <c r="I17" s="35" t="s">
        <v>28</v>
      </c>
      <c r="J17" s="31"/>
    </row>
    <row r="18" spans="2:10" x14ac:dyDescent="0.2">
      <c r="B18" s="30"/>
      <c r="C18" s="32" t="s">
        <v>29</v>
      </c>
      <c r="D18" s="32"/>
      <c r="E18" s="32"/>
      <c r="F18" s="32"/>
      <c r="H18" s="36">
        <v>11</v>
      </c>
      <c r="I18" s="79">
        <v>30668859</v>
      </c>
      <c r="J18" s="31"/>
    </row>
    <row r="19" spans="2:10" x14ac:dyDescent="0.2">
      <c r="B19" s="30"/>
      <c r="C19" s="11" t="s">
        <v>30</v>
      </c>
      <c r="H19" s="37">
        <v>0</v>
      </c>
      <c r="I19" s="38">
        <v>0</v>
      </c>
      <c r="J19" s="31"/>
    </row>
    <row r="20" spans="2:10" x14ac:dyDescent="0.2">
      <c r="B20" s="30"/>
      <c r="C20" s="11" t="s">
        <v>31</v>
      </c>
      <c r="H20" s="37">
        <v>3</v>
      </c>
      <c r="I20" s="38">
        <v>27715339</v>
      </c>
      <c r="J20" s="31"/>
    </row>
    <row r="21" spans="2:10" x14ac:dyDescent="0.2">
      <c r="B21" s="30"/>
      <c r="C21" s="11" t="s">
        <v>32</v>
      </c>
      <c r="H21" s="37">
        <v>1</v>
      </c>
      <c r="I21" s="39">
        <v>9700</v>
      </c>
      <c r="J21" s="31"/>
    </row>
    <row r="22" spans="2:10" x14ac:dyDescent="0.2">
      <c r="B22" s="30"/>
      <c r="C22" s="11" t="s">
        <v>110</v>
      </c>
      <c r="H22" s="37">
        <v>2</v>
      </c>
      <c r="I22" s="38">
        <v>1245000</v>
      </c>
      <c r="J22" s="31"/>
    </row>
    <row r="23" spans="2:10" ht="13.5" thickBot="1" x14ac:dyDescent="0.25">
      <c r="B23" s="30"/>
      <c r="C23" s="11" t="s">
        <v>33</v>
      </c>
      <c r="H23" s="40">
        <v>0</v>
      </c>
      <c r="I23" s="41">
        <v>0</v>
      </c>
      <c r="J23" s="31"/>
    </row>
    <row r="24" spans="2:10" x14ac:dyDescent="0.2">
      <c r="B24" s="30"/>
      <c r="C24" s="32" t="s">
        <v>34</v>
      </c>
      <c r="D24" s="32"/>
      <c r="E24" s="32"/>
      <c r="F24" s="32"/>
      <c r="H24" s="36">
        <f>H19+H20+H21+H22+H23</f>
        <v>6</v>
      </c>
      <c r="I24" s="42">
        <f>I19+I20+I21+I22+I23</f>
        <v>28970039</v>
      </c>
      <c r="J24" s="31"/>
    </row>
    <row r="25" spans="2:10" x14ac:dyDescent="0.2">
      <c r="B25" s="30"/>
      <c r="C25" s="11" t="s">
        <v>35</v>
      </c>
      <c r="H25" s="37">
        <v>3</v>
      </c>
      <c r="I25" s="38">
        <v>479503</v>
      </c>
      <c r="J25" s="31"/>
    </row>
    <row r="26" spans="2:10" ht="13.5" thickBot="1" x14ac:dyDescent="0.25">
      <c r="B26" s="30"/>
      <c r="C26" s="11" t="s">
        <v>36</v>
      </c>
      <c r="H26" s="40">
        <v>2</v>
      </c>
      <c r="I26" s="41">
        <v>1219317</v>
      </c>
      <c r="J26" s="31"/>
    </row>
    <row r="27" spans="2:10" x14ac:dyDescent="0.2">
      <c r="B27" s="30"/>
      <c r="C27" s="32" t="s">
        <v>37</v>
      </c>
      <c r="D27" s="32"/>
      <c r="E27" s="32"/>
      <c r="F27" s="32"/>
      <c r="H27" s="36">
        <f>H25+H26</f>
        <v>5</v>
      </c>
      <c r="I27" s="42">
        <f>I25+I26</f>
        <v>1698820</v>
      </c>
      <c r="J27" s="31"/>
    </row>
    <row r="28" spans="2:10" ht="13.5" thickBot="1" x14ac:dyDescent="0.25">
      <c r="B28" s="30"/>
      <c r="C28" s="11" t="s">
        <v>38</v>
      </c>
      <c r="D28" s="32"/>
      <c r="E28" s="32"/>
      <c r="F28" s="32"/>
      <c r="H28" s="40">
        <v>0</v>
      </c>
      <c r="I28" s="41">
        <v>0</v>
      </c>
      <c r="J28" s="31"/>
    </row>
    <row r="29" spans="2:10" x14ac:dyDescent="0.2">
      <c r="B29" s="30"/>
      <c r="C29" s="32" t="s">
        <v>39</v>
      </c>
      <c r="D29" s="32"/>
      <c r="E29" s="32"/>
      <c r="F29" s="32"/>
      <c r="H29" s="37">
        <f>H28</f>
        <v>0</v>
      </c>
      <c r="I29" s="38">
        <f>I28</f>
        <v>0</v>
      </c>
      <c r="J29" s="31"/>
    </row>
    <row r="30" spans="2:10" x14ac:dyDescent="0.2">
      <c r="B30" s="30"/>
      <c r="C30" s="32"/>
      <c r="D30" s="32"/>
      <c r="E30" s="32"/>
      <c r="F30" s="32"/>
      <c r="H30" s="43"/>
      <c r="I30" s="42"/>
      <c r="J30" s="31"/>
    </row>
    <row r="31" spans="2:10" ht="13.5" thickBot="1" x14ac:dyDescent="0.25">
      <c r="B31" s="30"/>
      <c r="C31" s="32" t="s">
        <v>40</v>
      </c>
      <c r="D31" s="32"/>
      <c r="H31" s="44">
        <f>H24+H27+H29</f>
        <v>11</v>
      </c>
      <c r="I31" s="45">
        <f>I24+I27+I29</f>
        <v>30668859</v>
      </c>
      <c r="J31" s="31"/>
    </row>
    <row r="32" spans="2:10" ht="13.5" thickTop="1" x14ac:dyDescent="0.2">
      <c r="B32" s="30"/>
      <c r="C32" s="32"/>
      <c r="D32" s="32"/>
      <c r="H32" s="46"/>
      <c r="I32" s="38"/>
      <c r="J32" s="31"/>
    </row>
    <row r="33" spans="2:10" x14ac:dyDescent="0.2">
      <c r="B33" s="30"/>
      <c r="G33" s="46"/>
      <c r="H33" s="46"/>
      <c r="I33" s="46"/>
      <c r="J33" s="31"/>
    </row>
    <row r="34" spans="2:10" x14ac:dyDescent="0.2">
      <c r="B34" s="30"/>
      <c r="G34" s="46"/>
      <c r="H34" s="46"/>
      <c r="I34" s="46"/>
      <c r="J34" s="31"/>
    </row>
    <row r="35" spans="2:10" x14ac:dyDescent="0.2">
      <c r="B35" s="30"/>
      <c r="G35" s="46"/>
      <c r="H35" s="46"/>
      <c r="I35" s="46"/>
      <c r="J35" s="31"/>
    </row>
    <row r="36" spans="2:10" ht="13.5" thickBot="1" x14ac:dyDescent="0.25">
      <c r="B36" s="30"/>
      <c r="C36" s="47"/>
      <c r="D36" s="47"/>
      <c r="G36" s="48" t="s">
        <v>41</v>
      </c>
      <c r="H36" s="47"/>
      <c r="I36" s="46"/>
      <c r="J36" s="31"/>
    </row>
    <row r="37" spans="2:10" ht="4.5" customHeight="1" x14ac:dyDescent="0.2">
      <c r="B37" s="30"/>
      <c r="C37" s="46"/>
      <c r="D37" s="46"/>
      <c r="G37" s="46"/>
      <c r="H37" s="46"/>
      <c r="I37" s="46"/>
      <c r="J37" s="31"/>
    </row>
    <row r="38" spans="2:10" x14ac:dyDescent="0.2">
      <c r="B38" s="30"/>
      <c r="C38" s="32" t="s">
        <v>117</v>
      </c>
      <c r="G38" s="49" t="s">
        <v>42</v>
      </c>
      <c r="H38" s="46"/>
      <c r="I38" s="46"/>
      <c r="J38" s="31"/>
    </row>
    <row r="39" spans="2:10" x14ac:dyDescent="0.2">
      <c r="B39" s="30"/>
      <c r="G39" s="46"/>
      <c r="H39" s="46"/>
      <c r="I39" s="46"/>
      <c r="J39" s="31"/>
    </row>
    <row r="40" spans="2:10" ht="18.75" customHeight="1" thickBot="1" x14ac:dyDescent="0.25">
      <c r="B40" s="50"/>
      <c r="C40" s="51"/>
      <c r="D40" s="51"/>
      <c r="E40" s="51"/>
      <c r="F40" s="51"/>
      <c r="G40" s="47"/>
      <c r="H40" s="47"/>
      <c r="I40" s="47"/>
      <c r="J40" s="5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Geraldine Valencia Zambrano</cp:lastModifiedBy>
  <cp:lastPrinted>2023-05-23T18:51:41Z</cp:lastPrinted>
  <dcterms:created xsi:type="dcterms:W3CDTF">2023-05-19T21:17:10Z</dcterms:created>
  <dcterms:modified xsi:type="dcterms:W3CDTF">2023-05-23T18:53:22Z</dcterms:modified>
</cp:coreProperties>
</file>