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5. MAYO\nit 890939936 SOMER\"/>
    </mc:Choice>
  </mc:AlternateContent>
  <bookViews>
    <workbookView xWindow="0" yWindow="0" windowWidth="20490" windowHeight="8445" activeTab="4"/>
  </bookViews>
  <sheets>
    <sheet name="INFO IPS" sheetId="1" r:id="rId1"/>
    <sheet name="TD" sheetId="4" r:id="rId2"/>
    <sheet name="ESTADO DE CADA FACTURA" sheetId="2" r:id="rId3"/>
    <sheet name="VAGLO" sheetId="3" r:id="rId4"/>
    <sheet name="FOR-CSA-018" sheetId="5" r:id="rId5"/>
  </sheets>
  <definedNames>
    <definedName name="_xlnm._FilterDatabase" localSheetId="2" hidden="1">'ESTADO DE CADA FACTURA'!$A$2:$AR$33</definedName>
    <definedName name="_xlnm._FilterDatabase" localSheetId="0" hidden="1">'INFO IPS'!$A$1:$I$32</definedName>
  </definedNames>
  <calcPr calcId="152511"/>
  <pivotCaches>
    <pivotCache cacheId="17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5" l="1"/>
  <c r="G29" i="5"/>
  <c r="H27" i="5"/>
  <c r="H31" i="5" s="1"/>
  <c r="G27" i="5"/>
  <c r="H24" i="5"/>
  <c r="G24" i="5"/>
  <c r="G31" i="5" l="1"/>
  <c r="AO1" i="2" l="1"/>
  <c r="Y1" i="2"/>
  <c r="X1" i="2"/>
  <c r="R1" i="2"/>
  <c r="S1" i="2"/>
  <c r="T1" i="2"/>
  <c r="U1" i="2"/>
  <c r="V1" i="2"/>
  <c r="Q1" i="2"/>
  <c r="K1" i="2"/>
  <c r="J1" i="2"/>
  <c r="H3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<sst xmlns="http://schemas.openxmlformats.org/spreadsheetml/2006/main" count="443" uniqueCount="187">
  <si>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</si>
  <si>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</si>
  <si>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</si>
  <si>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</si>
  <si>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</si>
  <si>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</si>
  <si>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</si>
  <si>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Nombre IPS</t>
  </si>
  <si>
    <t>SOCIEDAD MEDICA RIONEGRO S.A SOMER S.A</t>
  </si>
  <si>
    <t>Estado IPS</t>
  </si>
  <si>
    <t>Radicada entidad</t>
  </si>
  <si>
    <t>Contestada radicada</t>
  </si>
  <si>
    <t>Objetada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</si>
  <si>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</si>
  <si>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</si>
  <si>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</si>
  <si>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</si>
  <si>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</si>
  <si>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</si>
  <si>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</si>
  <si>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</si>
  <si>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</si>
  <si>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</si>
  <si>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</si>
  <si>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</si>
  <si>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</si>
  <si>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</si>
  <si>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</si>
  <si>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</si>
  <si>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VALOR_GLOSA_DV</t>
  </si>
  <si>
    <t>VALOR_CRUZADO_SASS</t>
  </si>
  <si>
    <t>SALDO_SASS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</si>
  <si>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</si>
  <si>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</si>
  <si>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</si>
  <si>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</si>
  <si>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</si>
  <si>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</si>
  <si>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</si>
  <si>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</si>
  <si>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</si>
  <si>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</si>
  <si>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</si>
  <si>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</si>
  <si>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</si>
  <si>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</si>
  <si>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</si>
  <si>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</si>
  <si>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</si>
  <si>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</si>
  <si>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</si>
  <si>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</si>
  <si>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SI</t>
  </si>
  <si>
    <t>B)Factura sin saldo ERP</t>
  </si>
  <si>
    <t>OK</t>
  </si>
  <si>
    <t>B)Factura sin saldo ERP/conciliar diferencia valor de factura</t>
  </si>
  <si>
    <t>C)Glosas total pendiente por respuesta de IPS/conciliar diferencia valor de factura</t>
  </si>
  <si>
    <t>TARIFA/SE SOSTIEN GLOSA:MAYOR VALOR COBRADO EN CODIGO 882317 FACTURAN $118520  CONVENIO $ 111.465 SE OBJETA LA DI $ 7055,VALIDAR CON EL AREA DE CONTRATACIONES.ELIZABETH FERNANDEZ</t>
  </si>
  <si>
    <t>TARIFA:SE SOSTIENE GLOSA VALIDAR CON CONTRATACIONESTARIFA MAYOR VALRO COBRADO EN CODIGO 890344 FACTURAN $ 80713 CONVENIO $ 75911 SE OBJETA LA DIFERENCIA $ 4802ELIZABETH FERNANDEZ</t>
  </si>
  <si>
    <t>TARIFA/SE SOSTIENE GLOSA.MAYOR VALOR COBRADO EN CODIG0890244 FACTURAN $ 80700  CONVNEIO $ 75.911 SE OBJETA LA DIFE$ 4789, FAVOR VALIDAR CON EL AREA DE CONTRATACIONES.ELIZABETH FERNANDEZ</t>
  </si>
  <si>
    <t>TARIFA/SE SOSTIENE GLOSA:MAYOR VALOR COBRADO EN CODIGO 890201 FACTURAN $ 56100 CONVENIO $ 50.864 SE OBJETA LA DIFERENCIA$ 5236, FAVOR VALIDAR CON EL AREA DE CONTRATACIONES.ELIZABETH FERNANDEZ</t>
  </si>
  <si>
    <t>TARIFA/SE SOSTIENE GLOSA:MAYOR VALOR COBRADO EN CODIGO890201 FACTURAN $ 56100 CONVENIO $ 50.864 SE OBJETA LA DIFERENCIA $ 5236, FAVOR VALIDAR CON EL AREA DE CONTRATACIONES.ELIZABETH FERNANDEZ</t>
  </si>
  <si>
    <t>TARIFA/SE SOSTIEGE GLOSA:MAYOR VALOR COBRADO EN CODIGO 881332 FACTURAN $ 13810 0 CNVENIO $ 125.488 SE OBJETA LA DIFERENCIA $ 12612, FAVOR VALIDAR CON EL AREA DE CONTRATACIONES.ELIZABETH FERNANDEZ</t>
  </si>
  <si>
    <t>TARIFA MAYOR VALOR COBRADO EN CODIGO 890282 FACTURAN 57700 C- 12% =50.776 DIF 6924. CON COAT VIGENTE AL AÑO 2022.ELIZABETH FERNANDEZ</t>
  </si>
  <si>
    <t>TARIFA. SE SOSTIENE GLOSA:TARIFA MAYOR VALOR COBRADO EN CODIGO 881201 FACTURAN $ 123821 CONVENIO $ 112464 SE OBJETA LA DIFERENCIA $ 11357ELIZABETH FERNNADEZ</t>
  </si>
  <si>
    <t>TARIFA/SE SOSTIENE GLOSA:MAYOR VALOR COBRADO EN CODIGO 890255 FACTURAN $80700 CONVENIO $ 75.911 SE OBJETA LA DIFERENCIA  $ 4789, VALIDAR CON EL AREA DE CONTRATACIONES.ELIZABETH FERNANDEZ</t>
  </si>
  <si>
    <t>TARIFA:SE SOSTIENE GLOSA VALIDAR CON CONTRATACIONESTARIFA MAYOR VALOR COBRADO EN CODIGO 992990 FACTURAN $ 157500 CONVENIO $ 148100 SE OBJETA LA DIFERENCIA $ 9400ELIZABETH FERNANDEZ</t>
  </si>
  <si>
    <t>TARIFA:SE SOSTIENE GLOSA VALIDAR CON CONTRATACIONESTARIFA MAYOR VALOR COBRADO EN CODIGO 890287 FACTURAN $ 67000CONVENIO $ 46112 SE OBJETA LA DIFERENCIA $ 20888ELIZABETH FERNANDEZ</t>
  </si>
  <si>
    <t>FACTURA</t>
  </si>
  <si>
    <t>LLAVE</t>
  </si>
  <si>
    <t>890939936_4782505</t>
  </si>
  <si>
    <t>890939936_5013983</t>
  </si>
  <si>
    <t>890939936_5022213</t>
  </si>
  <si>
    <t>890939936_5025858</t>
  </si>
  <si>
    <t>890939936_5043357</t>
  </si>
  <si>
    <t>890939936_4990698</t>
  </si>
  <si>
    <t>890939936_4943892</t>
  </si>
  <si>
    <t>890939936_4972916</t>
  </si>
  <si>
    <t>890939936_4871090</t>
  </si>
  <si>
    <t>890939936_4910146</t>
  </si>
  <si>
    <t>890939936_4984203</t>
  </si>
  <si>
    <t>890939936_4687703</t>
  </si>
  <si>
    <t>890939936_4855437</t>
  </si>
  <si>
    <t>890939936_4994924</t>
  </si>
  <si>
    <t>890939936_5000480</t>
  </si>
  <si>
    <t>890939936_5003018</t>
  </si>
  <si>
    <t>890939936_5004809</t>
  </si>
  <si>
    <t>890939936_5004812</t>
  </si>
  <si>
    <t>890939936_5007426</t>
  </si>
  <si>
    <t>890939936_4968063</t>
  </si>
  <si>
    <t>890939936_4930344</t>
  </si>
  <si>
    <t>890939936_5007819</t>
  </si>
  <si>
    <t>890939936_4952876</t>
  </si>
  <si>
    <t>890939936_4955257</t>
  </si>
  <si>
    <t>890939936_4955480</t>
  </si>
  <si>
    <t>890939936_4956279</t>
  </si>
  <si>
    <t>890939936_4965785</t>
  </si>
  <si>
    <t>890939936_4987495</t>
  </si>
  <si>
    <t>890939936_4927838</t>
  </si>
  <si>
    <t>890939936_5001686</t>
  </si>
  <si>
    <t>890939936_5002308</t>
  </si>
  <si>
    <t>ESTADO EPS 31/05/2023</t>
  </si>
  <si>
    <t>POR PAGAR SAP</t>
  </si>
  <si>
    <t>DOCUMENTO CONTABLE</t>
  </si>
  <si>
    <t>VALOR_CANCELADO_SAP</t>
  </si>
  <si>
    <t>OBSERVACION_GLOSA_DEVOLUCION</t>
  </si>
  <si>
    <t>FACTURA NO RADICADA</t>
  </si>
  <si>
    <t>FACTURA PENDIENTE DE PAGO</t>
  </si>
  <si>
    <t>FECHA ULTIMO INGRESO DE LA FACTURA ULTIMA NOVEDAD</t>
  </si>
  <si>
    <t>AÑO NOVEDAD</t>
  </si>
  <si>
    <t>MES NOVEDAD</t>
  </si>
  <si>
    <t>DIA NOVEDAD</t>
  </si>
  <si>
    <t>NIT</t>
  </si>
  <si>
    <t>PRESTADOR</t>
  </si>
  <si>
    <t>ALFAFACTURA</t>
  </si>
  <si>
    <t>NUMEROFACTURA</t>
  </si>
  <si>
    <t>ID</t>
  </si>
  <si>
    <t>NUMERO NOTA</t>
  </si>
  <si>
    <t>FECHA DE SERVICIO PRESTADO POR LA IPS FECHA FACTURA</t>
  </si>
  <si>
    <t>VALOR FACTURA</t>
  </si>
  <si>
    <t>VALOR_GLOSA Y DEVOLUCION</t>
  </si>
  <si>
    <t>REGIMEN</t>
  </si>
  <si>
    <t>TIPIFICACION</t>
  </si>
  <si>
    <t>CONCEPTO GLOSA Y DEVOLUCION</t>
  </si>
  <si>
    <t>TIPIFICACION OBJECION</t>
  </si>
  <si>
    <t>Marzo</t>
  </si>
  <si>
    <t>SOCIEDAD MEDICA RIONEGRO S.A. SOMER S.A.</t>
  </si>
  <si>
    <t>890939936__4987495</t>
  </si>
  <si>
    <t>INS</t>
  </si>
  <si>
    <t>GLOSA</t>
  </si>
  <si>
    <t xml:space="preserve">.TARIFA MAYOR VALOR COBRADO EN CODIGO 881201 FACTURAN $ 12382 1 CONVENIO $ 112464 SE OBJETA LA DIFERENCIA $ 11357      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1017232277 CINDY PAOLA OCHOA GUTIERR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</si>
  <si>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TARIFA</t>
  </si>
  <si>
    <t>890939936__5001686</t>
  </si>
  <si>
    <t xml:space="preserve">.TARIFA MAYOR VALOR COBRADO EN CODIGO 992990 FACTURAN $ 15750 0 CONVENIO $ 148100 SE OBJETA LA DIFERENCIA $ 9400       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21869017 MARIA DEL CARMEN RAMIREZ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</si>
  <si>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890939936__5002308</t>
  </si>
  <si>
    <t xml:space="preserve">.TARIFA MAYOR VALOR COBRADO EN CODIGO 890287 FACTURAN $ 67000 CONVENIO $ 46112 SE OBJETA LA DIFERENCIA $ 20888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1130633807 MARIA ELIZABETH SANTA GRA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</si>
  <si>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890939936__5007819</t>
  </si>
  <si>
    <t xml:space="preserve">.TARIFA MAYOR VALRO COBRADO EN CODIGO 890344 FACTURAN $ 80713  CONVENIO $ 75911 SE OBJETA LA DIFERENCIA $ 4802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21869017 MARIA DEL CARMEN RAMIREZ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</si>
  <si>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890939936__4927838</t>
  </si>
  <si>
    <t xml:space="preserve">.TARIFA MAYOR VALOR COBRADO EN CODIGO 890255 FACTURAN $80700 CONVENIO $ 75.911 SE OBJETA LA DIFERENCIA $ 4789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</si>
  <si>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890939936__4930344</t>
  </si>
  <si>
    <t xml:space="preserve">.TARIFA MAYOR VALOR COBRADO EN CODIGO 882317 FACTURAN $118520  CONVENIO $ 111.465 SE OBJETA LA DIFERENCIA $ 7055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</si>
  <si>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890939936__4952876</t>
  </si>
  <si>
    <t xml:space="preserve">.TARIFA MAYOR VALOR COBRADO EN CODIGO 890244 FACTURAN $ 80700  CONVNEIO $ 75.911 SE OBJETA LA DIFERENCIA $ 4789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</si>
  <si>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890939936__4955257</t>
  </si>
  <si>
    <t xml:space="preserve">.TARIFA MAYOR VALOR COBRADO EN CODIGO 890201 FACTURAN $ 56100 CONVENIO $ 50.864 SE OBJETA LA DIFERENCIA $ 5236         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</si>
  <si>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890939936__4955480</t>
  </si>
  <si>
    <t xml:space="preserve">.TARIFA MAYOR VALOR COBRADO EN CODIGO 890201 FACTURAN $ 56100  CONVENIO $ 50.864 SE OBJETA LA DIFERENCIA $ 5236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</si>
  <si>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890939936__4956279</t>
  </si>
  <si>
    <t xml:space="preserve">.TARIFA MAYOR VALOR COBRADO EN CODIGO 881332 FACTURAN $ 13810 0 CNVENIO $ 125.488 SE OBJETA LA DIFERENCIA $ 12612      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</si>
  <si>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Abril</t>
  </si>
  <si>
    <t>890939936__4965785</t>
  </si>
  <si>
    <t xml:space="preserve">.TARIFA MAYOR VALOR COBRADO EN CODIGO 890282 FACTURAN 57700 C ONVENIO $ 46112 SE OBJETA LA DIFERENCIA.MILENA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21869017 MARIA DEL CARMEN RAMIREZ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</si>
  <si>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 PENDIENTE DE PAGO/GLOSA POR CONCILIAR</t>
  </si>
  <si>
    <t>Total general</t>
  </si>
  <si>
    <t>FOR-CSA-018</t>
  </si>
  <si>
    <t>HOJA 1 DE 1</t>
  </si>
  <si>
    <t>RESUMEN DE CARTERA REVISADA POR LA EPS</t>
  </si>
  <si>
    <t>VERSION 1</t>
  </si>
  <si>
    <t>Señores : SOCIEDAD MEDICA RIONEGRO S.A. SOMER S.A.</t>
  </si>
  <si>
    <t>NIT: 890939936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</si>
  <si>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</si>
  <si>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</si>
  <si>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</si>
  <si>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</si>
  <si>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</si>
  <si>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</si>
  <si>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</si>
  <si>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</si>
  <si>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</si>
  <si>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</si>
  <si>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</si>
  <si>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</si>
  <si>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</si>
  <si>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</si>
  <si>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</si>
  <si>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VALENTINA AMAYA BOTERO</t>
  </si>
  <si>
    <t>AUXILIAR DE CARTERA</t>
  </si>
  <si>
    <t>CARTERA CUENTA SALUD</t>
  </si>
  <si>
    <t>EPS COMFENALCO VALLE</t>
  </si>
  <si>
    <t>NATALIA GRANADOS</t>
  </si>
  <si>
    <t xml:space="preserve"> TIPIFICACION</t>
  </si>
  <si>
    <t xml:space="preserve"> CANT FACT</t>
  </si>
  <si>
    <t xml:space="preserve"> SALDO_FACT_IPS</t>
  </si>
  <si>
    <t>SANTIAGO DE CALI , MAYO 31 DE 2023</t>
  </si>
  <si>
    <t>A continuacion me permito remitir nuestra respuesta al estado de cartera presentado en la fecha: 25/05/2023</t>
  </si>
  <si>
    <t>Con Corte al dia :31/04/2023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</si>
</sst>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43" formatCode="_-* #,##0.00_-;\-* #,##0.00_-;_-* &quot;-&quot;??_-;_-@_-"/>
    <numFmt numFmtId="166" formatCode="_-* #,##0_-;\-* #,##0_-;_-* &quot;-&quot;??_-;_-@_-"/>
    <numFmt numFmtId="169" formatCode="_-&quot;$&quot;\ * #,##0_-;\-&quot;$&quot;\ * #,##0_-;_-&quot;$&quot;\ * &quot;-&quot;_-;_-@_-"/>
    <numFmt numFmtId="170" formatCode="_-* #,##0_-;\-* #,##0_-;_-* &quot;-&quot;_-;_-@_-"/>
    <numFmt numFmtId="171" formatCode="_-&quot;$&quot;\ * #,##0.00_-;\-&quot;$&quot;\ * #,##0.00_-;_-&quot;$&quot;\ * &quot;-&quot;??_-;_-@_-"/>
    <numFmt numFmtId="174" formatCode="&quot;$&quot;\ #,##0"/>
    <numFmt numFmtId="175" formatCode="_-&quot;$&quot;\ * #,##0_-;\-&quot;$&quot;\ * #,##0_-;_-&quot;$&quot;\ * &quot;-&quot;??_-;_-@_-"/>
    <numFmt numFmtId="176" formatCode="_(&quot;$&quot;\ * #,##0.00_);_(&quot;$&quot;\ * \(#,##0.00\);_(&quot;$&quot;\ * &quot;-&quot;??_);_(@_)"/>
    <numFmt numFmtId="177" formatCode="_-[$$-240A]\ * #,##0_-;\-[$$-240A]\ * #,##0_-;_-[$$-240A]\ * &quot;-&quot;??_-;_-@_-"/>
    <numFmt numFmtId="178" formatCode="&quot;$&quot;\ #,##0;[Red]&quot;$&quot;\ #,##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9">
    <xf numFmtId="0" fontId="0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5" applyNumberFormat="0" applyAlignment="0" applyProtection="0"/>
    <xf numFmtId="0" fontId="13" fillId="6" borderId="6" applyNumberFormat="0" applyAlignment="0" applyProtection="0"/>
    <xf numFmtId="0" fontId="14" fillId="6" borderId="5" applyNumberFormat="0" applyAlignment="0" applyProtection="0"/>
    <xf numFmtId="0" fontId="15" fillId="0" borderId="7" applyNumberFormat="0" applyFill="0" applyAlignment="0" applyProtection="0"/>
    <xf numFmtId="0" fontId="16" fillId="7" borderId="8" applyNumberFormat="0" applyAlignment="0" applyProtection="0"/>
    <xf numFmtId="0" fontId="17" fillId="0" borderId="0" applyNumberFormat="0" applyFill="0" applyBorder="0" applyAlignment="0" applyProtection="0"/>
    <xf numFmtId="0" fontId="4" fillId="8" borderId="9" applyNumberFormat="0" applyFont="0" applyAlignment="0" applyProtection="0"/>
    <xf numFmtId="0" fontId="18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9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19" fillId="32" borderId="0" applyNumberFormat="0" applyBorder="0" applyAlignment="0" applyProtection="0"/>
    <xf numFmtId="170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20" fillId="0" borderId="0"/>
    <xf numFmtId="176" fontId="4" fillId="0" borderId="0" applyFont="0" applyFill="0" applyBorder="0" applyAlignment="0" applyProtection="0"/>
  </cellStyleXfs>
  <cellXfs count="7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1" fontId="1" fillId="0" borderId="1" xfId="1" applyFont="1" applyBorder="1" applyAlignment="1">
      <alignment horizontal="center" vertical="center" wrapText="1"/>
    </xf>
    <xf numFmtId="41" fontId="0" fillId="0" borderId="1" xfId="1" applyFont="1" applyBorder="1"/>
    <xf numFmtId="41" fontId="0" fillId="0" borderId="0" xfId="1" applyFont="1"/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41" fontId="1" fillId="0" borderId="0" xfId="1" applyFont="1"/>
    <xf numFmtId="0" fontId="0" fillId="33" borderId="1" xfId="0" applyFill="1" applyBorder="1" applyAlignment="1">
      <alignment horizontal="center" vertical="center" wrapText="1"/>
    </xf>
    <xf numFmtId="0" fontId="0" fillId="34" borderId="1" xfId="0" applyFill="1" applyBorder="1" applyAlignment="1">
      <alignment horizontal="center" vertical="center" wrapText="1"/>
    </xf>
    <xf numFmtId="43" fontId="0" fillId="0" borderId="1" xfId="2" applyFont="1" applyBorder="1"/>
    <xf numFmtId="43" fontId="0" fillId="0" borderId="0" xfId="2" applyFont="1"/>
    <xf numFmtId="166" fontId="0" fillId="0" borderId="0" xfId="2" applyNumberFormat="1" applyFont="1"/>
    <xf numFmtId="166" fontId="0" fillId="0" borderId="1" xfId="2" applyNumberFormat="1" applyFont="1" applyBorder="1"/>
    <xf numFmtId="2" fontId="0" fillId="0" borderId="1" xfId="0" applyNumberFormat="1" applyBorder="1"/>
    <xf numFmtId="0" fontId="22" fillId="0" borderId="11" xfId="47" applyFont="1" applyBorder="1" applyAlignment="1">
      <alignment horizontal="centerContinuous" vertical="center"/>
    </xf>
    <xf numFmtId="0" fontId="22" fillId="0" borderId="18" xfId="47" applyFont="1" applyBorder="1" applyAlignment="1">
      <alignment horizontal="centerContinuous" vertical="center"/>
    </xf>
    <xf numFmtId="0" fontId="22" fillId="0" borderId="21" xfId="47" applyFont="1" applyBorder="1" applyAlignment="1">
      <alignment horizontal="centerContinuous" vertical="center"/>
    </xf>
    <xf numFmtId="0" fontId="21" fillId="0" borderId="12" xfId="47" applyFont="1" applyBorder="1" applyAlignment="1">
      <alignment horizontal="centerContinuous"/>
    </xf>
    <xf numFmtId="0" fontId="22" fillId="0" borderId="16" xfId="47" applyFont="1" applyBorder="1" applyAlignment="1">
      <alignment horizontal="centerContinuous" vertical="center"/>
    </xf>
    <xf numFmtId="0" fontId="21" fillId="0" borderId="20" xfId="47" applyFont="1" applyBorder="1" applyAlignment="1">
      <alignment horizontal="centerContinuous"/>
    </xf>
    <xf numFmtId="0" fontId="22" fillId="0" borderId="17" xfId="47" applyFont="1" applyBorder="1" applyAlignment="1">
      <alignment horizontal="centerContinuous" vertical="center"/>
    </xf>
    <xf numFmtId="1" fontId="21" fillId="0" borderId="0" xfId="47" applyNumberFormat="1" applyFont="1" applyAlignment="1">
      <alignment horizontal="center"/>
    </xf>
    <xf numFmtId="0" fontId="22" fillId="0" borderId="0" xfId="47" applyFont="1"/>
    <xf numFmtId="0" fontId="22" fillId="0" borderId="12" xfId="47" applyFont="1" applyBorder="1" applyAlignment="1">
      <alignment horizontal="centerContinuous" vertical="center"/>
    </xf>
    <xf numFmtId="0" fontId="21" fillId="0" borderId="11" xfId="47" applyFont="1" applyBorder="1" applyAlignment="1">
      <alignment horizontal="centerContinuous"/>
    </xf>
    <xf numFmtId="174" fontId="22" fillId="0" borderId="0" xfId="47" applyNumberFormat="1" applyFont="1" applyAlignment="1">
      <alignment horizontal="right"/>
    </xf>
    <xf numFmtId="0" fontId="21" fillId="0" borderId="12" xfId="47" applyFont="1" applyBorder="1"/>
    <xf numFmtId="0" fontId="22" fillId="0" borderId="0" xfId="47" applyFont="1" applyAlignment="1">
      <alignment horizontal="centerContinuous" vertical="center"/>
    </xf>
    <xf numFmtId="0" fontId="21" fillId="0" borderId="17" xfId="47" applyFont="1" applyBorder="1" applyAlignment="1">
      <alignment horizontal="centerContinuous"/>
    </xf>
    <xf numFmtId="1" fontId="22" fillId="0" borderId="0" xfId="47" applyNumberFormat="1" applyFont="1" applyAlignment="1">
      <alignment horizontal="center"/>
    </xf>
    <xf numFmtId="0" fontId="21" fillId="0" borderId="20" xfId="47" applyFont="1" applyBorder="1"/>
    <xf numFmtId="0" fontId="22" fillId="0" borderId="20" xfId="47" applyFont="1" applyBorder="1" applyAlignment="1">
      <alignment horizontal="centerContinuous" vertical="center"/>
    </xf>
    <xf numFmtId="0" fontId="21" fillId="0" borderId="0" xfId="47" applyFont="1"/>
    <xf numFmtId="0" fontId="22" fillId="0" borderId="0" xfId="47" applyFont="1" applyAlignment="1">
      <alignment horizontal="center"/>
    </xf>
    <xf numFmtId="0" fontId="21" fillId="0" borderId="15" xfId="47" applyFont="1" applyBorder="1" applyAlignment="1">
      <alignment horizontal="centerContinuous"/>
    </xf>
    <xf numFmtId="0" fontId="22" fillId="0" borderId="14" xfId="47" applyFont="1" applyBorder="1" applyAlignment="1">
      <alignment horizontal="centerContinuous" vertical="center"/>
    </xf>
    <xf numFmtId="14" fontId="21" fillId="0" borderId="0" xfId="47" applyNumberFormat="1" applyFont="1" applyAlignment="1">
      <alignment horizontal="left"/>
    </xf>
    <xf numFmtId="0" fontId="21" fillId="0" borderId="21" xfId="47" applyFont="1" applyBorder="1" applyAlignment="1">
      <alignment horizontal="centerContinuous"/>
    </xf>
    <xf numFmtId="0" fontId="22" fillId="0" borderId="15" xfId="47" applyFont="1" applyBorder="1" applyAlignment="1">
      <alignment horizontal="centerContinuous" vertical="center"/>
    </xf>
    <xf numFmtId="14" fontId="21" fillId="0" borderId="0" xfId="47" applyNumberFormat="1" applyFont="1"/>
    <xf numFmtId="0" fontId="22" fillId="0" borderId="19" xfId="47" applyFont="1" applyBorder="1" applyAlignment="1">
      <alignment horizontal="centerContinuous" vertical="center"/>
    </xf>
    <xf numFmtId="0" fontId="22" fillId="0" borderId="13" xfId="47" applyFont="1" applyBorder="1" applyAlignment="1">
      <alignment horizontal="centerContinuous" vertical="center"/>
    </xf>
    <xf numFmtId="1" fontId="0" fillId="0" borderId="1" xfId="0" applyNumberFormat="1" applyBorder="1"/>
    <xf numFmtId="0" fontId="1" fillId="35" borderId="1" xfId="0" applyFont="1" applyFill="1" applyBorder="1" applyAlignment="1">
      <alignment horizontal="center" vertical="center" wrapText="1"/>
    </xf>
    <xf numFmtId="0" fontId="1" fillId="36" borderId="1" xfId="0" applyFont="1" applyFill="1" applyBorder="1" applyAlignment="1">
      <alignment horizontal="center" vertical="center" wrapText="1"/>
    </xf>
    <xf numFmtId="1" fontId="1" fillId="36" borderId="1" xfId="0" applyNumberFormat="1" applyFont="1" applyFill="1" applyBorder="1" applyAlignment="1">
      <alignment horizontal="center" vertical="center" wrapText="1"/>
    </xf>
    <xf numFmtId="3" fontId="1" fillId="37" borderId="1" xfId="0" applyNumberFormat="1" applyFont="1" applyFill="1" applyBorder="1" applyAlignment="1">
      <alignment horizontal="center" vertical="center" wrapText="1"/>
    </xf>
    <xf numFmtId="3" fontId="1" fillId="34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75" fontId="1" fillId="37" borderId="1" xfId="46" applyNumberFormat="1" applyFont="1" applyFill="1" applyBorder="1" applyAlignment="1">
      <alignment horizontal="center" vertical="center" wrapText="1"/>
    </xf>
    <xf numFmtId="175" fontId="0" fillId="0" borderId="1" xfId="46" applyNumberFormat="1" applyFont="1" applyBorder="1"/>
    <xf numFmtId="0" fontId="0" fillId="0" borderId="1" xfId="0" applyBorder="1"/>
    <xf numFmtId="177" fontId="1" fillId="37" borderId="1" xfId="46" applyNumberFormat="1" applyFont="1" applyFill="1" applyBorder="1" applyAlignment="1">
      <alignment horizontal="center" vertical="center" wrapText="1"/>
    </xf>
    <xf numFmtId="177" fontId="0" fillId="0" borderId="1" xfId="46" applyNumberFormat="1" applyFont="1" applyBorder="1"/>
    <xf numFmtId="0" fontId="0" fillId="0" borderId="1" xfId="0" applyBorder="1" applyAlignment="1">
      <alignment horizontal="left"/>
    </xf>
    <xf numFmtId="178" fontId="21" fillId="0" borderId="0" xfId="47" applyNumberFormat="1" applyFont="1" applyAlignment="1">
      <alignment horizontal="right"/>
    </xf>
    <xf numFmtId="174" fontId="21" fillId="0" borderId="0" xfId="47" applyNumberFormat="1" applyFont="1" applyAlignment="1">
      <alignment horizontal="right"/>
    </xf>
    <xf numFmtId="1" fontId="21" fillId="0" borderId="13" xfId="47" applyNumberFormat="1" applyFont="1" applyBorder="1" applyAlignment="1">
      <alignment horizontal="center"/>
    </xf>
    <xf numFmtId="178" fontId="21" fillId="0" borderId="13" xfId="47" applyNumberFormat="1" applyFont="1" applyBorder="1" applyAlignment="1">
      <alignment horizontal="right"/>
    </xf>
    <xf numFmtId="178" fontId="22" fillId="0" borderId="0" xfId="47" applyNumberFormat="1" applyFont="1" applyAlignment="1">
      <alignment horizontal="right"/>
    </xf>
    <xf numFmtId="0" fontId="21" fillId="0" borderId="0" xfId="47" applyFont="1" applyAlignment="1">
      <alignment horizontal="center"/>
    </xf>
    <xf numFmtId="1" fontId="22" fillId="0" borderId="22" xfId="47" applyNumberFormat="1" applyFont="1" applyBorder="1" applyAlignment="1">
      <alignment horizontal="center"/>
    </xf>
    <xf numFmtId="178" fontId="22" fillId="0" borderId="22" xfId="47" applyNumberFormat="1" applyFont="1" applyBorder="1" applyAlignment="1">
      <alignment horizontal="right"/>
    </xf>
    <xf numFmtId="178" fontId="21" fillId="0" borderId="0" xfId="47" applyNumberFormat="1" applyFont="1"/>
    <xf numFmtId="178" fontId="21" fillId="0" borderId="13" xfId="47" applyNumberFormat="1" applyFont="1" applyBorder="1"/>
    <xf numFmtId="178" fontId="22" fillId="0" borderId="0" xfId="47" applyNumberFormat="1" applyFont="1"/>
    <xf numFmtId="0" fontId="21" fillId="0" borderId="21" xfId="47" applyFont="1" applyBorder="1"/>
    <xf numFmtId="0" fontId="21" fillId="0" borderId="13" xfId="47" applyFont="1" applyBorder="1"/>
    <xf numFmtId="0" fontId="21" fillId="0" borderId="15" xfId="47" applyFont="1" applyBorder="1"/>
    <xf numFmtId="0" fontId="0" fillId="0" borderId="1" xfId="0" pivotButton="1" applyBorder="1"/>
    <xf numFmtId="0" fontId="0" fillId="0" borderId="1" xfId="0" applyNumberFormat="1" applyBorder="1"/>
    <xf numFmtId="166" fontId="0" fillId="0" borderId="1" xfId="0" applyNumberFormat="1" applyBorder="1"/>
  </cellXfs>
  <cellStyles count="49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2" builtinId="3"/>
    <cellStyle name="Millares [0]" xfId="1" builtinId="6"/>
    <cellStyle name="Millares [0] 2" xfId="44"/>
    <cellStyle name="Moneda [0] 2" xfId="45"/>
    <cellStyle name="Moneda 2" xfId="48"/>
    <cellStyle name="Moneda 3" xfId="46"/>
    <cellStyle name="Neutral" xfId="10" builtinId="28" customBuiltin="1"/>
    <cellStyle name="Normal" xfId="0" builtinId="0"/>
    <cellStyle name="Normal 2 2" xfId="47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9" builtinId="25" customBuiltin="1"/>
  </cellStyles>
  <dxfs count="42">
    <dxf>
      <numFmt numFmtId="166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5" formatCode="_-* #,##0.0_-;\-* #,##0.0_-;_-* &quot;-&quot;??_-;_-@_-"/>
    </dxf>
    <dxf>
      <numFmt numFmtId="166" formatCode="_-* #,##0_-;\-* #,##0_-;_-* &quot;-&quot;??_-;_-@_-"/>
    </dxf>
    <dxf>
      <numFmt numFmtId="165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5EC8F6ED-6C80-4B40-B88E-D83FD7D72A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80.925269560183" createdVersion="5" refreshedVersion="5" minRefreshableVersion="3" recordCount="31">
  <cacheSource type="worksheet">
    <worksheetSource ref="A2:AR33" sheet="ESTADO DE CADA FACTURA"/>
  </cacheSource>
  <cacheFields count="44">
    <cacheField name="NIT_IPS" numFmtId="0">
      <sharedItems containsSemiMixedTypes="0" containsString="0" containsNumber="1" containsInteger="1" minValue="890939936" maxValue="890939936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_FACTURA" numFmtId="0">
      <sharedItems containsSemiMixedTypes="0" containsString="0" containsNumber="1" containsInteger="1" minValue="4687703" maxValue="5043357"/>
    </cacheField>
    <cacheField name="PREFIJO_SASS" numFmtId="0">
      <sharedItems containsNonDate="0" containsString="0" containsBlank="1"/>
    </cacheField>
    <cacheField name="NUMERO_FACT_SASSS" numFmtId="0">
      <sharedItems containsString="0" containsBlank="1" containsNumber="1" containsInteger="1" minValue="4687703" maxValue="5007819"/>
    </cacheField>
    <cacheField name="FACTURA" numFmtId="0">
      <sharedItems containsSemiMixedTypes="0" containsString="0" containsNumber="1" containsInteger="1" minValue="4687703" maxValue="5043357"/>
    </cacheField>
    <cacheField name="LLAVE" numFmtId="0">
      <sharedItems/>
    </cacheField>
    <cacheField name="FECHA_FACT_IPS" numFmtId="14">
      <sharedItems containsSemiMixedTypes="0" containsNonDate="0" containsDate="1" containsString="0" minDate="2022-02-24T00:00:00" maxDate="2023-03-17T00:00:00"/>
    </cacheField>
    <cacheField name="VALOR_FACT_IPS" numFmtId="166">
      <sharedItems containsSemiMixedTypes="0" containsString="0" containsNumber="1" containsInteger="1" minValue="6728" maxValue="2932069"/>
    </cacheField>
    <cacheField name="SALDO_FACT_IPS" numFmtId="166">
      <sharedItems containsSemiMixedTypes="0" containsString="0" containsNumber="1" containsInteger="1" minValue="2628" maxValue="2932069"/>
    </cacheField>
    <cacheField name="OBSERVACION_SASS" numFmtId="0">
      <sharedItems/>
    </cacheField>
    <cacheField name="ESTADO EPS 31/05/2023" numFmtId="0">
      <sharedItems count="3">
        <s v="FACTURA NO RADICADA"/>
        <s v="FACTURA PENDIENTE DE PAGO"/>
        <s v="FACTURA PENDIENTE DE PAGO/GLOSA POR CONCILIAR"/>
      </sharedItems>
    </cacheField>
    <cacheField name="POR PAGAR SAP" numFmtId="0">
      <sharedItems containsString="0" containsBlank="1" containsNumber="1" containsInteger="1" minValue="2628" maxValue="2932069"/>
    </cacheField>
    <cacheField name="DOCUMENTO CONTABLE" numFmtId="0">
      <sharedItems containsString="0" containsBlank="1" containsNumber="1" containsInteger="1" minValue="1222203247" maxValue="1910487854"/>
    </cacheField>
    <cacheField name="VALIDACION_ALFA_FACT" numFmtId="0">
      <sharedItems/>
    </cacheField>
    <cacheField name="VALOR_RADICADO_FACT" numFmtId="166">
      <sharedItems containsSemiMixedTypes="0" containsString="0" containsNumber="1" containsInteger="1" minValue="0" maxValue="2932069"/>
    </cacheField>
    <cacheField name="VALOR_NOTA_CREDITO" numFmtId="43">
      <sharedItems containsSemiMixedTypes="0" containsString="0" containsNumber="1" containsInteger="1" minValue="0" maxValue="0"/>
    </cacheField>
    <cacheField name="VALOR_NOTA_DEBITO" numFmtId="43">
      <sharedItems containsSemiMixedTypes="0" containsString="0" containsNumber="1" containsInteger="1" minValue="0" maxValue="0"/>
    </cacheField>
    <cacheField name="VALOR_DESCCOMERCIAL" numFmtId="43">
      <sharedItems containsSemiMixedTypes="0" containsString="0" containsNumber="1" containsInteger="1" minValue="0" maxValue="0"/>
    </cacheField>
    <cacheField name="VALOR_GLOSA_ACEPTDA" numFmtId="43">
      <sharedItems containsSemiMixedTypes="0" containsString="0" containsNumber="1" containsInteger="1" minValue="0" maxValue="0"/>
    </cacheField>
    <cacheField name="VALOR_GLOSA_DV" numFmtId="166">
      <sharedItems containsSemiMixedTypes="0" containsString="0" containsNumber="1" containsInteger="1" minValue="0" maxValue="20888"/>
    </cacheField>
    <cacheField name="OBSERVACION_GLOSA_DEVOLUCION" numFmtId="0">
      <sharedItems containsBlank="1"/>
    </cacheField>
    <cacheField name="VALOR_CRUZADO_SASS" numFmtId="0">
      <sharedItems containsSemiMixedTypes="0" containsString="0" containsNumber="1" containsInteger="1" minValue="0" maxValue="2932069"/>
    </cacheField>
    <cacheField name="SALDO_SASS" numFmtId="166">
      <sharedItems containsSemiMixedTypes="0" containsString="0" containsNumber="1" containsInteger="1" minValue="0" maxValue="20888"/>
    </cacheField>
    <cacheField name="VALOR_CANCELADO_SAP" numFmtId="43">
      <sharedItems containsSemiMixedTypes="0" containsString="0" containsNumber="1" containsInteger="1" minValue="0" maxValue="0"/>
    </cacheField>
    <cacheField name="RETENCION" numFmtId="43">
      <sharedItems containsSemiMixedTypes="0" containsString="0" containsNumber="1" containsInteger="1" minValue="0" maxValue="0"/>
    </cacheField>
    <cacheField name="DOC_COMPENSACION_SAP" numFmtId="43">
      <sharedItems containsSemiMixedTypes="0" containsString="0" containsNumber="1" containsInteger="1" minValue="0" maxValue="0"/>
    </cacheField>
    <cacheField name="FECHA_COMPENSACION_SAP" numFmtId="43">
      <sharedItems containsSemiMixedTypes="0" containsString="0" containsNumber="1" containsInteger="1" minValue="0" maxValue="0"/>
    </cacheField>
    <cacheField name="VALOR_TRANFERENCIA" numFmtId="43">
      <sharedItems containsSemiMixedTypes="0" containsString="0" containsNumber="1" containsInteger="1" minValue="0" maxValue="0"/>
    </cacheField>
    <cacheField name="AUTORIZACION" numFmtId="0">
      <sharedItems containsString="0" containsBlank="1" containsNumber="1" containsInteger="1" minValue="212258495618391" maxValue="230248516402654"/>
    </cacheField>
    <cacheField name="ENTIDAD_RESPONSABLE_PAGO" numFmtId="43">
      <sharedItems containsSemiMixedTypes="0" containsString="0" containsNumber="1" containsInteger="1" minValue="0" maxValue="0"/>
    </cacheField>
    <cacheField name="FECHA_RAD_IPS" numFmtId="14">
      <sharedItems containsSemiMixedTypes="0" containsNonDate="0" containsDate="1" containsString="0" minDate="2022-04-20T00:00:00" maxDate="2023-03-18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220730" maxValue="21001231"/>
    </cacheField>
    <cacheField name="F_RAD_SASS" numFmtId="0">
      <sharedItems containsString="0" containsBlank="1" containsNumber="1" containsInteger="1" minValue="20220714" maxValue="20230417"/>
    </cacheField>
    <cacheField name="VALOR_REPORTADO_CRICULAR 030" numFmtId="166">
      <sharedItems containsSemiMixedTypes="0" containsString="0" containsNumber="1" containsInteger="1" minValue="0" maxValue="2932069"/>
    </cacheField>
    <cacheField name="VALOR_GLOSA_ACEPTADA_REPORTADO_CIRCULAR 030" numFmtId="43">
      <sharedItems containsSemiMixedTypes="0" containsString="0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n v="890939936"/>
    <s v="SOCIEDAD MEDICA RIONEGRO S.A SOMER S.A"/>
    <m/>
    <n v="4782505"/>
    <m/>
    <m/>
    <n v="4782505"/>
    <s v="890939936_4782505"/>
    <d v="2022-06-10T00:00:00"/>
    <n v="57700"/>
    <n v="54000"/>
    <s v="A)Factura no radicada en ERP"/>
    <x v="0"/>
    <m/>
    <m/>
    <s v="no_cruza"/>
    <n v="0"/>
    <n v="0"/>
    <n v="0"/>
    <n v="0"/>
    <n v="0"/>
    <n v="0"/>
    <m/>
    <n v="0"/>
    <n v="0"/>
    <n v="0"/>
    <n v="0"/>
    <n v="0"/>
    <n v="0"/>
    <n v="0"/>
    <m/>
    <n v="0"/>
    <d v="2023-03-17T00:00:00"/>
    <m/>
    <m/>
    <m/>
    <s v="SI"/>
    <m/>
    <m/>
    <m/>
    <n v="0"/>
    <n v="0"/>
    <m/>
    <d v="2023-05-31T00:00:00"/>
  </r>
  <r>
    <n v="890939936"/>
    <s v="SOCIEDAD MEDICA RIONEGRO S.A SOMER S.A"/>
    <m/>
    <n v="5013983"/>
    <m/>
    <m/>
    <n v="5013983"/>
    <s v="890939936_5013983"/>
    <d v="2023-02-15T00:00:00"/>
    <n v="65700"/>
    <n v="59800"/>
    <s v="A)Factura no radicada en ERP"/>
    <x v="0"/>
    <m/>
    <m/>
    <s v="no_cruza"/>
    <n v="0"/>
    <n v="0"/>
    <n v="0"/>
    <n v="0"/>
    <n v="0"/>
    <n v="0"/>
    <m/>
    <n v="0"/>
    <n v="0"/>
    <n v="0"/>
    <n v="0"/>
    <n v="0"/>
    <n v="0"/>
    <n v="0"/>
    <m/>
    <n v="0"/>
    <d v="2023-03-17T00:00:00"/>
    <m/>
    <m/>
    <m/>
    <s v="SI"/>
    <m/>
    <m/>
    <m/>
    <n v="0"/>
    <n v="0"/>
    <m/>
    <d v="2023-05-31T00:00:00"/>
  </r>
  <r>
    <n v="890939936"/>
    <s v="SOCIEDAD MEDICA RIONEGRO S.A SOMER S.A"/>
    <m/>
    <n v="5022213"/>
    <m/>
    <m/>
    <n v="5022213"/>
    <s v="890939936_5022213"/>
    <d v="2023-02-22T00:00:00"/>
    <n v="67000"/>
    <n v="67000"/>
    <s v="A)Factura no radicada en ERP"/>
    <x v="0"/>
    <m/>
    <m/>
    <s v="no_cruza"/>
    <n v="0"/>
    <n v="0"/>
    <n v="0"/>
    <n v="0"/>
    <n v="0"/>
    <n v="0"/>
    <m/>
    <n v="0"/>
    <n v="0"/>
    <n v="0"/>
    <n v="0"/>
    <n v="0"/>
    <n v="0"/>
    <n v="0"/>
    <m/>
    <n v="0"/>
    <d v="2023-03-17T00:00:00"/>
    <m/>
    <m/>
    <m/>
    <s v="SI"/>
    <m/>
    <m/>
    <m/>
    <n v="0"/>
    <n v="0"/>
    <m/>
    <d v="2023-05-31T00:00:00"/>
  </r>
  <r>
    <n v="890939936"/>
    <s v="SOCIEDAD MEDICA RIONEGRO S.A SOMER S.A"/>
    <m/>
    <n v="5025858"/>
    <m/>
    <m/>
    <n v="5025858"/>
    <s v="890939936_5025858"/>
    <d v="2023-02-27T00:00:00"/>
    <n v="57600"/>
    <n v="53500"/>
    <s v="A)Factura no radicada en ERP"/>
    <x v="0"/>
    <m/>
    <m/>
    <s v="no_cruza"/>
    <n v="0"/>
    <n v="0"/>
    <n v="0"/>
    <n v="0"/>
    <n v="0"/>
    <n v="0"/>
    <m/>
    <n v="0"/>
    <n v="0"/>
    <n v="0"/>
    <n v="0"/>
    <n v="0"/>
    <n v="0"/>
    <n v="0"/>
    <m/>
    <n v="0"/>
    <d v="2023-03-17T00:00:00"/>
    <m/>
    <m/>
    <m/>
    <s v="SI"/>
    <m/>
    <m/>
    <m/>
    <n v="0"/>
    <n v="0"/>
    <m/>
    <d v="2023-05-31T00:00:00"/>
  </r>
  <r>
    <n v="890939936"/>
    <s v="SOCIEDAD MEDICA RIONEGRO S.A SOMER S.A"/>
    <m/>
    <n v="5043357"/>
    <m/>
    <m/>
    <n v="5043357"/>
    <s v="890939936_5043357"/>
    <d v="2023-03-16T00:00:00"/>
    <n v="143600"/>
    <n v="143600"/>
    <s v="A)Factura no radicada en ERP"/>
    <x v="0"/>
    <m/>
    <m/>
    <s v="no_cruza"/>
    <n v="0"/>
    <n v="0"/>
    <n v="0"/>
    <n v="0"/>
    <n v="0"/>
    <n v="0"/>
    <m/>
    <n v="0"/>
    <n v="0"/>
    <n v="0"/>
    <n v="0"/>
    <n v="0"/>
    <n v="0"/>
    <n v="0"/>
    <m/>
    <n v="0"/>
    <d v="2023-03-17T00:00:00"/>
    <m/>
    <m/>
    <m/>
    <s v="SI"/>
    <m/>
    <m/>
    <m/>
    <n v="0"/>
    <n v="0"/>
    <m/>
    <d v="2023-05-31T00:00:00"/>
  </r>
  <r>
    <n v="890939936"/>
    <s v="SOCIEDAD MEDICA RIONEGRO S.A SOMER S.A"/>
    <m/>
    <n v="4990698"/>
    <m/>
    <n v="4990698"/>
    <n v="4990698"/>
    <s v="890939936_4990698"/>
    <d v="2023-01-23T00:00:00"/>
    <n v="75900"/>
    <n v="75900"/>
    <s v="B)Factura sin saldo ERP"/>
    <x v="1"/>
    <n v="75900"/>
    <n v="1222231009"/>
    <s v="OK"/>
    <n v="75900"/>
    <n v="0"/>
    <n v="0"/>
    <n v="0"/>
    <n v="0"/>
    <n v="0"/>
    <m/>
    <n v="75900"/>
    <n v="0"/>
    <n v="0"/>
    <n v="0"/>
    <n v="0"/>
    <n v="0"/>
    <n v="0"/>
    <n v="220458495583557"/>
    <n v="0"/>
    <d v="2023-02-08T00:00:00"/>
    <m/>
    <n v="2"/>
    <m/>
    <s v="SI"/>
    <n v="1"/>
    <n v="20230228"/>
    <n v="20230221"/>
    <n v="75900"/>
    <n v="0"/>
    <m/>
    <d v="2023-05-31T00:00:00"/>
  </r>
  <r>
    <n v="890939936"/>
    <s v="SOCIEDAD MEDICA RIONEGRO S.A SOMER S.A"/>
    <m/>
    <n v="4943892"/>
    <m/>
    <n v="4943892"/>
    <n v="4943892"/>
    <s v="890939936_4943892"/>
    <d v="2022-12-01T00:00:00"/>
    <n v="57600"/>
    <n v="53900"/>
    <s v="B)Factura sin saldo ERP"/>
    <x v="1"/>
    <n v="57600"/>
    <n v="1222208867"/>
    <s v="OK"/>
    <n v="57600"/>
    <n v="0"/>
    <n v="0"/>
    <n v="0"/>
    <n v="0"/>
    <n v="0"/>
    <m/>
    <n v="57600"/>
    <n v="0"/>
    <n v="0"/>
    <n v="0"/>
    <n v="0"/>
    <n v="0"/>
    <n v="0"/>
    <n v="220328495340701"/>
    <n v="0"/>
    <d v="2023-01-13T00:00:00"/>
    <m/>
    <n v="2"/>
    <m/>
    <s v="SI"/>
    <n v="1"/>
    <n v="20230130"/>
    <n v="20230113"/>
    <n v="57600"/>
    <n v="0"/>
    <m/>
    <d v="2023-05-31T00:00:00"/>
  </r>
  <r>
    <n v="890939936"/>
    <s v="SOCIEDAD MEDICA RIONEGRO S.A SOMER S.A"/>
    <m/>
    <n v="4972916"/>
    <m/>
    <n v="4972916"/>
    <n v="4972916"/>
    <s v="890939936_4972916"/>
    <d v="2023-01-04T00:00:00"/>
    <n v="57600"/>
    <n v="57600"/>
    <s v="B)Factura sin saldo ERP"/>
    <x v="1"/>
    <n v="57600"/>
    <n v="1222231006"/>
    <s v="OK"/>
    <n v="57600"/>
    <n v="0"/>
    <n v="0"/>
    <n v="0"/>
    <n v="0"/>
    <n v="0"/>
    <m/>
    <n v="57600"/>
    <n v="0"/>
    <n v="0"/>
    <n v="0"/>
    <n v="0"/>
    <n v="0"/>
    <n v="0"/>
    <n v="222318516335357"/>
    <n v="0"/>
    <d v="2023-02-08T00:00:00"/>
    <m/>
    <n v="2"/>
    <m/>
    <s v="SI"/>
    <n v="1"/>
    <n v="20230228"/>
    <n v="20230221"/>
    <n v="57600"/>
    <n v="0"/>
    <m/>
    <d v="2023-05-31T00:00:00"/>
  </r>
  <r>
    <n v="890939936"/>
    <s v="SOCIEDAD MEDICA RIONEGRO S.A SOMER S.A"/>
    <m/>
    <n v="4871090"/>
    <m/>
    <n v="4871090"/>
    <n v="4871090"/>
    <s v="890939936_4871090"/>
    <d v="2022-09-14T00:00:00"/>
    <n v="2932069"/>
    <n v="2932069"/>
    <s v="B)Factura sin saldo ERP"/>
    <x v="1"/>
    <n v="2932069"/>
    <n v="1910487854"/>
    <s v="OK"/>
    <n v="2932069"/>
    <n v="0"/>
    <n v="0"/>
    <n v="0"/>
    <n v="0"/>
    <n v="0"/>
    <m/>
    <n v="2932069"/>
    <n v="0"/>
    <n v="0"/>
    <n v="0"/>
    <n v="0"/>
    <n v="0"/>
    <n v="0"/>
    <n v="222518523780709"/>
    <n v="0"/>
    <d v="2022-09-20T00:00:00"/>
    <m/>
    <n v="2"/>
    <m/>
    <s v="SI"/>
    <n v="2"/>
    <n v="20230318"/>
    <n v="20230224"/>
    <n v="2932069"/>
    <n v="0"/>
    <m/>
    <d v="2023-05-31T00:00:00"/>
  </r>
  <r>
    <n v="890939936"/>
    <s v="SOCIEDAD MEDICA RIONEGRO S.A SOMER S.A"/>
    <m/>
    <n v="4910146"/>
    <m/>
    <n v="4910146"/>
    <n v="4910146"/>
    <s v="890939936_4910146"/>
    <d v="2022-10-25T00:00:00"/>
    <n v="80700"/>
    <n v="4789"/>
    <s v="B)Factura sin saldo ERP"/>
    <x v="1"/>
    <n v="4789"/>
    <n v="1910372615"/>
    <s v="OK"/>
    <n v="80700"/>
    <n v="0"/>
    <n v="0"/>
    <n v="0"/>
    <n v="0"/>
    <n v="0"/>
    <m/>
    <n v="80700"/>
    <n v="0"/>
    <n v="0"/>
    <n v="0"/>
    <n v="0"/>
    <n v="0"/>
    <n v="0"/>
    <n v="222858516523102"/>
    <n v="0"/>
    <d v="2022-11-15T00:00:00"/>
    <m/>
    <n v="2"/>
    <m/>
    <s v="SI"/>
    <n v="2"/>
    <n v="20230201"/>
    <n v="20230118"/>
    <n v="80700"/>
    <n v="0"/>
    <m/>
    <d v="2023-05-31T00:00:00"/>
  </r>
  <r>
    <n v="890939936"/>
    <s v="SOCIEDAD MEDICA RIONEGRO S.A SOMER S.A"/>
    <m/>
    <n v="4984203"/>
    <m/>
    <n v="4984203"/>
    <n v="4984203"/>
    <s v="890939936_4984203"/>
    <d v="2023-01-17T00:00:00"/>
    <n v="134670"/>
    <n v="130570"/>
    <s v="B)Factura sin saldo ERP/conciliar diferencia valor de factura"/>
    <x v="1"/>
    <n v="130570"/>
    <n v="1222231007"/>
    <s v="OK"/>
    <n v="130570"/>
    <n v="0"/>
    <n v="0"/>
    <n v="0"/>
    <n v="0"/>
    <n v="0"/>
    <m/>
    <n v="130570"/>
    <n v="0"/>
    <n v="0"/>
    <n v="0"/>
    <n v="0"/>
    <n v="0"/>
    <n v="0"/>
    <n v="223548516319868"/>
    <n v="0"/>
    <d v="2023-02-08T00:00:00"/>
    <m/>
    <n v="2"/>
    <m/>
    <s v="SI"/>
    <n v="1"/>
    <n v="20230228"/>
    <n v="20230221"/>
    <n v="130570"/>
    <n v="0"/>
    <m/>
    <d v="2023-05-31T00:00:00"/>
  </r>
  <r>
    <n v="890939936"/>
    <s v="SOCIEDAD MEDICA RIONEGRO S.A SOMER S.A"/>
    <m/>
    <n v="4687703"/>
    <m/>
    <n v="4687703"/>
    <n v="4687703"/>
    <s v="890939936_4687703"/>
    <d v="2022-02-24T00:00:00"/>
    <n v="70400"/>
    <n v="66700"/>
    <s v="B)Factura sin saldo ERP/conciliar diferencia valor de factura"/>
    <x v="1"/>
    <n v="66700"/>
    <n v="1222203247"/>
    <s v="OK"/>
    <n v="66700"/>
    <n v="0"/>
    <n v="0"/>
    <n v="0"/>
    <n v="0"/>
    <n v="0"/>
    <m/>
    <n v="66700"/>
    <n v="0"/>
    <n v="0"/>
    <n v="0"/>
    <n v="0"/>
    <n v="0"/>
    <n v="0"/>
    <n v="220453353704850"/>
    <n v="0"/>
    <d v="2022-04-20T00:00:00"/>
    <m/>
    <n v="2"/>
    <m/>
    <s v="SI"/>
    <n v="1"/>
    <n v="20220730"/>
    <n v="20220714"/>
    <n v="66700"/>
    <n v="0"/>
    <m/>
    <d v="2023-05-31T00:00:00"/>
  </r>
  <r>
    <n v="890939936"/>
    <s v="SOCIEDAD MEDICA RIONEGRO S.A SOMER S.A"/>
    <m/>
    <n v="4855437"/>
    <m/>
    <n v="4855437"/>
    <n v="4855437"/>
    <s v="890939936_4855437"/>
    <d v="2022-08-30T00:00:00"/>
    <n v="193800"/>
    <n v="190300"/>
    <s v="B)Factura sin saldo ERP/conciliar diferencia valor de factura"/>
    <x v="1"/>
    <n v="190300"/>
    <n v="1222243513"/>
    <s v="OK"/>
    <n v="190300"/>
    <n v="0"/>
    <n v="0"/>
    <n v="0"/>
    <n v="0"/>
    <n v="0"/>
    <m/>
    <n v="190300"/>
    <n v="0"/>
    <n v="0"/>
    <n v="0"/>
    <n v="0"/>
    <n v="0"/>
    <n v="0"/>
    <n v="212258495618391"/>
    <n v="0"/>
    <d v="2023-01-16T00:00:00"/>
    <m/>
    <n v="2"/>
    <m/>
    <s v="SI"/>
    <n v="1"/>
    <n v="20230330"/>
    <n v="20230309"/>
    <n v="190300"/>
    <n v="0"/>
    <m/>
    <d v="2023-05-31T00:00:00"/>
  </r>
  <r>
    <n v="890939936"/>
    <s v="SOCIEDAD MEDICA RIONEGRO S.A SOMER S.A"/>
    <m/>
    <n v="4994924"/>
    <m/>
    <n v="4994924"/>
    <n v="4994924"/>
    <s v="890939936_4994924"/>
    <d v="2023-01-27T00:00:00"/>
    <n v="86502"/>
    <n v="82402"/>
    <s v="B)Factura sin saldo ERP/conciliar diferencia valor de factura"/>
    <x v="1"/>
    <n v="82402"/>
    <n v="1222231002"/>
    <s v="OK"/>
    <n v="82402"/>
    <n v="0"/>
    <n v="0"/>
    <n v="0"/>
    <n v="0"/>
    <n v="0"/>
    <m/>
    <n v="82402"/>
    <n v="0"/>
    <n v="0"/>
    <n v="0"/>
    <n v="0"/>
    <n v="0"/>
    <n v="0"/>
    <n v="223628516318618"/>
    <n v="0"/>
    <d v="2023-02-08T00:00:00"/>
    <m/>
    <n v="2"/>
    <m/>
    <s v="SI"/>
    <n v="1"/>
    <n v="20230228"/>
    <n v="20230221"/>
    <n v="82402"/>
    <n v="0"/>
    <m/>
    <d v="2023-05-31T00:00:00"/>
  </r>
  <r>
    <n v="890939936"/>
    <s v="SOCIEDAD MEDICA RIONEGRO S.A SOMER S.A"/>
    <m/>
    <n v="5000480"/>
    <m/>
    <n v="5000480"/>
    <n v="5000480"/>
    <s v="890939936_5000480"/>
    <d v="2023-02-01T00:00:00"/>
    <n v="524204"/>
    <n v="480204"/>
    <s v="B)Factura sin saldo ERP/conciliar diferencia valor de factura"/>
    <x v="1"/>
    <n v="480204"/>
    <n v="1222231003"/>
    <s v="OK"/>
    <n v="480204"/>
    <n v="0"/>
    <n v="0"/>
    <n v="0"/>
    <n v="0"/>
    <n v="0"/>
    <m/>
    <n v="480204"/>
    <n v="0"/>
    <n v="0"/>
    <n v="0"/>
    <n v="0"/>
    <n v="0"/>
    <n v="0"/>
    <n v="221528516609491"/>
    <n v="0"/>
    <d v="2023-02-08T00:00:00"/>
    <m/>
    <n v="2"/>
    <m/>
    <s v="SI"/>
    <n v="1"/>
    <n v="20230228"/>
    <n v="20230221"/>
    <n v="480204"/>
    <n v="0"/>
    <m/>
    <d v="2023-05-31T00:00:00"/>
  </r>
  <r>
    <n v="890939936"/>
    <s v="SOCIEDAD MEDICA RIONEGRO S.A SOMER S.A"/>
    <m/>
    <n v="5003018"/>
    <m/>
    <n v="5003018"/>
    <n v="5003018"/>
    <s v="890939936_5003018"/>
    <d v="2023-02-03T00:00:00"/>
    <n v="82200"/>
    <n v="74000"/>
    <s v="B)Factura sin saldo ERP/conciliar diferencia valor de factura"/>
    <x v="1"/>
    <n v="74000"/>
    <n v="1222243018"/>
    <s v="OK"/>
    <n v="74000"/>
    <n v="0"/>
    <n v="0"/>
    <n v="0"/>
    <n v="0"/>
    <n v="0"/>
    <m/>
    <n v="74000"/>
    <n v="0"/>
    <n v="0"/>
    <n v="0"/>
    <n v="0"/>
    <n v="0"/>
    <n v="0"/>
    <n v="230048516418672"/>
    <n v="0"/>
    <d v="2023-02-14T00:00:00"/>
    <m/>
    <n v="2"/>
    <m/>
    <s v="SI"/>
    <n v="1"/>
    <n v="20230228"/>
    <n v="20230221"/>
    <n v="74000"/>
    <n v="0"/>
    <m/>
    <d v="2023-05-31T00:00:00"/>
  </r>
  <r>
    <n v="890939936"/>
    <s v="SOCIEDAD MEDICA RIONEGRO S.A SOMER S.A"/>
    <m/>
    <n v="5004809"/>
    <m/>
    <n v="5004809"/>
    <n v="5004809"/>
    <s v="890939936_5004809"/>
    <d v="2023-02-07T00:00:00"/>
    <n v="48146"/>
    <n v="44046"/>
    <s v="B)Factura sin saldo ERP/conciliar diferencia valor de factura"/>
    <x v="1"/>
    <n v="44046"/>
    <n v="1222231042"/>
    <s v="OK"/>
    <n v="44046"/>
    <n v="0"/>
    <n v="0"/>
    <n v="0"/>
    <n v="0"/>
    <n v="0"/>
    <m/>
    <n v="44046"/>
    <n v="0"/>
    <n v="0"/>
    <n v="0"/>
    <n v="0"/>
    <n v="0"/>
    <n v="0"/>
    <n v="230208516404831"/>
    <n v="0"/>
    <d v="2023-02-14T00:00:00"/>
    <m/>
    <n v="2"/>
    <m/>
    <s v="SI"/>
    <n v="1"/>
    <n v="20230228"/>
    <n v="20230221"/>
    <n v="44046"/>
    <n v="0"/>
    <m/>
    <d v="2023-05-31T00:00:00"/>
  </r>
  <r>
    <n v="890939936"/>
    <s v="SOCIEDAD MEDICA RIONEGRO S.A SOMER S.A"/>
    <m/>
    <n v="5004812"/>
    <m/>
    <n v="5004812"/>
    <n v="5004812"/>
    <s v="890939936_5004812"/>
    <d v="2023-02-07T00:00:00"/>
    <n v="31048"/>
    <n v="26948"/>
    <s v="B)Factura sin saldo ERP/conciliar diferencia valor de factura"/>
    <x v="1"/>
    <n v="26948"/>
    <n v="1222231043"/>
    <s v="OK"/>
    <n v="26948"/>
    <n v="0"/>
    <n v="0"/>
    <n v="0"/>
    <n v="0"/>
    <n v="0"/>
    <m/>
    <n v="26948"/>
    <n v="0"/>
    <n v="0"/>
    <n v="0"/>
    <n v="0"/>
    <n v="0"/>
    <n v="0"/>
    <n v="230208516543666"/>
    <n v="0"/>
    <d v="2023-02-14T00:00:00"/>
    <m/>
    <n v="2"/>
    <m/>
    <s v="SI"/>
    <n v="1"/>
    <n v="20230228"/>
    <n v="20230221"/>
    <n v="26948"/>
    <n v="0"/>
    <m/>
    <d v="2023-05-31T00:00:00"/>
  </r>
  <r>
    <n v="890939936"/>
    <s v="SOCIEDAD MEDICA RIONEGRO S.A SOMER S.A"/>
    <m/>
    <n v="5007426"/>
    <m/>
    <n v="5007426"/>
    <n v="5007426"/>
    <s v="890939936_5007426"/>
    <d v="2023-02-09T00:00:00"/>
    <n v="6728"/>
    <n v="2628"/>
    <s v="B)Factura sin saldo ERP/conciliar diferencia valor de factura"/>
    <x v="1"/>
    <n v="2628"/>
    <n v="1222231044"/>
    <s v="OK"/>
    <n v="2628"/>
    <n v="0"/>
    <n v="0"/>
    <n v="0"/>
    <n v="0"/>
    <n v="0"/>
    <m/>
    <n v="2628"/>
    <n v="0"/>
    <n v="0"/>
    <n v="0"/>
    <n v="0"/>
    <n v="0"/>
    <n v="0"/>
    <n v="230248516402654"/>
    <n v="0"/>
    <d v="2023-02-14T00:00:00"/>
    <m/>
    <n v="2"/>
    <m/>
    <s v="SI"/>
    <n v="1"/>
    <n v="20230228"/>
    <n v="20230221"/>
    <n v="2628"/>
    <n v="0"/>
    <m/>
    <d v="2023-05-31T00:00:00"/>
  </r>
  <r>
    <n v="890939936"/>
    <s v="SOCIEDAD MEDICA RIONEGRO S.A SOMER S.A"/>
    <m/>
    <n v="4968063"/>
    <m/>
    <n v="4968063"/>
    <n v="4968063"/>
    <s v="890939936_4968063"/>
    <d v="2022-12-29T00:00:00"/>
    <n v="200443"/>
    <n v="196743"/>
    <s v="B)Factura sin saldo ERP/conciliar diferencia valor de factura"/>
    <x v="1"/>
    <n v="196743"/>
    <n v="1222243522"/>
    <s v="OK"/>
    <n v="196743"/>
    <n v="0"/>
    <n v="0"/>
    <n v="0"/>
    <n v="0"/>
    <n v="0"/>
    <m/>
    <n v="196743"/>
    <n v="0"/>
    <n v="0"/>
    <n v="0"/>
    <n v="0"/>
    <n v="0"/>
    <n v="0"/>
    <n v="223548516281607"/>
    <n v="0"/>
    <d v="2023-01-16T00:00:00"/>
    <m/>
    <n v="2"/>
    <m/>
    <s v="SI"/>
    <n v="1"/>
    <n v="20230330"/>
    <n v="20230309"/>
    <n v="196743"/>
    <n v="0"/>
    <m/>
    <d v="2023-05-31T00:00:00"/>
  </r>
  <r>
    <n v="890939936"/>
    <s v="SOCIEDAD MEDICA RIONEGRO S.A SOMER S.A"/>
    <m/>
    <n v="4930344"/>
    <m/>
    <n v="4930344"/>
    <n v="4930344"/>
    <s v="890939936_4930344"/>
    <d v="2022-11-17T00:00:00"/>
    <n v="118520"/>
    <n v="105720"/>
    <s v="C)Glosas total pendiente por respuesta de IPS/conciliar diferencia valor de factura"/>
    <x v="2"/>
    <n v="98665"/>
    <m/>
    <s v="OK"/>
    <n v="105720"/>
    <n v="0"/>
    <n v="0"/>
    <n v="0"/>
    <n v="0"/>
    <n v="7055"/>
    <s v="TARIFA/SE SOSTIEN GLOSA:MAYOR VALOR COBRADO EN CODIGO 882317 FACTURAN $118520  CONVENIO $ 111.465 SE OBJETA LA DI $ 7055,VALIDAR CON EL AREA DE CONTRATACIONES.ELIZABETH FERNANDEZ"/>
    <n v="98665"/>
    <n v="7055"/>
    <n v="0"/>
    <n v="0"/>
    <n v="0"/>
    <n v="0"/>
    <n v="0"/>
    <n v="223138516587966"/>
    <n v="0"/>
    <d v="2023-01-13T00:00:00"/>
    <m/>
    <n v="9"/>
    <m/>
    <s v="SI"/>
    <n v="2"/>
    <n v="21001231"/>
    <n v="20230306"/>
    <n v="105720"/>
    <n v="0"/>
    <m/>
    <d v="2023-05-31T00:00:00"/>
  </r>
  <r>
    <n v="890939936"/>
    <s v="SOCIEDAD MEDICA RIONEGRO S.A SOMER S.A"/>
    <m/>
    <n v="5007819"/>
    <m/>
    <n v="5007819"/>
    <n v="5007819"/>
    <s v="890939936_5007819"/>
    <d v="2023-02-09T00:00:00"/>
    <n v="80713"/>
    <n v="76613"/>
    <s v="C)Glosas total pendiente por respuesta de IPS/conciliar diferencia valor de factura"/>
    <x v="2"/>
    <n v="71811"/>
    <m/>
    <s v="OK"/>
    <n v="76613"/>
    <n v="0"/>
    <n v="0"/>
    <n v="0"/>
    <n v="0"/>
    <n v="4802"/>
    <s v="TARIFA:SE SOSTIENE GLOSA VALIDAR CON CONTRATACIONESTARIFA MAYOR VALRO COBRADO EN CODIGO 890344 FACTURAN $ 80713 CONVENIO $ 75911 SE OBJETA LA DIFERENCIA $ 4802ELIZABETH FERNANDEZ"/>
    <n v="71811"/>
    <n v="4802"/>
    <n v="0"/>
    <n v="0"/>
    <n v="0"/>
    <n v="0"/>
    <n v="0"/>
    <n v="223548516280304"/>
    <n v="0"/>
    <d v="2023-02-14T00:00:00"/>
    <m/>
    <n v="9"/>
    <m/>
    <s v="SI"/>
    <n v="2"/>
    <n v="21001231"/>
    <n v="20230321"/>
    <n v="76613"/>
    <n v="0"/>
    <m/>
    <d v="2023-05-31T00:00:00"/>
  </r>
  <r>
    <n v="890939936"/>
    <s v="SOCIEDAD MEDICA RIONEGRO S.A SOMER S.A"/>
    <m/>
    <n v="4952876"/>
    <m/>
    <n v="4952876"/>
    <n v="4952876"/>
    <s v="890939936_4952876"/>
    <d v="2022-12-13T00:00:00"/>
    <n v="80700"/>
    <n v="77000"/>
    <s v="C)Glosas total pendiente por respuesta de IPS/conciliar diferencia valor de factura"/>
    <x v="2"/>
    <n v="72211"/>
    <m/>
    <s v="OK"/>
    <n v="77000"/>
    <n v="0"/>
    <n v="0"/>
    <n v="0"/>
    <n v="0"/>
    <n v="4789"/>
    <s v="TARIFA/SE SOSTIENE GLOSA.MAYOR VALOR COBRADO EN CODIG0890244 FACTURAN $ 80700  CONVNEIO $ 75.911 SE OBJETA LA DIFE$ 4789, FAVOR VALIDAR CON EL AREA DE CONTRATACIONES.ELIZABETH FERNANDEZ"/>
    <n v="72211"/>
    <n v="4789"/>
    <n v="0"/>
    <n v="0"/>
    <n v="0"/>
    <n v="0"/>
    <n v="0"/>
    <n v="222928516368532"/>
    <n v="0"/>
    <d v="2023-01-13T00:00:00"/>
    <m/>
    <n v="9"/>
    <m/>
    <s v="SI"/>
    <n v="2"/>
    <n v="21001231"/>
    <n v="20230306"/>
    <n v="77000"/>
    <n v="0"/>
    <m/>
    <d v="2023-05-31T00:00:00"/>
  </r>
  <r>
    <n v="890939936"/>
    <s v="SOCIEDAD MEDICA RIONEGRO S.A SOMER S.A"/>
    <m/>
    <n v="4955257"/>
    <m/>
    <n v="4955257"/>
    <n v="4955257"/>
    <s v="890939936_4955257"/>
    <d v="2022-12-14T00:00:00"/>
    <n v="56100"/>
    <n v="52400"/>
    <s v="C)Glosas total pendiente por respuesta de IPS/conciliar diferencia valor de factura"/>
    <x v="2"/>
    <n v="47164"/>
    <m/>
    <s v="OK"/>
    <n v="52400"/>
    <n v="0"/>
    <n v="0"/>
    <n v="0"/>
    <n v="0"/>
    <n v="5236"/>
    <s v="TARIFA/SE SOSTIENE GLOSA:MAYOR VALOR COBRADO EN CODIGO 890201 FACTURAN $ 56100 CONVENIO $ 50.864 SE OBJETA LA DIFERENCIA$ 5236, FAVOR VALIDAR CON EL AREA DE CONTRATACIONES.ELIZABETH FERNANDEZ"/>
    <n v="47164"/>
    <n v="5236"/>
    <n v="0"/>
    <n v="0"/>
    <n v="0"/>
    <n v="0"/>
    <n v="0"/>
    <n v="223338516618405"/>
    <n v="0"/>
    <d v="2023-01-13T00:00:00"/>
    <m/>
    <n v="9"/>
    <m/>
    <s v="SI"/>
    <n v="2"/>
    <n v="21001231"/>
    <n v="20230306"/>
    <n v="52400"/>
    <n v="0"/>
    <m/>
    <d v="2023-05-31T00:00:00"/>
  </r>
  <r>
    <n v="890939936"/>
    <s v="SOCIEDAD MEDICA RIONEGRO S.A SOMER S.A"/>
    <m/>
    <n v="4955480"/>
    <m/>
    <n v="4955480"/>
    <n v="4955480"/>
    <s v="890939936_4955480"/>
    <d v="2022-12-14T00:00:00"/>
    <n v="56100"/>
    <n v="52400"/>
    <s v="C)Glosas total pendiente por respuesta de IPS/conciliar diferencia valor de factura"/>
    <x v="2"/>
    <n v="47164"/>
    <m/>
    <s v="OK"/>
    <n v="52400"/>
    <n v="0"/>
    <n v="0"/>
    <n v="0"/>
    <n v="0"/>
    <n v="5236"/>
    <s v="TARIFA/SE SOSTIENE GLOSA:MAYOR VALOR COBRADO EN CODIGO890201 FACTURAN $ 56100 CONVENIO $ 50.864 SE OBJETA LA DIFERENCIA $ 5236, FAVOR VALIDAR CON EL AREA DE CONTRATACIONES.ELIZABETH FERNANDEZ"/>
    <n v="47164"/>
    <n v="5236"/>
    <n v="0"/>
    <n v="0"/>
    <n v="0"/>
    <n v="0"/>
    <n v="0"/>
    <n v="223298516332504"/>
    <n v="0"/>
    <d v="2023-01-13T00:00:00"/>
    <m/>
    <n v="9"/>
    <m/>
    <s v="SI"/>
    <n v="2"/>
    <n v="21001231"/>
    <n v="20230306"/>
    <n v="52400"/>
    <n v="0"/>
    <m/>
    <d v="2023-05-31T00:00:00"/>
  </r>
  <r>
    <n v="890939936"/>
    <s v="SOCIEDAD MEDICA RIONEGRO S.A SOMER S.A"/>
    <m/>
    <n v="4956279"/>
    <m/>
    <n v="4956279"/>
    <n v="4956279"/>
    <s v="890939936_4956279"/>
    <d v="2022-12-15T00:00:00"/>
    <n v="138100"/>
    <n v="121788"/>
    <s v="C)Glosas total pendiente por respuesta de IPS/conciliar diferencia valor de factura"/>
    <x v="2"/>
    <n v="121788"/>
    <m/>
    <s v="OK"/>
    <n v="134400"/>
    <n v="0"/>
    <n v="0"/>
    <n v="0"/>
    <n v="0"/>
    <n v="12612"/>
    <s v="TARIFA/SE SOSTIEGE GLOSA:MAYOR VALOR COBRADO EN CODIGO 881332 FACTURAN $ 13810 0 CNVENIO $ 125.488 SE OBJETA LA DIFERENCIA $ 12612, FAVOR VALIDAR CON EL AREA DE CONTRATACIONES.ELIZABETH FERNANDEZ"/>
    <n v="121788"/>
    <n v="12612"/>
    <n v="0"/>
    <n v="0"/>
    <n v="0"/>
    <n v="0"/>
    <n v="0"/>
    <n v="221728516427453"/>
    <n v="0"/>
    <d v="2023-01-13T00:00:00"/>
    <m/>
    <n v="9"/>
    <m/>
    <s v="SI"/>
    <n v="2"/>
    <n v="21001231"/>
    <n v="20230306"/>
    <n v="134400"/>
    <n v="0"/>
    <m/>
    <d v="2023-05-31T00:00:00"/>
  </r>
  <r>
    <n v="890939936"/>
    <s v="SOCIEDAD MEDICA RIONEGRO S.A SOMER S.A"/>
    <m/>
    <n v="4965785"/>
    <m/>
    <n v="4965785"/>
    <n v="4965785"/>
    <s v="890939936_4965785"/>
    <d v="2022-12-27T00:00:00"/>
    <n v="57700"/>
    <n v="47076"/>
    <s v="C)Glosas total pendiente por respuesta de IPS/conciliar diferencia valor de factura"/>
    <x v="2"/>
    <n v="47076"/>
    <m/>
    <s v="OK"/>
    <n v="54000"/>
    <n v="0"/>
    <n v="0"/>
    <n v="0"/>
    <n v="0"/>
    <n v="6924"/>
    <s v="TARIFA MAYOR VALOR COBRADO EN CODIGO 890282 FACTURAN 57700 C- 12% =50.776 DIF 6924. CON COAT VIGENTE AL AÑO 2022.ELIZABETH FERNANDEZ"/>
    <n v="47076"/>
    <n v="6924"/>
    <n v="0"/>
    <n v="0"/>
    <n v="0"/>
    <n v="0"/>
    <n v="0"/>
    <n v="221448516449593"/>
    <n v="0"/>
    <d v="2023-01-16T00:00:00"/>
    <m/>
    <n v="9"/>
    <m/>
    <s v="SI"/>
    <n v="2"/>
    <n v="21001231"/>
    <n v="20230417"/>
    <n v="54000"/>
    <n v="0"/>
    <m/>
    <d v="2023-05-31T00:00:00"/>
  </r>
  <r>
    <n v="890939936"/>
    <s v="SOCIEDAD MEDICA RIONEGRO S.A SOMER S.A"/>
    <m/>
    <n v="4987495"/>
    <m/>
    <n v="4987495"/>
    <n v="4987495"/>
    <s v="890939936_4987495"/>
    <d v="2023-01-20T00:00:00"/>
    <n v="123821"/>
    <n v="120116"/>
    <s v="C)Glosas total pendiente por respuesta de IPS/conciliar diferencia valor de factura"/>
    <x v="2"/>
    <n v="108764"/>
    <m/>
    <s v="OK"/>
    <n v="120121"/>
    <n v="0"/>
    <n v="0"/>
    <n v="0"/>
    <n v="0"/>
    <n v="11357"/>
    <s v="TARIFA. SE SOSTIENE GLOSA:TARIFA MAYOR VALOR COBRADO EN CODIGO 881201 FACTURAN $ 123821 CONVENIO $ 112464 SE OBJETA LA DIFERENCIA $ 11357ELIZABETH FERNNADEZ"/>
    <n v="108764"/>
    <n v="11357"/>
    <n v="0"/>
    <n v="0"/>
    <n v="0"/>
    <n v="0"/>
    <n v="0"/>
    <n v="223258516362577"/>
    <n v="0"/>
    <d v="2023-02-08T00:00:00"/>
    <m/>
    <n v="9"/>
    <m/>
    <s v="SI"/>
    <n v="2"/>
    <n v="21001231"/>
    <n v="20230321"/>
    <n v="120121"/>
    <n v="0"/>
    <m/>
    <d v="2023-05-31T00:00:00"/>
  </r>
  <r>
    <n v="890939936"/>
    <s v="SOCIEDAD MEDICA RIONEGRO S.A SOMER S.A"/>
    <m/>
    <n v="4927838"/>
    <m/>
    <n v="4927838"/>
    <n v="4927838"/>
    <s v="890939936_4927838"/>
    <d v="2022-11-15T00:00:00"/>
    <n v="80700"/>
    <n v="80700"/>
    <s v="C)Glosas total pendiente por respuesta de IPS/conciliar diferencia valor de factura"/>
    <x v="2"/>
    <n v="75911"/>
    <m/>
    <s v="OK"/>
    <n v="80700"/>
    <n v="0"/>
    <n v="0"/>
    <n v="0"/>
    <n v="0"/>
    <n v="4789"/>
    <s v="TARIFA/SE SOSTIENE GLOSA:MAYOR VALOR COBRADO EN CODIGO 890255 FACTURAN $80700 CONVENIO $ 75.911 SE OBJETA LA DIFERENCIA  $ 4789, VALIDAR CON EL AREA DE CONTRATACIONES.ELIZABETH FERNANDEZ"/>
    <n v="75911"/>
    <n v="4789"/>
    <n v="0"/>
    <n v="0"/>
    <n v="0"/>
    <n v="0"/>
    <n v="0"/>
    <n v="221588516357490"/>
    <n v="0"/>
    <d v="2023-01-13T00:00:00"/>
    <m/>
    <n v="9"/>
    <m/>
    <s v="SI"/>
    <n v="2"/>
    <n v="21001231"/>
    <n v="20230306"/>
    <n v="80700"/>
    <n v="0"/>
    <m/>
    <d v="2023-05-31T00:00:00"/>
  </r>
  <r>
    <n v="890939936"/>
    <s v="SOCIEDAD MEDICA RIONEGRO S.A SOMER S.A"/>
    <m/>
    <n v="5001686"/>
    <m/>
    <n v="5001686"/>
    <n v="5001686"/>
    <s v="890939936_5001686"/>
    <d v="2023-02-02T00:00:00"/>
    <n v="828362"/>
    <n v="828362"/>
    <s v="C)Glosas total pendiente por respuesta de IPS/conciliar diferencia valor de factura"/>
    <x v="2"/>
    <n v="818962"/>
    <m/>
    <s v="OK"/>
    <n v="828362"/>
    <n v="0"/>
    <n v="0"/>
    <n v="0"/>
    <n v="0"/>
    <n v="9400"/>
    <s v="TARIFA:SE SOSTIENE GLOSA VALIDAR CON CONTRATACIONESTARIFA MAYOR VALOR COBRADO EN CODIGO 992990 FACTURAN $ 157500 CONVENIO $ 148100 SE OBJETA LA DIFERENCIA $ 9400ELIZABETH FERNANDEZ"/>
    <n v="818962"/>
    <n v="9400"/>
    <n v="0"/>
    <n v="0"/>
    <n v="0"/>
    <n v="0"/>
    <n v="0"/>
    <n v="223638516324253"/>
    <n v="0"/>
    <d v="2023-02-08T00:00:00"/>
    <m/>
    <n v="9"/>
    <m/>
    <s v="SI"/>
    <n v="2"/>
    <n v="21001231"/>
    <n v="20230321"/>
    <n v="828362"/>
    <n v="0"/>
    <m/>
    <d v="2023-05-31T00:00:00"/>
  </r>
  <r>
    <n v="890939936"/>
    <s v="SOCIEDAD MEDICA RIONEGRO S.A SOMER S.A"/>
    <m/>
    <n v="5002308"/>
    <m/>
    <n v="5002308"/>
    <n v="5002308"/>
    <s v="890939936_5002308"/>
    <d v="2023-02-03T00:00:00"/>
    <n v="67000"/>
    <n v="66900"/>
    <s v="C)Glosas total pendiente por respuesta de IPS/conciliar diferencia valor de factura"/>
    <x v="2"/>
    <n v="46112"/>
    <m/>
    <s v="OK"/>
    <n v="67000"/>
    <n v="0"/>
    <n v="0"/>
    <n v="0"/>
    <n v="0"/>
    <n v="20888"/>
    <s v="TARIFA:SE SOSTIENE GLOSA VALIDAR CON CONTRATACIONESTARIFA MAYOR VALOR COBRADO EN CODIGO 890287 FACTURAN $ 67000CONVENIO $ 46112 SE OBJETA LA DIFERENCIA $ 20888ELIZABETH FERNANDEZ"/>
    <n v="46112"/>
    <n v="20888"/>
    <n v="0"/>
    <n v="0"/>
    <n v="0"/>
    <n v="0"/>
    <n v="0"/>
    <n v="230238516648336"/>
    <n v="0"/>
    <d v="2023-02-08T00:00:00"/>
    <m/>
    <n v="9"/>
    <m/>
    <s v="SI"/>
    <n v="2"/>
    <n v="21001231"/>
    <n v="20230321"/>
    <n v="67000"/>
    <n v="0"/>
    <m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7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4">
        <item x="1"/>
        <item x="2"/>
        <item x="0"/>
        <item t="default"/>
      </items>
    </pivotField>
    <pivotField showAll="0"/>
    <pivotField showAll="0"/>
    <pivotField showAll="0"/>
    <pivotField numFmtId="166" showAll="0"/>
    <pivotField numFmtId="43" showAll="0"/>
    <pivotField numFmtId="43" showAll="0"/>
    <pivotField numFmtId="43" showAll="0"/>
    <pivotField numFmtId="43" showAll="0"/>
    <pivotField numFmtId="166" showAll="0"/>
    <pivotField showAll="0"/>
    <pivotField showAll="0"/>
    <pivotField numFmtId="166" showAll="0"/>
    <pivotField numFmtId="43" showAll="0"/>
    <pivotField numFmtId="43" showAll="0"/>
    <pivotField numFmtId="43" showAll="0"/>
    <pivotField numFmtId="43" showAll="0"/>
    <pivotField numFmtId="43" showAll="0"/>
    <pivotField showAll="0"/>
    <pivotField numFmtId="43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43" showAll="0"/>
    <pivotField showAll="0"/>
    <pivotField numFmtId="14" showAll="0"/>
  </pivotFields>
  <rowFields count="1">
    <field x="1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2" baseItem="0"/>
    <dataField name=" SALDO_FACT_IPS" fld="10" baseField="0" baseItem="0" numFmtId="166"/>
  </dataFields>
  <formats count="7">
    <format dxfId="3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3">
      <pivotArea type="all" dataOnly="0" outline="0" fieldPosition="0"/>
    </format>
    <format dxfId="32">
      <pivotArea outline="0" collapsedLevelsAreSubtotals="1" fieldPosition="0"/>
    </format>
    <format dxfId="31">
      <pivotArea field="12" type="button" dataOnly="0" labelOnly="1" outline="0" axis="axisRow" fieldPosition="0"/>
    </format>
    <format dxfId="30">
      <pivotArea dataOnly="0" labelOnly="1" fieldPosition="0">
        <references count="1">
          <reference field="12" count="0"/>
        </references>
      </pivotArea>
    </format>
    <format dxfId="29">
      <pivotArea dataOnly="0" labelOnly="1" grandRow="1" outline="0" fieldPosition="0"/>
    </format>
    <format dxfId="2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4"/>
  <sheetViews>
    <sheetView showGridLines="0" zoomScaleNormal="100" workbookViewId="0">
      <selection activeCell="H2" sqref="H2:H32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3.85546875" style="9" bestFit="1" customWidth="1"/>
    <col min="6" max="6" width="10.7109375" style="9" bestFit="1" customWidth="1"/>
    <col min="7" max="7" width="13.85546875" style="6" bestFit="1" customWidth="1"/>
    <col min="8" max="8" width="14" style="6" bestFit="1" customWidth="1"/>
    <col min="9" max="9" width="19" bestFit="1" customWidth="1"/>
  </cols>
  <sheetData>
    <row r="1" spans="1:9" s="3" customFormat="1" ht="30" x14ac:dyDescent="0.25">
      <c r="A1" s="2" t="s">
        <v>6</v>
      </c>
      <c r="B1" s="2" t="s">
        <v>7</v>
      </c>
      <c r="C1" s="2" t="s">
        <v>0</v>
      </c>
      <c r="D1" s="2" t="s">
        <v>1</v>
      </c>
      <c r="E1" s="7" t="s">
        <v>2</v>
      </c>
      <c r="F1" s="7" t="s">
        <v>3</v>
      </c>
      <c r="G1" s="4" t="s">
        <v>4</v>
      </c>
      <c r="H1" s="4" t="s">
        <v>5</v>
      </c>
      <c r="I1" s="2" t="s">
        <v>9</v>
      </c>
    </row>
    <row r="2" spans="1:9" x14ac:dyDescent="0.25">
      <c r="A2" s="1">
        <v>890939936</v>
      </c>
      <c r="B2" s="1" t="s">
        <v>8</v>
      </c>
      <c r="C2" s="1"/>
      <c r="D2" s="1">
        <v>4687703</v>
      </c>
      <c r="E2" s="8">
        <v>44616</v>
      </c>
      <c r="F2" s="8">
        <v>44671</v>
      </c>
      <c r="G2" s="5">
        <v>70400</v>
      </c>
      <c r="H2" s="5">
        <v>66700</v>
      </c>
      <c r="I2" s="1" t="s">
        <v>10</v>
      </c>
    </row>
    <row r="3" spans="1:9" x14ac:dyDescent="0.25">
      <c r="A3" s="1">
        <v>890939936</v>
      </c>
      <c r="B3" s="1" t="s">
        <v>8</v>
      </c>
      <c r="C3" s="1"/>
      <c r="D3" s="1">
        <v>4782505</v>
      </c>
      <c r="E3" s="8">
        <v>44722</v>
      </c>
      <c r="F3" s="8">
        <v>45002</v>
      </c>
      <c r="G3" s="5">
        <v>57700</v>
      </c>
      <c r="H3" s="5">
        <v>54000</v>
      </c>
      <c r="I3" s="1" t="s">
        <v>10</v>
      </c>
    </row>
    <row r="4" spans="1:9" x14ac:dyDescent="0.25">
      <c r="A4" s="1">
        <v>890939936</v>
      </c>
      <c r="B4" s="1" t="s">
        <v>8</v>
      </c>
      <c r="C4" s="1"/>
      <c r="D4" s="1">
        <v>4855437</v>
      </c>
      <c r="E4" s="8">
        <v>44803</v>
      </c>
      <c r="F4" s="8">
        <v>44942</v>
      </c>
      <c r="G4" s="5">
        <v>193800</v>
      </c>
      <c r="H4" s="5">
        <v>190300</v>
      </c>
      <c r="I4" s="1" t="s">
        <v>10</v>
      </c>
    </row>
    <row r="5" spans="1:9" x14ac:dyDescent="0.25">
      <c r="A5" s="1">
        <v>890939936</v>
      </c>
      <c r="B5" s="1" t="s">
        <v>8</v>
      </c>
      <c r="C5" s="1"/>
      <c r="D5" s="1">
        <v>4871090</v>
      </c>
      <c r="E5" s="8">
        <v>44818</v>
      </c>
      <c r="F5" s="8">
        <v>44824</v>
      </c>
      <c r="G5" s="5">
        <v>2932069</v>
      </c>
      <c r="H5" s="5">
        <v>2932069</v>
      </c>
      <c r="I5" s="1" t="s">
        <v>11</v>
      </c>
    </row>
    <row r="6" spans="1:9" x14ac:dyDescent="0.25">
      <c r="A6" s="1">
        <v>890939936</v>
      </c>
      <c r="B6" s="1" t="s">
        <v>8</v>
      </c>
      <c r="C6" s="1"/>
      <c r="D6" s="1">
        <v>4910146</v>
      </c>
      <c r="E6" s="8">
        <v>44859</v>
      </c>
      <c r="F6" s="8">
        <v>44880</v>
      </c>
      <c r="G6" s="5">
        <v>80700</v>
      </c>
      <c r="H6" s="5">
        <v>4789</v>
      </c>
      <c r="I6" s="1" t="s">
        <v>11</v>
      </c>
    </row>
    <row r="7" spans="1:9" x14ac:dyDescent="0.25">
      <c r="A7" s="1">
        <v>890939936</v>
      </c>
      <c r="B7" s="1" t="s">
        <v>8</v>
      </c>
      <c r="C7" s="1"/>
      <c r="D7" s="1">
        <v>4927838</v>
      </c>
      <c r="E7" s="8">
        <v>44880</v>
      </c>
      <c r="F7" s="8">
        <v>44939</v>
      </c>
      <c r="G7" s="5">
        <v>80700</v>
      </c>
      <c r="H7" s="5">
        <v>80700</v>
      </c>
      <c r="I7" s="1" t="s">
        <v>12</v>
      </c>
    </row>
    <row r="8" spans="1:9" x14ac:dyDescent="0.25">
      <c r="A8" s="1">
        <v>890939936</v>
      </c>
      <c r="B8" s="1" t="s">
        <v>8</v>
      </c>
      <c r="C8" s="1"/>
      <c r="D8" s="1">
        <v>4930344</v>
      </c>
      <c r="E8" s="8">
        <v>44882</v>
      </c>
      <c r="F8" s="8">
        <v>44939</v>
      </c>
      <c r="G8" s="5">
        <v>118520</v>
      </c>
      <c r="H8" s="5">
        <v>105720</v>
      </c>
      <c r="I8" s="1" t="s">
        <v>12</v>
      </c>
    </row>
    <row r="9" spans="1:9" x14ac:dyDescent="0.25">
      <c r="A9" s="1">
        <v>890939936</v>
      </c>
      <c r="B9" s="1" t="s">
        <v>8</v>
      </c>
      <c r="C9" s="1"/>
      <c r="D9" s="1">
        <v>4943892</v>
      </c>
      <c r="E9" s="8">
        <v>44896</v>
      </c>
      <c r="F9" s="8">
        <v>44939</v>
      </c>
      <c r="G9" s="5">
        <v>57600</v>
      </c>
      <c r="H9" s="5">
        <v>53900</v>
      </c>
      <c r="I9" s="1" t="s">
        <v>10</v>
      </c>
    </row>
    <row r="10" spans="1:9" x14ac:dyDescent="0.25">
      <c r="A10" s="1">
        <v>890939936</v>
      </c>
      <c r="B10" s="1" t="s">
        <v>8</v>
      </c>
      <c r="C10" s="1"/>
      <c r="D10" s="1">
        <v>4952876</v>
      </c>
      <c r="E10" s="8">
        <v>44908</v>
      </c>
      <c r="F10" s="8">
        <v>44939</v>
      </c>
      <c r="G10" s="5">
        <v>80700</v>
      </c>
      <c r="H10" s="5">
        <v>77000</v>
      </c>
      <c r="I10" s="1" t="s">
        <v>12</v>
      </c>
    </row>
    <row r="11" spans="1:9" x14ac:dyDescent="0.25">
      <c r="A11" s="1">
        <v>890939936</v>
      </c>
      <c r="B11" s="1" t="s">
        <v>8</v>
      </c>
      <c r="C11" s="1"/>
      <c r="D11" s="1">
        <v>4955257</v>
      </c>
      <c r="E11" s="8">
        <v>44909</v>
      </c>
      <c r="F11" s="8">
        <v>44939</v>
      </c>
      <c r="G11" s="5">
        <v>56100</v>
      </c>
      <c r="H11" s="5">
        <v>52400</v>
      </c>
      <c r="I11" s="1" t="s">
        <v>12</v>
      </c>
    </row>
    <row r="12" spans="1:9" x14ac:dyDescent="0.25">
      <c r="A12" s="1">
        <v>890939936</v>
      </c>
      <c r="B12" s="1" t="s">
        <v>8</v>
      </c>
      <c r="C12" s="1"/>
      <c r="D12" s="1">
        <v>4955480</v>
      </c>
      <c r="E12" s="8">
        <v>44909</v>
      </c>
      <c r="F12" s="8">
        <v>44939</v>
      </c>
      <c r="G12" s="5">
        <v>56100</v>
      </c>
      <c r="H12" s="5">
        <v>52400</v>
      </c>
      <c r="I12" s="1" t="s">
        <v>12</v>
      </c>
    </row>
    <row r="13" spans="1:9" x14ac:dyDescent="0.25">
      <c r="A13" s="1">
        <v>890939936</v>
      </c>
      <c r="B13" s="1" t="s">
        <v>8</v>
      </c>
      <c r="C13" s="1"/>
      <c r="D13" s="1">
        <v>4956279</v>
      </c>
      <c r="E13" s="8">
        <v>44910</v>
      </c>
      <c r="F13" s="8">
        <v>44939</v>
      </c>
      <c r="G13" s="5">
        <v>138100</v>
      </c>
      <c r="H13" s="5">
        <v>121788</v>
      </c>
      <c r="I13" s="1" t="s">
        <v>11</v>
      </c>
    </row>
    <row r="14" spans="1:9" x14ac:dyDescent="0.25">
      <c r="A14" s="1">
        <v>890939936</v>
      </c>
      <c r="B14" s="1" t="s">
        <v>8</v>
      </c>
      <c r="C14" s="1"/>
      <c r="D14" s="1">
        <v>4965785</v>
      </c>
      <c r="E14" s="8">
        <v>44922</v>
      </c>
      <c r="F14" s="8">
        <v>44942</v>
      </c>
      <c r="G14" s="5">
        <v>57700</v>
      </c>
      <c r="H14" s="5">
        <v>47076</v>
      </c>
      <c r="I14" s="1" t="s">
        <v>11</v>
      </c>
    </row>
    <row r="15" spans="1:9" x14ac:dyDescent="0.25">
      <c r="A15" s="1">
        <v>890939936</v>
      </c>
      <c r="B15" s="1" t="s">
        <v>8</v>
      </c>
      <c r="C15" s="1"/>
      <c r="D15" s="1">
        <v>4968063</v>
      </c>
      <c r="E15" s="8">
        <v>44924</v>
      </c>
      <c r="F15" s="8">
        <v>44942</v>
      </c>
      <c r="G15" s="5">
        <v>200443</v>
      </c>
      <c r="H15" s="5">
        <v>196743</v>
      </c>
      <c r="I15" s="1" t="s">
        <v>10</v>
      </c>
    </row>
    <row r="16" spans="1:9" x14ac:dyDescent="0.25">
      <c r="A16" s="1">
        <v>890939936</v>
      </c>
      <c r="B16" s="1" t="s">
        <v>8</v>
      </c>
      <c r="C16" s="1"/>
      <c r="D16" s="1">
        <v>4972916</v>
      </c>
      <c r="E16" s="8">
        <v>44930</v>
      </c>
      <c r="F16" s="8">
        <v>44965</v>
      </c>
      <c r="G16" s="5">
        <v>57600</v>
      </c>
      <c r="H16" s="5">
        <v>57600</v>
      </c>
      <c r="I16" s="1" t="s">
        <v>10</v>
      </c>
    </row>
    <row r="17" spans="1:9" x14ac:dyDescent="0.25">
      <c r="A17" s="1">
        <v>890939936</v>
      </c>
      <c r="B17" s="1" t="s">
        <v>8</v>
      </c>
      <c r="C17" s="1"/>
      <c r="D17" s="1">
        <v>4984203</v>
      </c>
      <c r="E17" s="8">
        <v>44943</v>
      </c>
      <c r="F17" s="8">
        <v>44965</v>
      </c>
      <c r="G17" s="5">
        <v>134670</v>
      </c>
      <c r="H17" s="5">
        <v>130570</v>
      </c>
      <c r="I17" s="1" t="s">
        <v>10</v>
      </c>
    </row>
    <row r="18" spans="1:9" x14ac:dyDescent="0.25">
      <c r="A18" s="1">
        <v>890939936</v>
      </c>
      <c r="B18" s="1" t="s">
        <v>8</v>
      </c>
      <c r="C18" s="1"/>
      <c r="D18" s="1">
        <v>4987495</v>
      </c>
      <c r="E18" s="8">
        <v>44946</v>
      </c>
      <c r="F18" s="8">
        <v>44965</v>
      </c>
      <c r="G18" s="5">
        <v>123821</v>
      </c>
      <c r="H18" s="5">
        <v>120116</v>
      </c>
      <c r="I18" s="1" t="s">
        <v>11</v>
      </c>
    </row>
    <row r="19" spans="1:9" x14ac:dyDescent="0.25">
      <c r="A19" s="1">
        <v>890939936</v>
      </c>
      <c r="B19" s="1" t="s">
        <v>8</v>
      </c>
      <c r="C19" s="1"/>
      <c r="D19" s="1">
        <v>4990698</v>
      </c>
      <c r="E19" s="8">
        <v>44949</v>
      </c>
      <c r="F19" s="8">
        <v>44965</v>
      </c>
      <c r="G19" s="5">
        <v>75900</v>
      </c>
      <c r="H19" s="5">
        <v>75900</v>
      </c>
      <c r="I19" s="1" t="s">
        <v>10</v>
      </c>
    </row>
    <row r="20" spans="1:9" x14ac:dyDescent="0.25">
      <c r="A20" s="1">
        <v>890939936</v>
      </c>
      <c r="B20" s="1" t="s">
        <v>8</v>
      </c>
      <c r="C20" s="1"/>
      <c r="D20" s="1">
        <v>4994924</v>
      </c>
      <c r="E20" s="8">
        <v>44953</v>
      </c>
      <c r="F20" s="8">
        <v>44965</v>
      </c>
      <c r="G20" s="5">
        <v>86502</v>
      </c>
      <c r="H20" s="5">
        <v>82402</v>
      </c>
      <c r="I20" s="1" t="s">
        <v>10</v>
      </c>
    </row>
    <row r="21" spans="1:9" x14ac:dyDescent="0.25">
      <c r="A21" s="1">
        <v>890939936</v>
      </c>
      <c r="B21" s="1" t="s">
        <v>8</v>
      </c>
      <c r="C21" s="1"/>
      <c r="D21" s="1">
        <v>5000480</v>
      </c>
      <c r="E21" s="8">
        <v>44958</v>
      </c>
      <c r="F21" s="8">
        <v>44965</v>
      </c>
      <c r="G21" s="5">
        <v>524204</v>
      </c>
      <c r="H21" s="5">
        <v>480204</v>
      </c>
      <c r="I21" s="1" t="s">
        <v>10</v>
      </c>
    </row>
    <row r="22" spans="1:9" x14ac:dyDescent="0.25">
      <c r="A22" s="1">
        <v>890939936</v>
      </c>
      <c r="B22" s="1" t="s">
        <v>8</v>
      </c>
      <c r="C22" s="1"/>
      <c r="D22" s="1">
        <v>5001686</v>
      </c>
      <c r="E22" s="8">
        <v>44959</v>
      </c>
      <c r="F22" s="8">
        <v>44965</v>
      </c>
      <c r="G22" s="5">
        <v>828362</v>
      </c>
      <c r="H22" s="5">
        <v>828362</v>
      </c>
      <c r="I22" s="1" t="s">
        <v>11</v>
      </c>
    </row>
    <row r="23" spans="1:9" x14ac:dyDescent="0.25">
      <c r="A23" s="1">
        <v>890939936</v>
      </c>
      <c r="B23" s="1" t="s">
        <v>8</v>
      </c>
      <c r="C23" s="1"/>
      <c r="D23" s="1">
        <v>5002308</v>
      </c>
      <c r="E23" s="8">
        <v>44960</v>
      </c>
      <c r="F23" s="8">
        <v>44965</v>
      </c>
      <c r="G23" s="5">
        <v>67000</v>
      </c>
      <c r="H23" s="5">
        <v>66900</v>
      </c>
      <c r="I23" s="1" t="s">
        <v>11</v>
      </c>
    </row>
    <row r="24" spans="1:9" x14ac:dyDescent="0.25">
      <c r="A24" s="1">
        <v>890939936</v>
      </c>
      <c r="B24" s="1" t="s">
        <v>8</v>
      </c>
      <c r="C24" s="1"/>
      <c r="D24" s="1">
        <v>5003018</v>
      </c>
      <c r="E24" s="8">
        <v>44960</v>
      </c>
      <c r="F24" s="8">
        <v>44971</v>
      </c>
      <c r="G24" s="5">
        <v>82200</v>
      </c>
      <c r="H24" s="5">
        <v>74000</v>
      </c>
      <c r="I24" s="1" t="s">
        <v>10</v>
      </c>
    </row>
    <row r="25" spans="1:9" x14ac:dyDescent="0.25">
      <c r="A25" s="1">
        <v>890939936</v>
      </c>
      <c r="B25" s="1" t="s">
        <v>8</v>
      </c>
      <c r="C25" s="1"/>
      <c r="D25" s="1">
        <v>5004809</v>
      </c>
      <c r="E25" s="8">
        <v>44964</v>
      </c>
      <c r="F25" s="8">
        <v>44971</v>
      </c>
      <c r="G25" s="5">
        <v>48146</v>
      </c>
      <c r="H25" s="5">
        <v>44046</v>
      </c>
      <c r="I25" s="1" t="s">
        <v>10</v>
      </c>
    </row>
    <row r="26" spans="1:9" x14ac:dyDescent="0.25">
      <c r="A26" s="1">
        <v>890939936</v>
      </c>
      <c r="B26" s="1" t="s">
        <v>8</v>
      </c>
      <c r="C26" s="1"/>
      <c r="D26" s="1">
        <v>5004812</v>
      </c>
      <c r="E26" s="8">
        <v>44964</v>
      </c>
      <c r="F26" s="8">
        <v>44971</v>
      </c>
      <c r="G26" s="5">
        <v>31048</v>
      </c>
      <c r="H26" s="5">
        <v>26948</v>
      </c>
      <c r="I26" s="1" t="s">
        <v>10</v>
      </c>
    </row>
    <row r="27" spans="1:9" x14ac:dyDescent="0.25">
      <c r="A27" s="1">
        <v>890939936</v>
      </c>
      <c r="B27" s="1" t="s">
        <v>8</v>
      </c>
      <c r="C27" s="1"/>
      <c r="D27" s="1">
        <v>5007426</v>
      </c>
      <c r="E27" s="8">
        <v>44966</v>
      </c>
      <c r="F27" s="8">
        <v>44971</v>
      </c>
      <c r="G27" s="5">
        <v>6728</v>
      </c>
      <c r="H27" s="5">
        <v>2628</v>
      </c>
      <c r="I27" s="1" t="s">
        <v>10</v>
      </c>
    </row>
    <row r="28" spans="1:9" x14ac:dyDescent="0.25">
      <c r="A28" s="1">
        <v>890939936</v>
      </c>
      <c r="B28" s="1" t="s">
        <v>8</v>
      </c>
      <c r="C28" s="1"/>
      <c r="D28" s="1">
        <v>5007819</v>
      </c>
      <c r="E28" s="8">
        <v>44966</v>
      </c>
      <c r="F28" s="8">
        <v>44971</v>
      </c>
      <c r="G28" s="5">
        <v>80713</v>
      </c>
      <c r="H28" s="5">
        <v>76613</v>
      </c>
      <c r="I28" s="1" t="s">
        <v>11</v>
      </c>
    </row>
    <row r="29" spans="1:9" x14ac:dyDescent="0.25">
      <c r="A29" s="1">
        <v>890939936</v>
      </c>
      <c r="B29" s="1" t="s">
        <v>8</v>
      </c>
      <c r="C29" s="1"/>
      <c r="D29" s="1">
        <v>5013983</v>
      </c>
      <c r="E29" s="8">
        <v>44972</v>
      </c>
      <c r="F29" s="8">
        <v>45002</v>
      </c>
      <c r="G29" s="5">
        <v>65700</v>
      </c>
      <c r="H29" s="5">
        <v>59800</v>
      </c>
      <c r="I29" s="1" t="s">
        <v>10</v>
      </c>
    </row>
    <row r="30" spans="1:9" x14ac:dyDescent="0.25">
      <c r="A30" s="1">
        <v>890939936</v>
      </c>
      <c r="B30" s="1" t="s">
        <v>8</v>
      </c>
      <c r="C30" s="1"/>
      <c r="D30" s="1">
        <v>5022213</v>
      </c>
      <c r="E30" s="8">
        <v>44979</v>
      </c>
      <c r="F30" s="8">
        <v>45002</v>
      </c>
      <c r="G30" s="5">
        <v>67000</v>
      </c>
      <c r="H30" s="5">
        <v>67000</v>
      </c>
      <c r="I30" s="1" t="s">
        <v>10</v>
      </c>
    </row>
    <row r="31" spans="1:9" x14ac:dyDescent="0.25">
      <c r="A31" s="1">
        <v>890939936</v>
      </c>
      <c r="B31" s="1" t="s">
        <v>8</v>
      </c>
      <c r="C31" s="1"/>
      <c r="D31" s="1">
        <v>5025858</v>
      </c>
      <c r="E31" s="8">
        <v>44984</v>
      </c>
      <c r="F31" s="8">
        <v>45002</v>
      </c>
      <c r="G31" s="5">
        <v>57600</v>
      </c>
      <c r="H31" s="5">
        <v>53500</v>
      </c>
      <c r="I31" s="1" t="s">
        <v>10</v>
      </c>
    </row>
    <row r="32" spans="1:9" x14ac:dyDescent="0.25">
      <c r="A32" s="1">
        <v>890939936</v>
      </c>
      <c r="B32" s="1" t="s">
        <v>8</v>
      </c>
      <c r="C32" s="1"/>
      <c r="D32" s="1">
        <v>5043357</v>
      </c>
      <c r="E32" s="8">
        <v>45001</v>
      </c>
      <c r="F32" s="8">
        <v>45002</v>
      </c>
      <c r="G32" s="5">
        <v>143600</v>
      </c>
      <c r="H32" s="5">
        <v>143600</v>
      </c>
      <c r="I32" s="1" t="s">
        <v>10</v>
      </c>
    </row>
    <row r="34" spans="8:8" x14ac:dyDescent="0.25">
      <c r="H34" s="10">
        <f>SUM(H2:H33)</f>
        <v>6425774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5" x14ac:dyDescent="0.25"/>
  <cols>
    <col min="1" max="1" width="49.5703125" bestFit="1" customWidth="1"/>
    <col min="2" max="2" width="11.140625" bestFit="1" customWidth="1"/>
    <col min="3" max="3" width="16.5703125" customWidth="1"/>
  </cols>
  <sheetData>
    <row r="3" spans="1:3" x14ac:dyDescent="0.25">
      <c r="A3" s="73" t="s">
        <v>181</v>
      </c>
      <c r="B3" s="55" t="s">
        <v>182</v>
      </c>
      <c r="C3" s="55" t="s">
        <v>183</v>
      </c>
    </row>
    <row r="4" spans="1:3" x14ac:dyDescent="0.25">
      <c r="A4" s="58" t="s">
        <v>107</v>
      </c>
      <c r="B4" s="74">
        <v>15</v>
      </c>
      <c r="C4" s="75">
        <v>4418799</v>
      </c>
    </row>
    <row r="5" spans="1:3" x14ac:dyDescent="0.25">
      <c r="A5" s="58" t="s">
        <v>153</v>
      </c>
      <c r="B5" s="74">
        <v>11</v>
      </c>
      <c r="C5" s="75">
        <v>1629075</v>
      </c>
    </row>
    <row r="6" spans="1:3" x14ac:dyDescent="0.25">
      <c r="A6" s="58" t="s">
        <v>106</v>
      </c>
      <c r="B6" s="74">
        <v>5</v>
      </c>
      <c r="C6" s="75">
        <v>377900</v>
      </c>
    </row>
    <row r="7" spans="1:3" x14ac:dyDescent="0.25">
      <c r="A7" s="58" t="s">
        <v>154</v>
      </c>
      <c r="B7" s="74">
        <v>31</v>
      </c>
      <c r="C7" s="75">
        <v>6425774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R33"/>
  <sheetViews>
    <sheetView topLeftCell="M2" workbookViewId="0">
      <selection activeCell="V23" sqref="V23:V33"/>
    </sheetView>
  </sheetViews>
  <sheetFormatPr baseColWidth="10" defaultRowHeight="15" x14ac:dyDescent="0.25"/>
  <cols>
    <col min="2" max="2" width="42.28515625" customWidth="1"/>
    <col min="8" max="8" width="19.5703125" customWidth="1"/>
    <col min="10" max="10" width="14.140625" bestFit="1" customWidth="1"/>
    <col min="11" max="11" width="13.140625" bestFit="1" customWidth="1"/>
    <col min="12" max="13" width="27.85546875" customWidth="1"/>
    <col min="14" max="14" width="20.5703125" customWidth="1"/>
    <col min="15" max="15" width="16" customWidth="1"/>
    <col min="17" max="17" width="13.140625" bestFit="1" customWidth="1"/>
    <col min="21" max="21" width="12.140625" customWidth="1"/>
    <col min="24" max="24" width="13.140625" bestFit="1" customWidth="1"/>
    <col min="25" max="25" width="13.140625" customWidth="1"/>
    <col min="31" max="31" width="31.28515625" customWidth="1"/>
    <col min="41" max="41" width="13.140625" bestFit="1" customWidth="1"/>
  </cols>
  <sheetData>
    <row r="1" spans="1:44" x14ac:dyDescent="0.25">
      <c r="J1" s="15">
        <f>SUBTOTAL(9,J3:J33)</f>
        <v>1687816</v>
      </c>
      <c r="K1" s="15">
        <f>SUBTOTAL(9,K3:K33)</f>
        <v>1629075</v>
      </c>
      <c r="Q1" s="15">
        <f>SUBTOTAL(9,Q3:Q33)</f>
        <v>1648716</v>
      </c>
      <c r="R1" s="15">
        <f t="shared" ref="R1:Y1" si="0">SUBTOTAL(9,R3:R33)</f>
        <v>0</v>
      </c>
      <c r="S1" s="15">
        <f t="shared" si="0"/>
        <v>0</v>
      </c>
      <c r="T1" s="15">
        <f t="shared" si="0"/>
        <v>0</v>
      </c>
      <c r="U1" s="15">
        <f t="shared" si="0"/>
        <v>0</v>
      </c>
      <c r="V1" s="15">
        <f t="shared" si="0"/>
        <v>93088</v>
      </c>
      <c r="X1" s="15">
        <f t="shared" si="0"/>
        <v>1555628</v>
      </c>
      <c r="Y1" s="15">
        <f t="shared" si="0"/>
        <v>93088</v>
      </c>
      <c r="AO1" s="14">
        <f>SUBTOTAL(9,AO3:AO33)</f>
        <v>1648716</v>
      </c>
    </row>
    <row r="2" spans="1:44" ht="44.25" customHeight="1" x14ac:dyDescent="0.25">
      <c r="A2" s="11" t="s">
        <v>13</v>
      </c>
      <c r="B2" s="11" t="s">
        <v>14</v>
      </c>
      <c r="C2" s="11" t="s">
        <v>15</v>
      </c>
      <c r="D2" s="11" t="s">
        <v>16</v>
      </c>
      <c r="E2" s="11" t="s">
        <v>17</v>
      </c>
      <c r="F2" s="11" t="s">
        <v>18</v>
      </c>
      <c r="G2" s="12" t="s">
        <v>68</v>
      </c>
      <c r="H2" s="12" t="s">
        <v>69</v>
      </c>
      <c r="I2" s="11" t="s">
        <v>19</v>
      </c>
      <c r="J2" s="11" t="s">
        <v>20</v>
      </c>
      <c r="K2" s="12" t="s">
        <v>21</v>
      </c>
      <c r="L2" s="11" t="s">
        <v>22</v>
      </c>
      <c r="M2" s="12" t="s">
        <v>101</v>
      </c>
      <c r="N2" s="12" t="s">
        <v>102</v>
      </c>
      <c r="O2" s="12" t="s">
        <v>103</v>
      </c>
      <c r="P2" s="11" t="s">
        <v>23</v>
      </c>
      <c r="Q2" s="11" t="s">
        <v>24</v>
      </c>
      <c r="R2" s="11" t="s">
        <v>25</v>
      </c>
      <c r="S2" s="11" t="s">
        <v>26</v>
      </c>
      <c r="T2" s="11" t="s">
        <v>27</v>
      </c>
      <c r="U2" s="11" t="s">
        <v>28</v>
      </c>
      <c r="V2" s="12" t="s">
        <v>29</v>
      </c>
      <c r="W2" s="12" t="s">
        <v>105</v>
      </c>
      <c r="X2" s="11" t="s">
        <v>30</v>
      </c>
      <c r="Y2" s="11" t="s">
        <v>31</v>
      </c>
      <c r="Z2" s="12" t="s">
        <v>104</v>
      </c>
      <c r="AA2" s="12" t="s">
        <v>32</v>
      </c>
      <c r="AB2" s="12" t="s">
        <v>33</v>
      </c>
      <c r="AC2" s="12" t="s">
        <v>34</v>
      </c>
      <c r="AD2" s="12" t="s">
        <v>35</v>
      </c>
      <c r="AE2" s="11" t="s">
        <v>36</v>
      </c>
      <c r="AF2" s="11" t="s">
        <v>37</v>
      </c>
      <c r="AG2" s="11" t="s">
        <v>38</v>
      </c>
      <c r="AH2" s="11" t="s">
        <v>39</v>
      </c>
      <c r="AI2" s="11" t="s">
        <v>40</v>
      </c>
      <c r="AJ2" s="11" t="s">
        <v>41</v>
      </c>
      <c r="AK2" s="11" t="s">
        <v>42</v>
      </c>
      <c r="AL2" s="11" t="s">
        <v>43</v>
      </c>
      <c r="AM2" s="11" t="s">
        <v>44</v>
      </c>
      <c r="AN2" s="11" t="s">
        <v>45</v>
      </c>
      <c r="AO2" s="12" t="s">
        <v>46</v>
      </c>
      <c r="AP2" s="11" t="s">
        <v>47</v>
      </c>
      <c r="AQ2" s="11" t="s">
        <v>48</v>
      </c>
      <c r="AR2" s="11" t="s">
        <v>49</v>
      </c>
    </row>
    <row r="3" spans="1:44" hidden="1" x14ac:dyDescent="0.25">
      <c r="A3" s="1">
        <v>890939936</v>
      </c>
      <c r="B3" s="1" t="s">
        <v>8</v>
      </c>
      <c r="C3" s="1"/>
      <c r="D3" s="1">
        <v>4782505</v>
      </c>
      <c r="E3" s="1"/>
      <c r="F3" s="1"/>
      <c r="G3" s="1">
        <v>4782505</v>
      </c>
      <c r="H3" s="1" t="s">
        <v>70</v>
      </c>
      <c r="I3" s="8">
        <v>44722</v>
      </c>
      <c r="J3" s="16">
        <v>57700</v>
      </c>
      <c r="K3" s="16">
        <v>54000</v>
      </c>
      <c r="L3" s="1" t="s">
        <v>50</v>
      </c>
      <c r="M3" s="1" t="s">
        <v>106</v>
      </c>
      <c r="N3" s="1"/>
      <c r="O3" s="1"/>
      <c r="P3" s="1" t="s">
        <v>51</v>
      </c>
      <c r="Q3" s="16">
        <v>0</v>
      </c>
      <c r="R3" s="13">
        <v>0</v>
      </c>
      <c r="S3" s="13">
        <v>0</v>
      </c>
      <c r="T3" s="13">
        <v>0</v>
      </c>
      <c r="U3" s="13">
        <v>0</v>
      </c>
      <c r="V3" s="16">
        <v>0</v>
      </c>
      <c r="W3" s="1"/>
      <c r="X3" s="13">
        <v>0</v>
      </c>
      <c r="Y3" s="16">
        <v>0</v>
      </c>
      <c r="Z3" s="13">
        <v>0</v>
      </c>
      <c r="AA3" s="13">
        <v>0</v>
      </c>
      <c r="AB3" s="13">
        <v>0</v>
      </c>
      <c r="AC3" s="13">
        <v>0</v>
      </c>
      <c r="AD3" s="13">
        <v>0</v>
      </c>
      <c r="AE3" s="1"/>
      <c r="AF3" s="13">
        <v>0</v>
      </c>
      <c r="AG3" s="8">
        <v>45002</v>
      </c>
      <c r="AH3" s="1"/>
      <c r="AI3" s="1"/>
      <c r="AJ3" s="1"/>
      <c r="AK3" s="1" t="s">
        <v>52</v>
      </c>
      <c r="AL3" s="1"/>
      <c r="AM3" s="1"/>
      <c r="AN3" s="1"/>
      <c r="AO3" s="16">
        <v>0</v>
      </c>
      <c r="AP3" s="13">
        <v>0</v>
      </c>
      <c r="AQ3" s="1"/>
      <c r="AR3" s="8">
        <v>45077</v>
      </c>
    </row>
    <row r="4" spans="1:44" hidden="1" x14ac:dyDescent="0.25">
      <c r="A4" s="1">
        <v>890939936</v>
      </c>
      <c r="B4" s="1" t="s">
        <v>8</v>
      </c>
      <c r="C4" s="1"/>
      <c r="D4" s="1">
        <v>5013983</v>
      </c>
      <c r="E4" s="1"/>
      <c r="F4" s="1"/>
      <c r="G4" s="1">
        <v>5013983</v>
      </c>
      <c r="H4" s="1" t="s">
        <v>71</v>
      </c>
      <c r="I4" s="8">
        <v>44972</v>
      </c>
      <c r="J4" s="16">
        <v>65700</v>
      </c>
      <c r="K4" s="16">
        <v>59800</v>
      </c>
      <c r="L4" s="1" t="s">
        <v>50</v>
      </c>
      <c r="M4" s="55" t="s">
        <v>106</v>
      </c>
      <c r="N4" s="1"/>
      <c r="O4" s="1"/>
      <c r="P4" s="1" t="s">
        <v>51</v>
      </c>
      <c r="Q4" s="16">
        <v>0</v>
      </c>
      <c r="R4" s="13">
        <v>0</v>
      </c>
      <c r="S4" s="13">
        <v>0</v>
      </c>
      <c r="T4" s="13">
        <v>0</v>
      </c>
      <c r="U4" s="13">
        <v>0</v>
      </c>
      <c r="V4" s="16">
        <v>0</v>
      </c>
      <c r="W4" s="1"/>
      <c r="X4" s="13">
        <v>0</v>
      </c>
      <c r="Y4" s="16">
        <v>0</v>
      </c>
      <c r="Z4" s="13">
        <v>0</v>
      </c>
      <c r="AA4" s="13">
        <v>0</v>
      </c>
      <c r="AB4" s="13">
        <v>0</v>
      </c>
      <c r="AC4" s="13">
        <v>0</v>
      </c>
      <c r="AD4" s="13">
        <v>0</v>
      </c>
      <c r="AE4" s="1"/>
      <c r="AF4" s="13">
        <v>0</v>
      </c>
      <c r="AG4" s="8">
        <v>45002</v>
      </c>
      <c r="AH4" s="1"/>
      <c r="AI4" s="1"/>
      <c r="AJ4" s="1"/>
      <c r="AK4" s="1" t="s">
        <v>52</v>
      </c>
      <c r="AL4" s="1"/>
      <c r="AM4" s="1"/>
      <c r="AN4" s="1"/>
      <c r="AO4" s="16">
        <v>0</v>
      </c>
      <c r="AP4" s="13">
        <v>0</v>
      </c>
      <c r="AQ4" s="1"/>
      <c r="AR4" s="8">
        <v>45077</v>
      </c>
    </row>
    <row r="5" spans="1:44" hidden="1" x14ac:dyDescent="0.25">
      <c r="A5" s="1">
        <v>890939936</v>
      </c>
      <c r="B5" s="1" t="s">
        <v>8</v>
      </c>
      <c r="C5" s="1"/>
      <c r="D5" s="1">
        <v>5022213</v>
      </c>
      <c r="E5" s="1"/>
      <c r="F5" s="1"/>
      <c r="G5" s="1">
        <v>5022213</v>
      </c>
      <c r="H5" s="1" t="s">
        <v>72</v>
      </c>
      <c r="I5" s="8">
        <v>44979</v>
      </c>
      <c r="J5" s="16">
        <v>67000</v>
      </c>
      <c r="K5" s="16">
        <v>67000</v>
      </c>
      <c r="L5" s="1" t="s">
        <v>50</v>
      </c>
      <c r="M5" s="55" t="s">
        <v>106</v>
      </c>
      <c r="N5" s="1"/>
      <c r="O5" s="1"/>
      <c r="P5" s="1" t="s">
        <v>51</v>
      </c>
      <c r="Q5" s="16">
        <v>0</v>
      </c>
      <c r="R5" s="13">
        <v>0</v>
      </c>
      <c r="S5" s="13">
        <v>0</v>
      </c>
      <c r="T5" s="13">
        <v>0</v>
      </c>
      <c r="U5" s="13">
        <v>0</v>
      </c>
      <c r="V5" s="16">
        <v>0</v>
      </c>
      <c r="W5" s="1"/>
      <c r="X5" s="13">
        <v>0</v>
      </c>
      <c r="Y5" s="16">
        <v>0</v>
      </c>
      <c r="Z5" s="13">
        <v>0</v>
      </c>
      <c r="AA5" s="13">
        <v>0</v>
      </c>
      <c r="AB5" s="13">
        <v>0</v>
      </c>
      <c r="AC5" s="13">
        <v>0</v>
      </c>
      <c r="AD5" s="13">
        <v>0</v>
      </c>
      <c r="AE5" s="1"/>
      <c r="AF5" s="13">
        <v>0</v>
      </c>
      <c r="AG5" s="8">
        <v>45002</v>
      </c>
      <c r="AH5" s="1"/>
      <c r="AI5" s="1"/>
      <c r="AJ5" s="1"/>
      <c r="AK5" s="1" t="s">
        <v>52</v>
      </c>
      <c r="AL5" s="1"/>
      <c r="AM5" s="1"/>
      <c r="AN5" s="1"/>
      <c r="AO5" s="16">
        <v>0</v>
      </c>
      <c r="AP5" s="13">
        <v>0</v>
      </c>
      <c r="AQ5" s="1"/>
      <c r="AR5" s="8">
        <v>45077</v>
      </c>
    </row>
    <row r="6" spans="1:44" hidden="1" x14ac:dyDescent="0.25">
      <c r="A6" s="1">
        <v>890939936</v>
      </c>
      <c r="B6" s="1" t="s">
        <v>8</v>
      </c>
      <c r="C6" s="1"/>
      <c r="D6" s="1">
        <v>5025858</v>
      </c>
      <c r="E6" s="1"/>
      <c r="F6" s="1"/>
      <c r="G6" s="1">
        <v>5025858</v>
      </c>
      <c r="H6" s="1" t="s">
        <v>73</v>
      </c>
      <c r="I6" s="8">
        <v>44984</v>
      </c>
      <c r="J6" s="16">
        <v>57600</v>
      </c>
      <c r="K6" s="16">
        <v>53500</v>
      </c>
      <c r="L6" s="1" t="s">
        <v>50</v>
      </c>
      <c r="M6" s="55" t="s">
        <v>106</v>
      </c>
      <c r="N6" s="1"/>
      <c r="O6" s="1"/>
      <c r="P6" s="1" t="s">
        <v>51</v>
      </c>
      <c r="Q6" s="16">
        <v>0</v>
      </c>
      <c r="R6" s="13">
        <v>0</v>
      </c>
      <c r="S6" s="13">
        <v>0</v>
      </c>
      <c r="T6" s="13">
        <v>0</v>
      </c>
      <c r="U6" s="13">
        <v>0</v>
      </c>
      <c r="V6" s="16">
        <v>0</v>
      </c>
      <c r="W6" s="1"/>
      <c r="X6" s="13">
        <v>0</v>
      </c>
      <c r="Y6" s="16">
        <v>0</v>
      </c>
      <c r="Z6" s="13">
        <v>0</v>
      </c>
      <c r="AA6" s="13">
        <v>0</v>
      </c>
      <c r="AB6" s="13">
        <v>0</v>
      </c>
      <c r="AC6" s="13">
        <v>0</v>
      </c>
      <c r="AD6" s="13">
        <v>0</v>
      </c>
      <c r="AE6" s="1"/>
      <c r="AF6" s="13">
        <v>0</v>
      </c>
      <c r="AG6" s="8">
        <v>45002</v>
      </c>
      <c r="AH6" s="1"/>
      <c r="AI6" s="1"/>
      <c r="AJ6" s="1"/>
      <c r="AK6" s="1" t="s">
        <v>52</v>
      </c>
      <c r="AL6" s="1"/>
      <c r="AM6" s="1"/>
      <c r="AN6" s="1"/>
      <c r="AO6" s="16">
        <v>0</v>
      </c>
      <c r="AP6" s="13">
        <v>0</v>
      </c>
      <c r="AQ6" s="1"/>
      <c r="AR6" s="8">
        <v>45077</v>
      </c>
    </row>
    <row r="7" spans="1:44" hidden="1" x14ac:dyDescent="0.25">
      <c r="A7" s="1">
        <v>890939936</v>
      </c>
      <c r="B7" s="1" t="s">
        <v>8</v>
      </c>
      <c r="C7" s="1"/>
      <c r="D7" s="1">
        <v>5043357</v>
      </c>
      <c r="E7" s="1"/>
      <c r="F7" s="1"/>
      <c r="G7" s="1">
        <v>5043357</v>
      </c>
      <c r="H7" s="1" t="s">
        <v>74</v>
      </c>
      <c r="I7" s="8">
        <v>45001</v>
      </c>
      <c r="J7" s="16">
        <v>143600</v>
      </c>
      <c r="K7" s="16">
        <v>143600</v>
      </c>
      <c r="L7" s="1" t="s">
        <v>50</v>
      </c>
      <c r="M7" s="55" t="s">
        <v>106</v>
      </c>
      <c r="N7" s="1"/>
      <c r="O7" s="1"/>
      <c r="P7" s="1" t="s">
        <v>51</v>
      </c>
      <c r="Q7" s="16">
        <v>0</v>
      </c>
      <c r="R7" s="13">
        <v>0</v>
      </c>
      <c r="S7" s="13">
        <v>0</v>
      </c>
      <c r="T7" s="13">
        <v>0</v>
      </c>
      <c r="U7" s="13">
        <v>0</v>
      </c>
      <c r="V7" s="16">
        <v>0</v>
      </c>
      <c r="W7" s="1"/>
      <c r="X7" s="13">
        <v>0</v>
      </c>
      <c r="Y7" s="16">
        <v>0</v>
      </c>
      <c r="Z7" s="13">
        <v>0</v>
      </c>
      <c r="AA7" s="13">
        <v>0</v>
      </c>
      <c r="AB7" s="13">
        <v>0</v>
      </c>
      <c r="AC7" s="13">
        <v>0</v>
      </c>
      <c r="AD7" s="13">
        <v>0</v>
      </c>
      <c r="AE7" s="1"/>
      <c r="AF7" s="13">
        <v>0</v>
      </c>
      <c r="AG7" s="8">
        <v>45002</v>
      </c>
      <c r="AH7" s="1"/>
      <c r="AI7" s="1"/>
      <c r="AJ7" s="1"/>
      <c r="AK7" s="1" t="s">
        <v>52</v>
      </c>
      <c r="AL7" s="1"/>
      <c r="AM7" s="1"/>
      <c r="AN7" s="1"/>
      <c r="AO7" s="16">
        <v>0</v>
      </c>
      <c r="AP7" s="13">
        <v>0</v>
      </c>
      <c r="AQ7" s="1"/>
      <c r="AR7" s="8">
        <v>45077</v>
      </c>
    </row>
    <row r="8" spans="1:44" hidden="1" x14ac:dyDescent="0.25">
      <c r="A8" s="1">
        <v>890939936</v>
      </c>
      <c r="B8" s="1" t="s">
        <v>8</v>
      </c>
      <c r="C8" s="1"/>
      <c r="D8" s="1">
        <v>4990698</v>
      </c>
      <c r="E8" s="1"/>
      <c r="F8" s="1">
        <v>4990698</v>
      </c>
      <c r="G8" s="1">
        <v>4990698</v>
      </c>
      <c r="H8" s="1" t="s">
        <v>75</v>
      </c>
      <c r="I8" s="8">
        <v>44949</v>
      </c>
      <c r="J8" s="16">
        <v>75900</v>
      </c>
      <c r="K8" s="16">
        <v>75900</v>
      </c>
      <c r="L8" s="1" t="s">
        <v>53</v>
      </c>
      <c r="M8" s="1" t="s">
        <v>107</v>
      </c>
      <c r="N8" s="16">
        <v>75900</v>
      </c>
      <c r="O8" s="1">
        <v>1222231009</v>
      </c>
      <c r="P8" s="1" t="s">
        <v>54</v>
      </c>
      <c r="Q8" s="16">
        <v>75900</v>
      </c>
      <c r="R8" s="13">
        <v>0</v>
      </c>
      <c r="S8" s="13">
        <v>0</v>
      </c>
      <c r="T8" s="13">
        <v>0</v>
      </c>
      <c r="U8" s="13">
        <v>0</v>
      </c>
      <c r="V8" s="16">
        <v>0</v>
      </c>
      <c r="W8" s="1"/>
      <c r="X8" s="13">
        <v>75900</v>
      </c>
      <c r="Y8" s="16">
        <v>0</v>
      </c>
      <c r="Z8" s="13">
        <v>0</v>
      </c>
      <c r="AA8" s="13">
        <v>0</v>
      </c>
      <c r="AB8" s="13">
        <v>0</v>
      </c>
      <c r="AC8" s="13">
        <v>0</v>
      </c>
      <c r="AD8" s="13">
        <v>0</v>
      </c>
      <c r="AE8" s="17">
        <v>220458495583557</v>
      </c>
      <c r="AF8" s="13">
        <v>0</v>
      </c>
      <c r="AG8" s="8">
        <v>44965</v>
      </c>
      <c r="AH8" s="1"/>
      <c r="AI8" s="1">
        <v>2</v>
      </c>
      <c r="AJ8" s="1"/>
      <c r="AK8" s="1" t="s">
        <v>52</v>
      </c>
      <c r="AL8" s="1">
        <v>1</v>
      </c>
      <c r="AM8" s="1">
        <v>20230228</v>
      </c>
      <c r="AN8" s="1">
        <v>20230221</v>
      </c>
      <c r="AO8" s="16">
        <v>75900</v>
      </c>
      <c r="AP8" s="13">
        <v>0</v>
      </c>
      <c r="AQ8" s="1"/>
      <c r="AR8" s="8">
        <v>45077</v>
      </c>
    </row>
    <row r="9" spans="1:44" hidden="1" x14ac:dyDescent="0.25">
      <c r="A9" s="1">
        <v>890939936</v>
      </c>
      <c r="B9" s="1" t="s">
        <v>8</v>
      </c>
      <c r="C9" s="1"/>
      <c r="D9" s="1">
        <v>4943892</v>
      </c>
      <c r="E9" s="1"/>
      <c r="F9" s="1">
        <v>4943892</v>
      </c>
      <c r="G9" s="1">
        <v>4943892</v>
      </c>
      <c r="H9" s="1" t="s">
        <v>76</v>
      </c>
      <c r="I9" s="8">
        <v>44896</v>
      </c>
      <c r="J9" s="16">
        <v>57600</v>
      </c>
      <c r="K9" s="16">
        <v>53900</v>
      </c>
      <c r="L9" s="1" t="s">
        <v>53</v>
      </c>
      <c r="M9" s="1" t="s">
        <v>107</v>
      </c>
      <c r="N9" s="16">
        <v>57600</v>
      </c>
      <c r="O9" s="1">
        <v>1222208867</v>
      </c>
      <c r="P9" s="1" t="s">
        <v>54</v>
      </c>
      <c r="Q9" s="16">
        <v>57600</v>
      </c>
      <c r="R9" s="13">
        <v>0</v>
      </c>
      <c r="S9" s="13">
        <v>0</v>
      </c>
      <c r="T9" s="13">
        <v>0</v>
      </c>
      <c r="U9" s="13">
        <v>0</v>
      </c>
      <c r="V9" s="16">
        <v>0</v>
      </c>
      <c r="W9" s="1"/>
      <c r="X9" s="13">
        <v>57600</v>
      </c>
      <c r="Y9" s="16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7">
        <v>220328495340701</v>
      </c>
      <c r="AF9" s="13">
        <v>0</v>
      </c>
      <c r="AG9" s="8">
        <v>44939</v>
      </c>
      <c r="AH9" s="1"/>
      <c r="AI9" s="1">
        <v>2</v>
      </c>
      <c r="AJ9" s="1"/>
      <c r="AK9" s="1" t="s">
        <v>52</v>
      </c>
      <c r="AL9" s="1">
        <v>1</v>
      </c>
      <c r="AM9" s="1">
        <v>20230130</v>
      </c>
      <c r="AN9" s="1">
        <v>20230113</v>
      </c>
      <c r="AO9" s="16">
        <v>57600</v>
      </c>
      <c r="AP9" s="13">
        <v>0</v>
      </c>
      <c r="AQ9" s="1"/>
      <c r="AR9" s="8">
        <v>45077</v>
      </c>
    </row>
    <row r="10" spans="1:44" hidden="1" x14ac:dyDescent="0.25">
      <c r="A10" s="1">
        <v>890939936</v>
      </c>
      <c r="B10" s="1" t="s">
        <v>8</v>
      </c>
      <c r="C10" s="1"/>
      <c r="D10" s="1">
        <v>4972916</v>
      </c>
      <c r="E10" s="1"/>
      <c r="F10" s="1">
        <v>4972916</v>
      </c>
      <c r="G10" s="1">
        <v>4972916</v>
      </c>
      <c r="H10" s="1" t="s">
        <v>77</v>
      </c>
      <c r="I10" s="8">
        <v>44930</v>
      </c>
      <c r="J10" s="16">
        <v>57600</v>
      </c>
      <c r="K10" s="16">
        <v>57600</v>
      </c>
      <c r="L10" s="1" t="s">
        <v>53</v>
      </c>
      <c r="M10" s="1" t="s">
        <v>107</v>
      </c>
      <c r="N10" s="16">
        <v>57600</v>
      </c>
      <c r="O10" s="1">
        <v>1222231006</v>
      </c>
      <c r="P10" s="1" t="s">
        <v>54</v>
      </c>
      <c r="Q10" s="16">
        <v>57600</v>
      </c>
      <c r="R10" s="13">
        <v>0</v>
      </c>
      <c r="S10" s="13">
        <v>0</v>
      </c>
      <c r="T10" s="13">
        <v>0</v>
      </c>
      <c r="U10" s="13">
        <v>0</v>
      </c>
      <c r="V10" s="16">
        <v>0</v>
      </c>
      <c r="W10" s="1"/>
      <c r="X10" s="13">
        <v>57600</v>
      </c>
      <c r="Y10" s="16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7">
        <v>222318516335357</v>
      </c>
      <c r="AF10" s="13">
        <v>0</v>
      </c>
      <c r="AG10" s="8">
        <v>44965</v>
      </c>
      <c r="AH10" s="1"/>
      <c r="AI10" s="1">
        <v>2</v>
      </c>
      <c r="AJ10" s="1"/>
      <c r="AK10" s="1" t="s">
        <v>52</v>
      </c>
      <c r="AL10" s="1">
        <v>1</v>
      </c>
      <c r="AM10" s="1">
        <v>20230228</v>
      </c>
      <c r="AN10" s="1">
        <v>20230221</v>
      </c>
      <c r="AO10" s="16">
        <v>57600</v>
      </c>
      <c r="AP10" s="13">
        <v>0</v>
      </c>
      <c r="AQ10" s="1"/>
      <c r="AR10" s="8">
        <v>45077</v>
      </c>
    </row>
    <row r="11" spans="1:44" hidden="1" x14ac:dyDescent="0.25">
      <c r="A11" s="1">
        <v>890939936</v>
      </c>
      <c r="B11" s="1" t="s">
        <v>8</v>
      </c>
      <c r="C11" s="1"/>
      <c r="D11" s="1">
        <v>4871090</v>
      </c>
      <c r="E11" s="1"/>
      <c r="F11" s="1">
        <v>4871090</v>
      </c>
      <c r="G11" s="1">
        <v>4871090</v>
      </c>
      <c r="H11" s="1" t="s">
        <v>78</v>
      </c>
      <c r="I11" s="8">
        <v>44818</v>
      </c>
      <c r="J11" s="16">
        <v>2932069</v>
      </c>
      <c r="K11" s="16">
        <v>2932069</v>
      </c>
      <c r="L11" s="1" t="s">
        <v>53</v>
      </c>
      <c r="M11" s="1" t="s">
        <v>107</v>
      </c>
      <c r="N11" s="16">
        <v>2932069</v>
      </c>
      <c r="O11" s="1">
        <v>1910487854</v>
      </c>
      <c r="P11" s="1" t="s">
        <v>54</v>
      </c>
      <c r="Q11" s="16">
        <v>2932069</v>
      </c>
      <c r="R11" s="13">
        <v>0</v>
      </c>
      <c r="S11" s="13">
        <v>0</v>
      </c>
      <c r="T11" s="13">
        <v>0</v>
      </c>
      <c r="U11" s="13">
        <v>0</v>
      </c>
      <c r="V11" s="16">
        <v>0</v>
      </c>
      <c r="W11" s="1"/>
      <c r="X11" s="13">
        <v>2932069</v>
      </c>
      <c r="Y11" s="16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7">
        <v>222518523780709</v>
      </c>
      <c r="AF11" s="13">
        <v>0</v>
      </c>
      <c r="AG11" s="8">
        <v>44824</v>
      </c>
      <c r="AH11" s="1"/>
      <c r="AI11" s="1">
        <v>2</v>
      </c>
      <c r="AJ11" s="1"/>
      <c r="AK11" s="1" t="s">
        <v>52</v>
      </c>
      <c r="AL11" s="1">
        <v>2</v>
      </c>
      <c r="AM11" s="1">
        <v>20230318</v>
      </c>
      <c r="AN11" s="1">
        <v>20230224</v>
      </c>
      <c r="AO11" s="16">
        <v>2932069</v>
      </c>
      <c r="AP11" s="13">
        <v>0</v>
      </c>
      <c r="AQ11" s="1"/>
      <c r="AR11" s="8">
        <v>45077</v>
      </c>
    </row>
    <row r="12" spans="1:44" hidden="1" x14ac:dyDescent="0.25">
      <c r="A12" s="1">
        <v>890939936</v>
      </c>
      <c r="B12" s="1" t="s">
        <v>8</v>
      </c>
      <c r="C12" s="1"/>
      <c r="D12" s="1">
        <v>4910146</v>
      </c>
      <c r="E12" s="1"/>
      <c r="F12" s="1">
        <v>4910146</v>
      </c>
      <c r="G12" s="1">
        <v>4910146</v>
      </c>
      <c r="H12" s="1" t="s">
        <v>79</v>
      </c>
      <c r="I12" s="8">
        <v>44859</v>
      </c>
      <c r="J12" s="16">
        <v>80700</v>
      </c>
      <c r="K12" s="16">
        <v>4789</v>
      </c>
      <c r="L12" s="1" t="s">
        <v>53</v>
      </c>
      <c r="M12" s="1" t="s">
        <v>107</v>
      </c>
      <c r="N12" s="16">
        <v>4789</v>
      </c>
      <c r="O12" s="1">
        <v>1910372615</v>
      </c>
      <c r="P12" s="1" t="s">
        <v>54</v>
      </c>
      <c r="Q12" s="16">
        <v>80700</v>
      </c>
      <c r="R12" s="13">
        <v>0</v>
      </c>
      <c r="S12" s="13">
        <v>0</v>
      </c>
      <c r="T12" s="13">
        <v>0</v>
      </c>
      <c r="U12" s="13">
        <v>0</v>
      </c>
      <c r="V12" s="16">
        <v>0</v>
      </c>
      <c r="W12" s="1"/>
      <c r="X12" s="13">
        <v>80700</v>
      </c>
      <c r="Y12" s="16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7">
        <v>222858516523102</v>
      </c>
      <c r="AF12" s="13">
        <v>0</v>
      </c>
      <c r="AG12" s="8">
        <v>44880</v>
      </c>
      <c r="AH12" s="1"/>
      <c r="AI12" s="1">
        <v>2</v>
      </c>
      <c r="AJ12" s="1"/>
      <c r="AK12" s="1" t="s">
        <v>52</v>
      </c>
      <c r="AL12" s="1">
        <v>2</v>
      </c>
      <c r="AM12" s="1">
        <v>20230201</v>
      </c>
      <c r="AN12" s="1">
        <v>20230118</v>
      </c>
      <c r="AO12" s="16">
        <v>80700</v>
      </c>
      <c r="AP12" s="13">
        <v>0</v>
      </c>
      <c r="AQ12" s="1"/>
      <c r="AR12" s="8">
        <v>45077</v>
      </c>
    </row>
    <row r="13" spans="1:44" hidden="1" x14ac:dyDescent="0.25">
      <c r="A13" s="1">
        <v>890939936</v>
      </c>
      <c r="B13" s="1" t="s">
        <v>8</v>
      </c>
      <c r="C13" s="1"/>
      <c r="D13" s="1">
        <v>4984203</v>
      </c>
      <c r="E13" s="1"/>
      <c r="F13" s="1">
        <v>4984203</v>
      </c>
      <c r="G13" s="1">
        <v>4984203</v>
      </c>
      <c r="H13" s="1" t="s">
        <v>80</v>
      </c>
      <c r="I13" s="8">
        <v>44943</v>
      </c>
      <c r="J13" s="16">
        <v>134670</v>
      </c>
      <c r="K13" s="16">
        <v>130570</v>
      </c>
      <c r="L13" s="1" t="s">
        <v>55</v>
      </c>
      <c r="M13" s="1" t="s">
        <v>107</v>
      </c>
      <c r="N13" s="16">
        <v>130570</v>
      </c>
      <c r="O13" s="1">
        <v>1222231007</v>
      </c>
      <c r="P13" s="1" t="s">
        <v>54</v>
      </c>
      <c r="Q13" s="16">
        <v>130570</v>
      </c>
      <c r="R13" s="13">
        <v>0</v>
      </c>
      <c r="S13" s="13">
        <v>0</v>
      </c>
      <c r="T13" s="13">
        <v>0</v>
      </c>
      <c r="U13" s="13">
        <v>0</v>
      </c>
      <c r="V13" s="16">
        <v>0</v>
      </c>
      <c r="W13" s="1"/>
      <c r="X13" s="16">
        <v>130570</v>
      </c>
      <c r="Y13" s="16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6">
        <v>223548516319868</v>
      </c>
      <c r="AF13" s="13">
        <v>0</v>
      </c>
      <c r="AG13" s="8">
        <v>44965</v>
      </c>
      <c r="AH13" s="1"/>
      <c r="AI13" s="1">
        <v>2</v>
      </c>
      <c r="AJ13" s="1"/>
      <c r="AK13" s="1" t="s">
        <v>52</v>
      </c>
      <c r="AL13" s="1">
        <v>1</v>
      </c>
      <c r="AM13" s="1">
        <v>20230228</v>
      </c>
      <c r="AN13" s="1">
        <v>20230221</v>
      </c>
      <c r="AO13" s="16">
        <v>130570</v>
      </c>
      <c r="AP13" s="13">
        <v>0</v>
      </c>
      <c r="AQ13" s="1"/>
      <c r="AR13" s="8">
        <v>45077</v>
      </c>
    </row>
    <row r="14" spans="1:44" hidden="1" x14ac:dyDescent="0.25">
      <c r="A14" s="1">
        <v>890939936</v>
      </c>
      <c r="B14" s="1" t="s">
        <v>8</v>
      </c>
      <c r="C14" s="1"/>
      <c r="D14" s="1">
        <v>4687703</v>
      </c>
      <c r="E14" s="1"/>
      <c r="F14" s="1">
        <v>4687703</v>
      </c>
      <c r="G14" s="1">
        <v>4687703</v>
      </c>
      <c r="H14" s="1" t="s">
        <v>81</v>
      </c>
      <c r="I14" s="8">
        <v>44616</v>
      </c>
      <c r="J14" s="16">
        <v>70400</v>
      </c>
      <c r="K14" s="16">
        <v>66700</v>
      </c>
      <c r="L14" s="1" t="s">
        <v>55</v>
      </c>
      <c r="M14" s="1" t="s">
        <v>107</v>
      </c>
      <c r="N14" s="16">
        <v>66700</v>
      </c>
      <c r="O14" s="1">
        <v>1222203247</v>
      </c>
      <c r="P14" s="1" t="s">
        <v>54</v>
      </c>
      <c r="Q14" s="16">
        <v>66700</v>
      </c>
      <c r="R14" s="13">
        <v>0</v>
      </c>
      <c r="S14" s="13">
        <v>0</v>
      </c>
      <c r="T14" s="13">
        <v>0</v>
      </c>
      <c r="U14" s="13">
        <v>0</v>
      </c>
      <c r="V14" s="16">
        <v>0</v>
      </c>
      <c r="W14" s="1"/>
      <c r="X14" s="16">
        <v>66700</v>
      </c>
      <c r="Y14" s="16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6">
        <v>220453353704850</v>
      </c>
      <c r="AF14" s="13">
        <v>0</v>
      </c>
      <c r="AG14" s="8">
        <v>44671</v>
      </c>
      <c r="AH14" s="1"/>
      <c r="AI14" s="1">
        <v>2</v>
      </c>
      <c r="AJ14" s="1"/>
      <c r="AK14" s="1" t="s">
        <v>52</v>
      </c>
      <c r="AL14" s="1">
        <v>1</v>
      </c>
      <c r="AM14" s="1">
        <v>20220730</v>
      </c>
      <c r="AN14" s="1">
        <v>20220714</v>
      </c>
      <c r="AO14" s="16">
        <v>66700</v>
      </c>
      <c r="AP14" s="13">
        <v>0</v>
      </c>
      <c r="AQ14" s="1"/>
      <c r="AR14" s="8">
        <v>45077</v>
      </c>
    </row>
    <row r="15" spans="1:44" hidden="1" x14ac:dyDescent="0.25">
      <c r="A15" s="1">
        <v>890939936</v>
      </c>
      <c r="B15" s="1" t="s">
        <v>8</v>
      </c>
      <c r="C15" s="1"/>
      <c r="D15" s="1">
        <v>4855437</v>
      </c>
      <c r="E15" s="1"/>
      <c r="F15" s="1">
        <v>4855437</v>
      </c>
      <c r="G15" s="1">
        <v>4855437</v>
      </c>
      <c r="H15" s="1" t="s">
        <v>82</v>
      </c>
      <c r="I15" s="8">
        <v>44803</v>
      </c>
      <c r="J15" s="16">
        <v>193800</v>
      </c>
      <c r="K15" s="16">
        <v>190300</v>
      </c>
      <c r="L15" s="1" t="s">
        <v>55</v>
      </c>
      <c r="M15" s="1" t="s">
        <v>107</v>
      </c>
      <c r="N15" s="16">
        <v>190300</v>
      </c>
      <c r="O15" s="1">
        <v>1222243513</v>
      </c>
      <c r="P15" s="1" t="s">
        <v>54</v>
      </c>
      <c r="Q15" s="16">
        <v>190300</v>
      </c>
      <c r="R15" s="13">
        <v>0</v>
      </c>
      <c r="S15" s="13">
        <v>0</v>
      </c>
      <c r="T15" s="13">
        <v>0</v>
      </c>
      <c r="U15" s="13">
        <v>0</v>
      </c>
      <c r="V15" s="16">
        <v>0</v>
      </c>
      <c r="W15" s="1"/>
      <c r="X15" s="16">
        <v>190300</v>
      </c>
      <c r="Y15" s="16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6">
        <v>212258495618391</v>
      </c>
      <c r="AF15" s="13">
        <v>0</v>
      </c>
      <c r="AG15" s="8">
        <v>44942</v>
      </c>
      <c r="AH15" s="1"/>
      <c r="AI15" s="1">
        <v>2</v>
      </c>
      <c r="AJ15" s="1"/>
      <c r="AK15" s="1" t="s">
        <v>52</v>
      </c>
      <c r="AL15" s="1">
        <v>1</v>
      </c>
      <c r="AM15" s="1">
        <v>20230330</v>
      </c>
      <c r="AN15" s="1">
        <v>20230309</v>
      </c>
      <c r="AO15" s="16">
        <v>190300</v>
      </c>
      <c r="AP15" s="13">
        <v>0</v>
      </c>
      <c r="AQ15" s="1"/>
      <c r="AR15" s="8">
        <v>45077</v>
      </c>
    </row>
    <row r="16" spans="1:44" hidden="1" x14ac:dyDescent="0.25">
      <c r="A16" s="1">
        <v>890939936</v>
      </c>
      <c r="B16" s="1" t="s">
        <v>8</v>
      </c>
      <c r="C16" s="1"/>
      <c r="D16" s="1">
        <v>4994924</v>
      </c>
      <c r="E16" s="1"/>
      <c r="F16" s="1">
        <v>4994924</v>
      </c>
      <c r="G16" s="1">
        <v>4994924</v>
      </c>
      <c r="H16" s="1" t="s">
        <v>83</v>
      </c>
      <c r="I16" s="8">
        <v>44953</v>
      </c>
      <c r="J16" s="16">
        <v>86502</v>
      </c>
      <c r="K16" s="16">
        <v>82402</v>
      </c>
      <c r="L16" s="1" t="s">
        <v>55</v>
      </c>
      <c r="M16" s="1" t="s">
        <v>107</v>
      </c>
      <c r="N16" s="16">
        <v>82402</v>
      </c>
      <c r="O16" s="1">
        <v>1222231002</v>
      </c>
      <c r="P16" s="1" t="s">
        <v>54</v>
      </c>
      <c r="Q16" s="16">
        <v>82402</v>
      </c>
      <c r="R16" s="13">
        <v>0</v>
      </c>
      <c r="S16" s="13">
        <v>0</v>
      </c>
      <c r="T16" s="13">
        <v>0</v>
      </c>
      <c r="U16" s="13">
        <v>0</v>
      </c>
      <c r="V16" s="16">
        <v>0</v>
      </c>
      <c r="W16" s="1"/>
      <c r="X16" s="16">
        <v>82402</v>
      </c>
      <c r="Y16" s="16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6">
        <v>223628516318618</v>
      </c>
      <c r="AF16" s="13">
        <v>0</v>
      </c>
      <c r="AG16" s="8">
        <v>44965</v>
      </c>
      <c r="AH16" s="1"/>
      <c r="AI16" s="1">
        <v>2</v>
      </c>
      <c r="AJ16" s="1"/>
      <c r="AK16" s="1" t="s">
        <v>52</v>
      </c>
      <c r="AL16" s="1">
        <v>1</v>
      </c>
      <c r="AM16" s="1">
        <v>20230228</v>
      </c>
      <c r="AN16" s="1">
        <v>20230221</v>
      </c>
      <c r="AO16" s="16">
        <v>82402</v>
      </c>
      <c r="AP16" s="13">
        <v>0</v>
      </c>
      <c r="AQ16" s="1"/>
      <c r="AR16" s="8">
        <v>45077</v>
      </c>
    </row>
    <row r="17" spans="1:44" hidden="1" x14ac:dyDescent="0.25">
      <c r="A17" s="1">
        <v>890939936</v>
      </c>
      <c r="B17" s="1" t="s">
        <v>8</v>
      </c>
      <c r="C17" s="1"/>
      <c r="D17" s="1">
        <v>5000480</v>
      </c>
      <c r="E17" s="1"/>
      <c r="F17" s="1">
        <v>5000480</v>
      </c>
      <c r="G17" s="1">
        <v>5000480</v>
      </c>
      <c r="H17" s="1" t="s">
        <v>84</v>
      </c>
      <c r="I17" s="8">
        <v>44958</v>
      </c>
      <c r="J17" s="16">
        <v>524204</v>
      </c>
      <c r="K17" s="16">
        <v>480204</v>
      </c>
      <c r="L17" s="1" t="s">
        <v>55</v>
      </c>
      <c r="M17" s="1" t="s">
        <v>107</v>
      </c>
      <c r="N17" s="16">
        <v>480204</v>
      </c>
      <c r="O17" s="1">
        <v>1222231003</v>
      </c>
      <c r="P17" s="1" t="s">
        <v>54</v>
      </c>
      <c r="Q17" s="16">
        <v>480204</v>
      </c>
      <c r="R17" s="13">
        <v>0</v>
      </c>
      <c r="S17" s="13">
        <v>0</v>
      </c>
      <c r="T17" s="13">
        <v>0</v>
      </c>
      <c r="U17" s="13">
        <v>0</v>
      </c>
      <c r="V17" s="16">
        <v>0</v>
      </c>
      <c r="W17" s="1"/>
      <c r="X17" s="16">
        <v>480204</v>
      </c>
      <c r="Y17" s="16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6">
        <v>221528516609491</v>
      </c>
      <c r="AF17" s="13">
        <v>0</v>
      </c>
      <c r="AG17" s="8">
        <v>44965</v>
      </c>
      <c r="AH17" s="1"/>
      <c r="AI17" s="1">
        <v>2</v>
      </c>
      <c r="AJ17" s="1"/>
      <c r="AK17" s="1" t="s">
        <v>52</v>
      </c>
      <c r="AL17" s="1">
        <v>1</v>
      </c>
      <c r="AM17" s="1">
        <v>20230228</v>
      </c>
      <c r="AN17" s="1">
        <v>20230221</v>
      </c>
      <c r="AO17" s="16">
        <v>480204</v>
      </c>
      <c r="AP17" s="13">
        <v>0</v>
      </c>
      <c r="AQ17" s="1"/>
      <c r="AR17" s="8">
        <v>45077</v>
      </c>
    </row>
    <row r="18" spans="1:44" hidden="1" x14ac:dyDescent="0.25">
      <c r="A18" s="1">
        <v>890939936</v>
      </c>
      <c r="B18" s="1" t="s">
        <v>8</v>
      </c>
      <c r="C18" s="1"/>
      <c r="D18" s="1">
        <v>5003018</v>
      </c>
      <c r="E18" s="1"/>
      <c r="F18" s="1">
        <v>5003018</v>
      </c>
      <c r="G18" s="1">
        <v>5003018</v>
      </c>
      <c r="H18" s="1" t="s">
        <v>85</v>
      </c>
      <c r="I18" s="8">
        <v>44960</v>
      </c>
      <c r="J18" s="16">
        <v>82200</v>
      </c>
      <c r="K18" s="16">
        <v>74000</v>
      </c>
      <c r="L18" s="1" t="s">
        <v>55</v>
      </c>
      <c r="M18" s="1" t="s">
        <v>107</v>
      </c>
      <c r="N18" s="16">
        <v>74000</v>
      </c>
      <c r="O18" s="1">
        <v>1222243018</v>
      </c>
      <c r="P18" s="1" t="s">
        <v>54</v>
      </c>
      <c r="Q18" s="16">
        <v>74000</v>
      </c>
      <c r="R18" s="13">
        <v>0</v>
      </c>
      <c r="S18" s="13">
        <v>0</v>
      </c>
      <c r="T18" s="13">
        <v>0</v>
      </c>
      <c r="U18" s="13">
        <v>0</v>
      </c>
      <c r="V18" s="16">
        <v>0</v>
      </c>
      <c r="W18" s="1"/>
      <c r="X18" s="16">
        <v>74000</v>
      </c>
      <c r="Y18" s="16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6">
        <v>230048516418672</v>
      </c>
      <c r="AF18" s="13">
        <v>0</v>
      </c>
      <c r="AG18" s="8">
        <v>44971</v>
      </c>
      <c r="AH18" s="1"/>
      <c r="AI18" s="1">
        <v>2</v>
      </c>
      <c r="AJ18" s="1"/>
      <c r="AK18" s="1" t="s">
        <v>52</v>
      </c>
      <c r="AL18" s="1">
        <v>1</v>
      </c>
      <c r="AM18" s="1">
        <v>20230228</v>
      </c>
      <c r="AN18" s="1">
        <v>20230221</v>
      </c>
      <c r="AO18" s="16">
        <v>74000</v>
      </c>
      <c r="AP18" s="13">
        <v>0</v>
      </c>
      <c r="AQ18" s="1"/>
      <c r="AR18" s="8">
        <v>45077</v>
      </c>
    </row>
    <row r="19" spans="1:44" hidden="1" x14ac:dyDescent="0.25">
      <c r="A19" s="1">
        <v>890939936</v>
      </c>
      <c r="B19" s="1" t="s">
        <v>8</v>
      </c>
      <c r="C19" s="1"/>
      <c r="D19" s="1">
        <v>5004809</v>
      </c>
      <c r="E19" s="1"/>
      <c r="F19" s="1">
        <v>5004809</v>
      </c>
      <c r="G19" s="1">
        <v>5004809</v>
      </c>
      <c r="H19" s="1" t="s">
        <v>86</v>
      </c>
      <c r="I19" s="8">
        <v>44964</v>
      </c>
      <c r="J19" s="16">
        <v>48146</v>
      </c>
      <c r="K19" s="16">
        <v>44046</v>
      </c>
      <c r="L19" s="1" t="s">
        <v>55</v>
      </c>
      <c r="M19" s="1" t="s">
        <v>107</v>
      </c>
      <c r="N19" s="16">
        <v>44046</v>
      </c>
      <c r="O19" s="1">
        <v>1222231042</v>
      </c>
      <c r="P19" s="1" t="s">
        <v>54</v>
      </c>
      <c r="Q19" s="16">
        <v>44046</v>
      </c>
      <c r="R19" s="13">
        <v>0</v>
      </c>
      <c r="S19" s="13">
        <v>0</v>
      </c>
      <c r="T19" s="13">
        <v>0</v>
      </c>
      <c r="U19" s="13">
        <v>0</v>
      </c>
      <c r="V19" s="16">
        <v>0</v>
      </c>
      <c r="W19" s="1"/>
      <c r="X19" s="16">
        <v>44046</v>
      </c>
      <c r="Y19" s="16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6">
        <v>230208516404831</v>
      </c>
      <c r="AF19" s="13">
        <v>0</v>
      </c>
      <c r="AG19" s="8">
        <v>44971</v>
      </c>
      <c r="AH19" s="1"/>
      <c r="AI19" s="1">
        <v>2</v>
      </c>
      <c r="AJ19" s="1"/>
      <c r="AK19" s="1" t="s">
        <v>52</v>
      </c>
      <c r="AL19" s="1">
        <v>1</v>
      </c>
      <c r="AM19" s="1">
        <v>20230228</v>
      </c>
      <c r="AN19" s="1">
        <v>20230221</v>
      </c>
      <c r="AO19" s="16">
        <v>44046</v>
      </c>
      <c r="AP19" s="13">
        <v>0</v>
      </c>
      <c r="AQ19" s="1"/>
      <c r="AR19" s="8">
        <v>45077</v>
      </c>
    </row>
    <row r="20" spans="1:44" hidden="1" x14ac:dyDescent="0.25">
      <c r="A20" s="1">
        <v>890939936</v>
      </c>
      <c r="B20" s="1" t="s">
        <v>8</v>
      </c>
      <c r="C20" s="1"/>
      <c r="D20" s="1">
        <v>5004812</v>
      </c>
      <c r="E20" s="1"/>
      <c r="F20" s="1">
        <v>5004812</v>
      </c>
      <c r="G20" s="1">
        <v>5004812</v>
      </c>
      <c r="H20" s="1" t="s">
        <v>87</v>
      </c>
      <c r="I20" s="8">
        <v>44964</v>
      </c>
      <c r="J20" s="16">
        <v>31048</v>
      </c>
      <c r="K20" s="16">
        <v>26948</v>
      </c>
      <c r="L20" s="1" t="s">
        <v>55</v>
      </c>
      <c r="M20" s="1" t="s">
        <v>107</v>
      </c>
      <c r="N20" s="16">
        <v>26948</v>
      </c>
      <c r="O20" s="1">
        <v>1222231043</v>
      </c>
      <c r="P20" s="1" t="s">
        <v>54</v>
      </c>
      <c r="Q20" s="16">
        <v>26948</v>
      </c>
      <c r="R20" s="13">
        <v>0</v>
      </c>
      <c r="S20" s="13">
        <v>0</v>
      </c>
      <c r="T20" s="13">
        <v>0</v>
      </c>
      <c r="U20" s="13">
        <v>0</v>
      </c>
      <c r="V20" s="16">
        <v>0</v>
      </c>
      <c r="W20" s="1"/>
      <c r="X20" s="16">
        <v>26948</v>
      </c>
      <c r="Y20" s="16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6">
        <v>230208516543666</v>
      </c>
      <c r="AF20" s="13">
        <v>0</v>
      </c>
      <c r="AG20" s="8">
        <v>44971</v>
      </c>
      <c r="AH20" s="1"/>
      <c r="AI20" s="1">
        <v>2</v>
      </c>
      <c r="AJ20" s="1"/>
      <c r="AK20" s="1" t="s">
        <v>52</v>
      </c>
      <c r="AL20" s="1">
        <v>1</v>
      </c>
      <c r="AM20" s="1">
        <v>20230228</v>
      </c>
      <c r="AN20" s="1">
        <v>20230221</v>
      </c>
      <c r="AO20" s="16">
        <v>26948</v>
      </c>
      <c r="AP20" s="13">
        <v>0</v>
      </c>
      <c r="AQ20" s="1"/>
      <c r="AR20" s="8">
        <v>45077</v>
      </c>
    </row>
    <row r="21" spans="1:44" hidden="1" x14ac:dyDescent="0.25">
      <c r="A21" s="1">
        <v>890939936</v>
      </c>
      <c r="B21" s="1" t="s">
        <v>8</v>
      </c>
      <c r="C21" s="1"/>
      <c r="D21" s="1">
        <v>5007426</v>
      </c>
      <c r="E21" s="1"/>
      <c r="F21" s="1">
        <v>5007426</v>
      </c>
      <c r="G21" s="1">
        <v>5007426</v>
      </c>
      <c r="H21" s="1" t="s">
        <v>88</v>
      </c>
      <c r="I21" s="8">
        <v>44966</v>
      </c>
      <c r="J21" s="16">
        <v>6728</v>
      </c>
      <c r="K21" s="16">
        <v>2628</v>
      </c>
      <c r="L21" s="1" t="s">
        <v>55</v>
      </c>
      <c r="M21" s="1" t="s">
        <v>107</v>
      </c>
      <c r="N21" s="16">
        <v>2628</v>
      </c>
      <c r="O21" s="1">
        <v>1222231044</v>
      </c>
      <c r="P21" s="1" t="s">
        <v>54</v>
      </c>
      <c r="Q21" s="16">
        <v>2628</v>
      </c>
      <c r="R21" s="13">
        <v>0</v>
      </c>
      <c r="S21" s="13">
        <v>0</v>
      </c>
      <c r="T21" s="13">
        <v>0</v>
      </c>
      <c r="U21" s="13">
        <v>0</v>
      </c>
      <c r="V21" s="16">
        <v>0</v>
      </c>
      <c r="W21" s="1"/>
      <c r="X21" s="16">
        <v>2628</v>
      </c>
      <c r="Y21" s="16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6">
        <v>230248516402654</v>
      </c>
      <c r="AF21" s="13">
        <v>0</v>
      </c>
      <c r="AG21" s="8">
        <v>44971</v>
      </c>
      <c r="AH21" s="1"/>
      <c r="AI21" s="1">
        <v>2</v>
      </c>
      <c r="AJ21" s="1"/>
      <c r="AK21" s="1" t="s">
        <v>52</v>
      </c>
      <c r="AL21" s="1">
        <v>1</v>
      </c>
      <c r="AM21" s="1">
        <v>20230228</v>
      </c>
      <c r="AN21" s="1">
        <v>20230221</v>
      </c>
      <c r="AO21" s="16">
        <v>2628</v>
      </c>
      <c r="AP21" s="13">
        <v>0</v>
      </c>
      <c r="AQ21" s="1"/>
      <c r="AR21" s="8">
        <v>45077</v>
      </c>
    </row>
    <row r="22" spans="1:44" hidden="1" x14ac:dyDescent="0.25">
      <c r="A22" s="1">
        <v>890939936</v>
      </c>
      <c r="B22" s="1" t="s">
        <v>8</v>
      </c>
      <c r="C22" s="1"/>
      <c r="D22" s="1">
        <v>4968063</v>
      </c>
      <c r="E22" s="1"/>
      <c r="F22" s="1">
        <v>4968063</v>
      </c>
      <c r="G22" s="1">
        <v>4968063</v>
      </c>
      <c r="H22" s="1" t="s">
        <v>89</v>
      </c>
      <c r="I22" s="8">
        <v>44924</v>
      </c>
      <c r="J22" s="16">
        <v>200443</v>
      </c>
      <c r="K22" s="16">
        <v>196743</v>
      </c>
      <c r="L22" s="1" t="s">
        <v>55</v>
      </c>
      <c r="M22" s="1" t="s">
        <v>107</v>
      </c>
      <c r="N22" s="16">
        <v>196743</v>
      </c>
      <c r="O22" s="1">
        <v>1222243522</v>
      </c>
      <c r="P22" s="1" t="s">
        <v>54</v>
      </c>
      <c r="Q22" s="16">
        <v>196743</v>
      </c>
      <c r="R22" s="13">
        <v>0</v>
      </c>
      <c r="S22" s="13">
        <v>0</v>
      </c>
      <c r="T22" s="13">
        <v>0</v>
      </c>
      <c r="U22" s="13">
        <v>0</v>
      </c>
      <c r="V22" s="16">
        <v>0</v>
      </c>
      <c r="W22" s="1"/>
      <c r="X22" s="16">
        <v>196743</v>
      </c>
      <c r="Y22" s="16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6">
        <v>223548516281607</v>
      </c>
      <c r="AF22" s="13">
        <v>0</v>
      </c>
      <c r="AG22" s="8">
        <v>44942</v>
      </c>
      <c r="AH22" s="1"/>
      <c r="AI22" s="1">
        <v>2</v>
      </c>
      <c r="AJ22" s="1"/>
      <c r="AK22" s="1" t="s">
        <v>52</v>
      </c>
      <c r="AL22" s="1">
        <v>1</v>
      </c>
      <c r="AM22" s="1">
        <v>20230330</v>
      </c>
      <c r="AN22" s="1">
        <v>20230309</v>
      </c>
      <c r="AO22" s="16">
        <v>196743</v>
      </c>
      <c r="AP22" s="13">
        <v>0</v>
      </c>
      <c r="AQ22" s="1"/>
      <c r="AR22" s="8">
        <v>45077</v>
      </c>
    </row>
    <row r="23" spans="1:44" x14ac:dyDescent="0.25">
      <c r="A23" s="1">
        <v>890939936</v>
      </c>
      <c r="B23" s="1" t="s">
        <v>8</v>
      </c>
      <c r="C23" s="1"/>
      <c r="D23" s="1">
        <v>4930344</v>
      </c>
      <c r="E23" s="1"/>
      <c r="F23" s="1">
        <v>4930344</v>
      </c>
      <c r="G23" s="1">
        <v>4930344</v>
      </c>
      <c r="H23" s="1" t="s">
        <v>90</v>
      </c>
      <c r="I23" s="8">
        <v>44882</v>
      </c>
      <c r="J23" s="16">
        <v>118520</v>
      </c>
      <c r="K23" s="16">
        <v>105720</v>
      </c>
      <c r="L23" s="1" t="s">
        <v>56</v>
      </c>
      <c r="M23" s="1" t="s">
        <v>153</v>
      </c>
      <c r="N23" s="16">
        <v>98665</v>
      </c>
      <c r="O23" s="55"/>
      <c r="P23" s="1" t="s">
        <v>54</v>
      </c>
      <c r="Q23" s="16">
        <v>105720</v>
      </c>
      <c r="R23" s="13">
        <v>0</v>
      </c>
      <c r="S23" s="13">
        <v>0</v>
      </c>
      <c r="T23" s="13">
        <v>0</v>
      </c>
      <c r="U23" s="13">
        <v>0</v>
      </c>
      <c r="V23" s="16">
        <v>7055</v>
      </c>
      <c r="W23" s="1" t="s">
        <v>57</v>
      </c>
      <c r="X23" s="13">
        <v>98665</v>
      </c>
      <c r="Y23" s="16">
        <v>7055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7">
        <v>223138516587966</v>
      </c>
      <c r="AF23" s="13">
        <v>0</v>
      </c>
      <c r="AG23" s="8">
        <v>44939</v>
      </c>
      <c r="AH23" s="1"/>
      <c r="AI23" s="1">
        <v>9</v>
      </c>
      <c r="AJ23" s="1"/>
      <c r="AK23" s="1" t="s">
        <v>52</v>
      </c>
      <c r="AL23" s="1">
        <v>2</v>
      </c>
      <c r="AM23" s="1">
        <v>21001231</v>
      </c>
      <c r="AN23" s="1">
        <v>20230306</v>
      </c>
      <c r="AO23" s="16">
        <v>105720</v>
      </c>
      <c r="AP23" s="13">
        <v>0</v>
      </c>
      <c r="AQ23" s="1"/>
      <c r="AR23" s="8">
        <v>45077</v>
      </c>
    </row>
    <row r="24" spans="1:44" x14ac:dyDescent="0.25">
      <c r="A24" s="1">
        <v>890939936</v>
      </c>
      <c r="B24" s="1" t="s">
        <v>8</v>
      </c>
      <c r="C24" s="1"/>
      <c r="D24" s="1">
        <v>5007819</v>
      </c>
      <c r="E24" s="1"/>
      <c r="F24" s="1">
        <v>5007819</v>
      </c>
      <c r="G24" s="1">
        <v>5007819</v>
      </c>
      <c r="H24" s="1" t="s">
        <v>91</v>
      </c>
      <c r="I24" s="8">
        <v>44966</v>
      </c>
      <c r="J24" s="16">
        <v>80713</v>
      </c>
      <c r="K24" s="16">
        <v>76613</v>
      </c>
      <c r="L24" s="1" t="s">
        <v>56</v>
      </c>
      <c r="M24" s="55" t="s">
        <v>153</v>
      </c>
      <c r="N24" s="16">
        <v>71811</v>
      </c>
      <c r="O24" s="1"/>
      <c r="P24" s="1" t="s">
        <v>54</v>
      </c>
      <c r="Q24" s="16">
        <v>76613</v>
      </c>
      <c r="R24" s="13">
        <v>0</v>
      </c>
      <c r="S24" s="13">
        <v>0</v>
      </c>
      <c r="T24" s="13">
        <v>0</v>
      </c>
      <c r="U24" s="13">
        <v>0</v>
      </c>
      <c r="V24" s="16">
        <v>4802</v>
      </c>
      <c r="W24" s="1" t="s">
        <v>58</v>
      </c>
      <c r="X24" s="13">
        <v>71811</v>
      </c>
      <c r="Y24" s="16">
        <v>4802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7">
        <v>223548516280304</v>
      </c>
      <c r="AF24" s="13">
        <v>0</v>
      </c>
      <c r="AG24" s="8">
        <v>44971</v>
      </c>
      <c r="AH24" s="1"/>
      <c r="AI24" s="1">
        <v>9</v>
      </c>
      <c r="AJ24" s="1"/>
      <c r="AK24" s="1" t="s">
        <v>52</v>
      </c>
      <c r="AL24" s="1">
        <v>2</v>
      </c>
      <c r="AM24" s="1">
        <v>21001231</v>
      </c>
      <c r="AN24" s="1">
        <v>20230321</v>
      </c>
      <c r="AO24" s="16">
        <v>76613</v>
      </c>
      <c r="AP24" s="13">
        <v>0</v>
      </c>
      <c r="AQ24" s="1"/>
      <c r="AR24" s="8">
        <v>45077</v>
      </c>
    </row>
    <row r="25" spans="1:44" x14ac:dyDescent="0.25">
      <c r="A25" s="1">
        <v>890939936</v>
      </c>
      <c r="B25" s="1" t="s">
        <v>8</v>
      </c>
      <c r="C25" s="1"/>
      <c r="D25" s="1">
        <v>4952876</v>
      </c>
      <c r="E25" s="1"/>
      <c r="F25" s="1">
        <v>4952876</v>
      </c>
      <c r="G25" s="1">
        <v>4952876</v>
      </c>
      <c r="H25" s="1" t="s">
        <v>92</v>
      </c>
      <c r="I25" s="8">
        <v>44908</v>
      </c>
      <c r="J25" s="16">
        <v>80700</v>
      </c>
      <c r="K25" s="16">
        <v>77000</v>
      </c>
      <c r="L25" s="1" t="s">
        <v>56</v>
      </c>
      <c r="M25" s="55" t="s">
        <v>153</v>
      </c>
      <c r="N25" s="16">
        <v>72211</v>
      </c>
      <c r="O25" s="1"/>
      <c r="P25" s="1" t="s">
        <v>54</v>
      </c>
      <c r="Q25" s="16">
        <v>77000</v>
      </c>
      <c r="R25" s="13">
        <v>0</v>
      </c>
      <c r="S25" s="13">
        <v>0</v>
      </c>
      <c r="T25" s="13">
        <v>0</v>
      </c>
      <c r="U25" s="13">
        <v>0</v>
      </c>
      <c r="V25" s="16">
        <v>4789</v>
      </c>
      <c r="W25" s="1" t="s">
        <v>59</v>
      </c>
      <c r="X25" s="13">
        <v>72211</v>
      </c>
      <c r="Y25" s="16">
        <v>4789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7">
        <v>222928516368532</v>
      </c>
      <c r="AF25" s="13">
        <v>0</v>
      </c>
      <c r="AG25" s="8">
        <v>44939</v>
      </c>
      <c r="AH25" s="1"/>
      <c r="AI25" s="1">
        <v>9</v>
      </c>
      <c r="AJ25" s="1"/>
      <c r="AK25" s="1" t="s">
        <v>52</v>
      </c>
      <c r="AL25" s="1">
        <v>2</v>
      </c>
      <c r="AM25" s="1">
        <v>21001231</v>
      </c>
      <c r="AN25" s="1">
        <v>20230306</v>
      </c>
      <c r="AO25" s="16">
        <v>77000</v>
      </c>
      <c r="AP25" s="13">
        <v>0</v>
      </c>
      <c r="AQ25" s="1"/>
      <c r="AR25" s="8">
        <v>45077</v>
      </c>
    </row>
    <row r="26" spans="1:44" x14ac:dyDescent="0.25">
      <c r="A26" s="1">
        <v>890939936</v>
      </c>
      <c r="B26" s="1" t="s">
        <v>8</v>
      </c>
      <c r="C26" s="1"/>
      <c r="D26" s="1">
        <v>4955257</v>
      </c>
      <c r="E26" s="1"/>
      <c r="F26" s="1">
        <v>4955257</v>
      </c>
      <c r="G26" s="1">
        <v>4955257</v>
      </c>
      <c r="H26" s="1" t="s">
        <v>93</v>
      </c>
      <c r="I26" s="8">
        <v>44909</v>
      </c>
      <c r="J26" s="16">
        <v>56100</v>
      </c>
      <c r="K26" s="16">
        <v>52400</v>
      </c>
      <c r="L26" s="1" t="s">
        <v>56</v>
      </c>
      <c r="M26" s="55" t="s">
        <v>153</v>
      </c>
      <c r="N26" s="16">
        <v>47164</v>
      </c>
      <c r="O26" s="1"/>
      <c r="P26" s="1" t="s">
        <v>54</v>
      </c>
      <c r="Q26" s="16">
        <v>52400</v>
      </c>
      <c r="R26" s="13">
        <v>0</v>
      </c>
      <c r="S26" s="13">
        <v>0</v>
      </c>
      <c r="T26" s="13">
        <v>0</v>
      </c>
      <c r="U26" s="13">
        <v>0</v>
      </c>
      <c r="V26" s="16">
        <v>5236</v>
      </c>
      <c r="W26" s="1" t="s">
        <v>60</v>
      </c>
      <c r="X26" s="13">
        <v>47164</v>
      </c>
      <c r="Y26" s="16">
        <v>5236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7">
        <v>223338516618405</v>
      </c>
      <c r="AF26" s="13">
        <v>0</v>
      </c>
      <c r="AG26" s="8">
        <v>44939</v>
      </c>
      <c r="AH26" s="1"/>
      <c r="AI26" s="1">
        <v>9</v>
      </c>
      <c r="AJ26" s="1"/>
      <c r="AK26" s="1" t="s">
        <v>52</v>
      </c>
      <c r="AL26" s="1">
        <v>2</v>
      </c>
      <c r="AM26" s="1">
        <v>21001231</v>
      </c>
      <c r="AN26" s="1">
        <v>20230306</v>
      </c>
      <c r="AO26" s="16">
        <v>52400</v>
      </c>
      <c r="AP26" s="13">
        <v>0</v>
      </c>
      <c r="AQ26" s="1"/>
      <c r="AR26" s="8">
        <v>45077</v>
      </c>
    </row>
    <row r="27" spans="1:44" x14ac:dyDescent="0.25">
      <c r="A27" s="1">
        <v>890939936</v>
      </c>
      <c r="B27" s="1" t="s">
        <v>8</v>
      </c>
      <c r="C27" s="1"/>
      <c r="D27" s="1">
        <v>4955480</v>
      </c>
      <c r="E27" s="1"/>
      <c r="F27" s="1">
        <v>4955480</v>
      </c>
      <c r="G27" s="1">
        <v>4955480</v>
      </c>
      <c r="H27" s="1" t="s">
        <v>94</v>
      </c>
      <c r="I27" s="8">
        <v>44909</v>
      </c>
      <c r="J27" s="16">
        <v>56100</v>
      </c>
      <c r="K27" s="16">
        <v>52400</v>
      </c>
      <c r="L27" s="1" t="s">
        <v>56</v>
      </c>
      <c r="M27" s="55" t="s">
        <v>153</v>
      </c>
      <c r="N27" s="16">
        <v>47164</v>
      </c>
      <c r="O27" s="1"/>
      <c r="P27" s="1" t="s">
        <v>54</v>
      </c>
      <c r="Q27" s="16">
        <v>52400</v>
      </c>
      <c r="R27" s="13">
        <v>0</v>
      </c>
      <c r="S27" s="13">
        <v>0</v>
      </c>
      <c r="T27" s="13">
        <v>0</v>
      </c>
      <c r="U27" s="13">
        <v>0</v>
      </c>
      <c r="V27" s="16">
        <v>5236</v>
      </c>
      <c r="W27" s="1" t="s">
        <v>61</v>
      </c>
      <c r="X27" s="13">
        <v>47164</v>
      </c>
      <c r="Y27" s="16">
        <v>5236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7">
        <v>223298516332504</v>
      </c>
      <c r="AF27" s="13">
        <v>0</v>
      </c>
      <c r="AG27" s="8">
        <v>44939</v>
      </c>
      <c r="AH27" s="1"/>
      <c r="AI27" s="1">
        <v>9</v>
      </c>
      <c r="AJ27" s="1"/>
      <c r="AK27" s="1" t="s">
        <v>52</v>
      </c>
      <c r="AL27" s="1">
        <v>2</v>
      </c>
      <c r="AM27" s="1">
        <v>21001231</v>
      </c>
      <c r="AN27" s="1">
        <v>20230306</v>
      </c>
      <c r="AO27" s="16">
        <v>52400</v>
      </c>
      <c r="AP27" s="13">
        <v>0</v>
      </c>
      <c r="AQ27" s="1"/>
      <c r="AR27" s="8">
        <v>45077</v>
      </c>
    </row>
    <row r="28" spans="1:44" x14ac:dyDescent="0.25">
      <c r="A28" s="1">
        <v>890939936</v>
      </c>
      <c r="B28" s="1" t="s">
        <v>8</v>
      </c>
      <c r="C28" s="1"/>
      <c r="D28" s="1">
        <v>4956279</v>
      </c>
      <c r="E28" s="1"/>
      <c r="F28" s="1">
        <v>4956279</v>
      </c>
      <c r="G28" s="1">
        <v>4956279</v>
      </c>
      <c r="H28" s="1" t="s">
        <v>95</v>
      </c>
      <c r="I28" s="8">
        <v>44910</v>
      </c>
      <c r="J28" s="16">
        <v>138100</v>
      </c>
      <c r="K28" s="16">
        <v>121788</v>
      </c>
      <c r="L28" s="1" t="s">
        <v>56</v>
      </c>
      <c r="M28" s="55" t="s">
        <v>153</v>
      </c>
      <c r="N28" s="16">
        <v>121788</v>
      </c>
      <c r="O28" s="1"/>
      <c r="P28" s="1" t="s">
        <v>54</v>
      </c>
      <c r="Q28" s="16">
        <v>134400</v>
      </c>
      <c r="R28" s="13">
        <v>0</v>
      </c>
      <c r="S28" s="13">
        <v>0</v>
      </c>
      <c r="T28" s="13">
        <v>0</v>
      </c>
      <c r="U28" s="13">
        <v>0</v>
      </c>
      <c r="V28" s="16">
        <v>12612</v>
      </c>
      <c r="W28" s="1" t="s">
        <v>62</v>
      </c>
      <c r="X28" s="13">
        <v>121788</v>
      </c>
      <c r="Y28" s="16">
        <v>12612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7">
        <v>221728516427453</v>
      </c>
      <c r="AF28" s="13">
        <v>0</v>
      </c>
      <c r="AG28" s="8">
        <v>44939</v>
      </c>
      <c r="AH28" s="1"/>
      <c r="AI28" s="1">
        <v>9</v>
      </c>
      <c r="AJ28" s="1"/>
      <c r="AK28" s="1" t="s">
        <v>52</v>
      </c>
      <c r="AL28" s="1">
        <v>2</v>
      </c>
      <c r="AM28" s="1">
        <v>21001231</v>
      </c>
      <c r="AN28" s="1">
        <v>20230306</v>
      </c>
      <c r="AO28" s="16">
        <v>134400</v>
      </c>
      <c r="AP28" s="13">
        <v>0</v>
      </c>
      <c r="AQ28" s="1"/>
      <c r="AR28" s="8">
        <v>45077</v>
      </c>
    </row>
    <row r="29" spans="1:44" x14ac:dyDescent="0.25">
      <c r="A29" s="1">
        <v>890939936</v>
      </c>
      <c r="B29" s="1" t="s">
        <v>8</v>
      </c>
      <c r="C29" s="1"/>
      <c r="D29" s="1">
        <v>4965785</v>
      </c>
      <c r="E29" s="1"/>
      <c r="F29" s="1">
        <v>4965785</v>
      </c>
      <c r="G29" s="1">
        <v>4965785</v>
      </c>
      <c r="H29" s="1" t="s">
        <v>96</v>
      </c>
      <c r="I29" s="8">
        <v>44922</v>
      </c>
      <c r="J29" s="16">
        <v>57700</v>
      </c>
      <c r="K29" s="16">
        <v>47076</v>
      </c>
      <c r="L29" s="1" t="s">
        <v>56</v>
      </c>
      <c r="M29" s="55" t="s">
        <v>153</v>
      </c>
      <c r="N29" s="16">
        <v>47076</v>
      </c>
      <c r="O29" s="1"/>
      <c r="P29" s="1" t="s">
        <v>54</v>
      </c>
      <c r="Q29" s="16">
        <v>54000</v>
      </c>
      <c r="R29" s="13">
        <v>0</v>
      </c>
      <c r="S29" s="13">
        <v>0</v>
      </c>
      <c r="T29" s="13">
        <v>0</v>
      </c>
      <c r="U29" s="13">
        <v>0</v>
      </c>
      <c r="V29" s="16">
        <v>6924</v>
      </c>
      <c r="W29" s="1" t="s">
        <v>63</v>
      </c>
      <c r="X29" s="13">
        <v>47076</v>
      </c>
      <c r="Y29" s="16">
        <v>6924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7">
        <v>221448516449593</v>
      </c>
      <c r="AF29" s="13">
        <v>0</v>
      </c>
      <c r="AG29" s="8">
        <v>44942</v>
      </c>
      <c r="AH29" s="1"/>
      <c r="AI29" s="1">
        <v>9</v>
      </c>
      <c r="AJ29" s="1"/>
      <c r="AK29" s="1" t="s">
        <v>52</v>
      </c>
      <c r="AL29" s="1">
        <v>2</v>
      </c>
      <c r="AM29" s="1">
        <v>21001231</v>
      </c>
      <c r="AN29" s="1">
        <v>20230417</v>
      </c>
      <c r="AO29" s="16">
        <v>54000</v>
      </c>
      <c r="AP29" s="13">
        <v>0</v>
      </c>
      <c r="AQ29" s="1"/>
      <c r="AR29" s="8">
        <v>45077</v>
      </c>
    </row>
    <row r="30" spans="1:44" x14ac:dyDescent="0.25">
      <c r="A30" s="1">
        <v>890939936</v>
      </c>
      <c r="B30" s="1" t="s">
        <v>8</v>
      </c>
      <c r="C30" s="1"/>
      <c r="D30" s="1">
        <v>4987495</v>
      </c>
      <c r="E30" s="1"/>
      <c r="F30" s="1">
        <v>4987495</v>
      </c>
      <c r="G30" s="1">
        <v>4987495</v>
      </c>
      <c r="H30" s="1" t="s">
        <v>97</v>
      </c>
      <c r="I30" s="8">
        <v>44946</v>
      </c>
      <c r="J30" s="16">
        <v>123821</v>
      </c>
      <c r="K30" s="16">
        <v>120116</v>
      </c>
      <c r="L30" s="1" t="s">
        <v>56</v>
      </c>
      <c r="M30" s="55" t="s">
        <v>153</v>
      </c>
      <c r="N30" s="16">
        <v>108764</v>
      </c>
      <c r="O30" s="1"/>
      <c r="P30" s="1" t="s">
        <v>54</v>
      </c>
      <c r="Q30" s="16">
        <v>120121</v>
      </c>
      <c r="R30" s="13">
        <v>0</v>
      </c>
      <c r="S30" s="13">
        <v>0</v>
      </c>
      <c r="T30" s="13">
        <v>0</v>
      </c>
      <c r="U30" s="13">
        <v>0</v>
      </c>
      <c r="V30" s="16">
        <v>11357</v>
      </c>
      <c r="W30" s="1" t="s">
        <v>64</v>
      </c>
      <c r="X30" s="13">
        <v>108764</v>
      </c>
      <c r="Y30" s="16">
        <v>11357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7">
        <v>223258516362577</v>
      </c>
      <c r="AF30" s="13">
        <v>0</v>
      </c>
      <c r="AG30" s="8">
        <v>44965</v>
      </c>
      <c r="AH30" s="1"/>
      <c r="AI30" s="1">
        <v>9</v>
      </c>
      <c r="AJ30" s="1"/>
      <c r="AK30" s="1" t="s">
        <v>52</v>
      </c>
      <c r="AL30" s="1">
        <v>2</v>
      </c>
      <c r="AM30" s="1">
        <v>21001231</v>
      </c>
      <c r="AN30" s="1">
        <v>20230321</v>
      </c>
      <c r="AO30" s="16">
        <v>120121</v>
      </c>
      <c r="AP30" s="13">
        <v>0</v>
      </c>
      <c r="AQ30" s="1"/>
      <c r="AR30" s="8">
        <v>45077</v>
      </c>
    </row>
    <row r="31" spans="1:44" x14ac:dyDescent="0.25">
      <c r="A31" s="1">
        <v>890939936</v>
      </c>
      <c r="B31" s="1" t="s">
        <v>8</v>
      </c>
      <c r="C31" s="1"/>
      <c r="D31" s="1">
        <v>4927838</v>
      </c>
      <c r="E31" s="1"/>
      <c r="F31" s="1">
        <v>4927838</v>
      </c>
      <c r="G31" s="1">
        <v>4927838</v>
      </c>
      <c r="H31" s="1" t="s">
        <v>98</v>
      </c>
      <c r="I31" s="8">
        <v>44880</v>
      </c>
      <c r="J31" s="16">
        <v>80700</v>
      </c>
      <c r="K31" s="16">
        <v>80700</v>
      </c>
      <c r="L31" s="1" t="s">
        <v>56</v>
      </c>
      <c r="M31" s="55" t="s">
        <v>153</v>
      </c>
      <c r="N31" s="16">
        <v>75911</v>
      </c>
      <c r="O31" s="1"/>
      <c r="P31" s="1" t="s">
        <v>54</v>
      </c>
      <c r="Q31" s="16">
        <v>80700</v>
      </c>
      <c r="R31" s="13">
        <v>0</v>
      </c>
      <c r="S31" s="13">
        <v>0</v>
      </c>
      <c r="T31" s="13">
        <v>0</v>
      </c>
      <c r="U31" s="13">
        <v>0</v>
      </c>
      <c r="V31" s="16">
        <v>4789</v>
      </c>
      <c r="W31" s="1" t="s">
        <v>65</v>
      </c>
      <c r="X31" s="13">
        <v>75911</v>
      </c>
      <c r="Y31" s="16">
        <v>4789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7">
        <v>221588516357490</v>
      </c>
      <c r="AF31" s="13">
        <v>0</v>
      </c>
      <c r="AG31" s="8">
        <v>44939</v>
      </c>
      <c r="AH31" s="1"/>
      <c r="AI31" s="1">
        <v>9</v>
      </c>
      <c r="AJ31" s="1"/>
      <c r="AK31" s="1" t="s">
        <v>52</v>
      </c>
      <c r="AL31" s="1">
        <v>2</v>
      </c>
      <c r="AM31" s="1">
        <v>21001231</v>
      </c>
      <c r="AN31" s="1">
        <v>20230306</v>
      </c>
      <c r="AO31" s="16">
        <v>80700</v>
      </c>
      <c r="AP31" s="13">
        <v>0</v>
      </c>
      <c r="AQ31" s="1"/>
      <c r="AR31" s="8">
        <v>45077</v>
      </c>
    </row>
    <row r="32" spans="1:44" x14ac:dyDescent="0.25">
      <c r="A32" s="1">
        <v>890939936</v>
      </c>
      <c r="B32" s="1" t="s">
        <v>8</v>
      </c>
      <c r="C32" s="1"/>
      <c r="D32" s="1">
        <v>5001686</v>
      </c>
      <c r="E32" s="1"/>
      <c r="F32" s="1">
        <v>5001686</v>
      </c>
      <c r="G32" s="1">
        <v>5001686</v>
      </c>
      <c r="H32" s="1" t="s">
        <v>99</v>
      </c>
      <c r="I32" s="8">
        <v>44959</v>
      </c>
      <c r="J32" s="16">
        <v>828362</v>
      </c>
      <c r="K32" s="16">
        <v>828362</v>
      </c>
      <c r="L32" s="1" t="s">
        <v>56</v>
      </c>
      <c r="M32" s="55" t="s">
        <v>153</v>
      </c>
      <c r="N32" s="16">
        <v>818962</v>
      </c>
      <c r="O32" s="1"/>
      <c r="P32" s="1" t="s">
        <v>54</v>
      </c>
      <c r="Q32" s="16">
        <v>828362</v>
      </c>
      <c r="R32" s="13">
        <v>0</v>
      </c>
      <c r="S32" s="13">
        <v>0</v>
      </c>
      <c r="T32" s="13">
        <v>0</v>
      </c>
      <c r="U32" s="13">
        <v>0</v>
      </c>
      <c r="V32" s="16">
        <v>9400</v>
      </c>
      <c r="W32" s="1" t="s">
        <v>66</v>
      </c>
      <c r="X32" s="13">
        <v>818962</v>
      </c>
      <c r="Y32" s="16">
        <v>9400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7">
        <v>223638516324253</v>
      </c>
      <c r="AF32" s="13">
        <v>0</v>
      </c>
      <c r="AG32" s="8">
        <v>44965</v>
      </c>
      <c r="AH32" s="1"/>
      <c r="AI32" s="1">
        <v>9</v>
      </c>
      <c r="AJ32" s="1"/>
      <c r="AK32" s="1" t="s">
        <v>52</v>
      </c>
      <c r="AL32" s="1">
        <v>2</v>
      </c>
      <c r="AM32" s="1">
        <v>21001231</v>
      </c>
      <c r="AN32" s="1">
        <v>20230321</v>
      </c>
      <c r="AO32" s="16">
        <v>828362</v>
      </c>
      <c r="AP32" s="13">
        <v>0</v>
      </c>
      <c r="AQ32" s="1"/>
      <c r="AR32" s="8">
        <v>45077</v>
      </c>
    </row>
    <row r="33" spans="1:44" x14ac:dyDescent="0.25">
      <c r="A33" s="1">
        <v>890939936</v>
      </c>
      <c r="B33" s="1" t="s">
        <v>8</v>
      </c>
      <c r="C33" s="1"/>
      <c r="D33" s="1">
        <v>5002308</v>
      </c>
      <c r="E33" s="1"/>
      <c r="F33" s="1">
        <v>5002308</v>
      </c>
      <c r="G33" s="1">
        <v>5002308</v>
      </c>
      <c r="H33" s="1" t="s">
        <v>100</v>
      </c>
      <c r="I33" s="8">
        <v>44960</v>
      </c>
      <c r="J33" s="16">
        <v>67000</v>
      </c>
      <c r="K33" s="16">
        <v>66900</v>
      </c>
      <c r="L33" s="1" t="s">
        <v>56</v>
      </c>
      <c r="M33" s="55" t="s">
        <v>153</v>
      </c>
      <c r="N33" s="16">
        <v>46112</v>
      </c>
      <c r="O33" s="1"/>
      <c r="P33" s="1" t="s">
        <v>54</v>
      </c>
      <c r="Q33" s="16">
        <v>67000</v>
      </c>
      <c r="R33" s="13">
        <v>0</v>
      </c>
      <c r="S33" s="13">
        <v>0</v>
      </c>
      <c r="T33" s="13">
        <v>0</v>
      </c>
      <c r="U33" s="13">
        <v>0</v>
      </c>
      <c r="V33" s="16">
        <v>20888</v>
      </c>
      <c r="W33" s="1" t="s">
        <v>67</v>
      </c>
      <c r="X33" s="13">
        <v>46112</v>
      </c>
      <c r="Y33" s="16">
        <v>20888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7">
        <v>230238516648336</v>
      </c>
      <c r="AF33" s="13">
        <v>0</v>
      </c>
      <c r="AG33" s="8">
        <v>44965</v>
      </c>
      <c r="AH33" s="1"/>
      <c r="AI33" s="1">
        <v>9</v>
      </c>
      <c r="AJ33" s="1"/>
      <c r="AK33" s="1" t="s">
        <v>52</v>
      </c>
      <c r="AL33" s="1">
        <v>2</v>
      </c>
      <c r="AM33" s="1">
        <v>21001231</v>
      </c>
      <c r="AN33" s="1">
        <v>20230321</v>
      </c>
      <c r="AO33" s="16">
        <v>67000</v>
      </c>
      <c r="AP33" s="13">
        <v>0</v>
      </c>
      <c r="AQ33" s="1"/>
      <c r="AR33" s="8">
        <v>45077</v>
      </c>
    </row>
  </sheetData>
  <autoFilter ref="A2:AR33">
    <filterColumn colId="12">
      <filters>
        <filter val="FACTURA PENDIENTE DE PAGO/GLOSA POR CONCILIAR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workbookViewId="0">
      <selection activeCell="B2" sqref="B2:B12"/>
    </sheetView>
  </sheetViews>
  <sheetFormatPr baseColWidth="10" defaultRowHeight="15" x14ac:dyDescent="0.25"/>
  <sheetData>
    <row r="1" spans="1:17" ht="105" x14ac:dyDescent="0.25">
      <c r="A1" s="47" t="s">
        <v>108</v>
      </c>
      <c r="B1" s="47" t="s">
        <v>109</v>
      </c>
      <c r="C1" s="47" t="s">
        <v>110</v>
      </c>
      <c r="D1" s="47" t="s">
        <v>111</v>
      </c>
      <c r="E1" s="48" t="s">
        <v>112</v>
      </c>
      <c r="F1" s="48" t="s">
        <v>113</v>
      </c>
      <c r="G1" s="49" t="s">
        <v>114</v>
      </c>
      <c r="H1" s="49" t="s">
        <v>115</v>
      </c>
      <c r="I1" s="48" t="s">
        <v>116</v>
      </c>
      <c r="J1" s="48" t="s">
        <v>117</v>
      </c>
      <c r="K1" s="48" t="s">
        <v>118</v>
      </c>
      <c r="L1" s="56" t="s">
        <v>119</v>
      </c>
      <c r="M1" s="53" t="s">
        <v>120</v>
      </c>
      <c r="N1" s="53" t="s">
        <v>121</v>
      </c>
      <c r="O1" s="50" t="s">
        <v>122</v>
      </c>
      <c r="P1" s="51" t="s">
        <v>123</v>
      </c>
      <c r="Q1" s="51" t="s">
        <v>124</v>
      </c>
    </row>
    <row r="2" spans="1:17" x14ac:dyDescent="0.25">
      <c r="A2" s="55">
        <v>20230328</v>
      </c>
      <c r="B2" s="55">
        <v>2023</v>
      </c>
      <c r="C2" s="55" t="s">
        <v>125</v>
      </c>
      <c r="D2" s="55">
        <v>28</v>
      </c>
      <c r="E2" s="55">
        <v>890939936</v>
      </c>
      <c r="F2" s="55" t="s">
        <v>126</v>
      </c>
      <c r="G2" s="46"/>
      <c r="H2" s="46">
        <v>4987495</v>
      </c>
      <c r="I2" s="55" t="s">
        <v>127</v>
      </c>
      <c r="J2" s="55">
        <v>5848293</v>
      </c>
      <c r="K2" s="52">
        <v>44946</v>
      </c>
      <c r="L2" s="57">
        <v>120121</v>
      </c>
      <c r="M2" s="54">
        <v>11357</v>
      </c>
      <c r="N2" s="54" t="s">
        <v>128</v>
      </c>
      <c r="O2" s="55" t="s">
        <v>129</v>
      </c>
      <c r="P2" s="55" t="s">
        <v>130</v>
      </c>
      <c r="Q2" s="55" t="s">
        <v>131</v>
      </c>
    </row>
    <row r="3" spans="1:17" x14ac:dyDescent="0.25">
      <c r="A3" s="55">
        <v>20230328</v>
      </c>
      <c r="B3" s="55">
        <v>2023</v>
      </c>
      <c r="C3" s="55" t="s">
        <v>125</v>
      </c>
      <c r="D3" s="55">
        <v>28</v>
      </c>
      <c r="E3" s="55">
        <v>890939936</v>
      </c>
      <c r="F3" s="55" t="s">
        <v>126</v>
      </c>
      <c r="G3" s="46"/>
      <c r="H3" s="46">
        <v>5001686</v>
      </c>
      <c r="I3" s="55" t="s">
        <v>132</v>
      </c>
      <c r="J3" s="55">
        <v>5848294</v>
      </c>
      <c r="K3" s="52">
        <v>44959</v>
      </c>
      <c r="L3" s="57">
        <v>828362</v>
      </c>
      <c r="M3" s="54">
        <v>9400</v>
      </c>
      <c r="N3" s="54" t="s">
        <v>128</v>
      </c>
      <c r="O3" s="55" t="s">
        <v>129</v>
      </c>
      <c r="P3" s="55" t="s">
        <v>133</v>
      </c>
      <c r="Q3" s="55" t="s">
        <v>131</v>
      </c>
    </row>
    <row r="4" spans="1:17" x14ac:dyDescent="0.25">
      <c r="A4" s="55">
        <v>20230328</v>
      </c>
      <c r="B4" s="55">
        <v>2023</v>
      </c>
      <c r="C4" s="55" t="s">
        <v>125</v>
      </c>
      <c r="D4" s="55">
        <v>28</v>
      </c>
      <c r="E4" s="55">
        <v>890939936</v>
      </c>
      <c r="F4" s="55" t="s">
        <v>126</v>
      </c>
      <c r="G4" s="46"/>
      <c r="H4" s="46">
        <v>5002308</v>
      </c>
      <c r="I4" s="55" t="s">
        <v>134</v>
      </c>
      <c r="J4" s="55">
        <v>5848295</v>
      </c>
      <c r="K4" s="52">
        <v>44960</v>
      </c>
      <c r="L4" s="57">
        <v>67000</v>
      </c>
      <c r="M4" s="54">
        <v>20888</v>
      </c>
      <c r="N4" s="54" t="s">
        <v>128</v>
      </c>
      <c r="O4" s="55" t="s">
        <v>129</v>
      </c>
      <c r="P4" s="55" t="s">
        <v>135</v>
      </c>
      <c r="Q4" s="55" t="s">
        <v>131</v>
      </c>
    </row>
    <row r="5" spans="1:17" x14ac:dyDescent="0.25">
      <c r="A5" s="55">
        <v>20230328</v>
      </c>
      <c r="B5" s="55">
        <v>2023</v>
      </c>
      <c r="C5" s="55" t="s">
        <v>125</v>
      </c>
      <c r="D5" s="55">
        <v>28</v>
      </c>
      <c r="E5" s="55">
        <v>890939936</v>
      </c>
      <c r="F5" s="55" t="s">
        <v>126</v>
      </c>
      <c r="G5" s="46"/>
      <c r="H5" s="46">
        <v>5007819</v>
      </c>
      <c r="I5" s="55" t="s">
        <v>136</v>
      </c>
      <c r="J5" s="55">
        <v>5848296</v>
      </c>
      <c r="K5" s="52">
        <v>44966</v>
      </c>
      <c r="L5" s="57">
        <v>76613</v>
      </c>
      <c r="M5" s="54">
        <v>4802</v>
      </c>
      <c r="N5" s="54" t="s">
        <v>128</v>
      </c>
      <c r="O5" s="55" t="s">
        <v>129</v>
      </c>
      <c r="P5" s="55" t="s">
        <v>137</v>
      </c>
      <c r="Q5" s="55" t="s">
        <v>131</v>
      </c>
    </row>
    <row r="6" spans="1:17" x14ac:dyDescent="0.25">
      <c r="A6" s="55">
        <v>20230313</v>
      </c>
      <c r="B6" s="55">
        <v>2023</v>
      </c>
      <c r="C6" s="55" t="s">
        <v>125</v>
      </c>
      <c r="D6" s="55">
        <v>13</v>
      </c>
      <c r="E6" s="55">
        <v>890939936</v>
      </c>
      <c r="F6" s="55" t="s">
        <v>126</v>
      </c>
      <c r="G6" s="46"/>
      <c r="H6" s="46">
        <v>4927838</v>
      </c>
      <c r="I6" s="55" t="s">
        <v>138</v>
      </c>
      <c r="J6" s="55">
        <v>5836937</v>
      </c>
      <c r="K6" s="52">
        <v>44880</v>
      </c>
      <c r="L6" s="57">
        <v>80700</v>
      </c>
      <c r="M6" s="54">
        <v>4789</v>
      </c>
      <c r="N6" s="54" t="s">
        <v>128</v>
      </c>
      <c r="O6" s="55" t="s">
        <v>129</v>
      </c>
      <c r="P6" s="55" t="s">
        <v>139</v>
      </c>
      <c r="Q6" s="55" t="s">
        <v>131</v>
      </c>
    </row>
    <row r="7" spans="1:17" x14ac:dyDescent="0.25">
      <c r="A7" s="55">
        <v>20230313</v>
      </c>
      <c r="B7" s="55">
        <v>2023</v>
      </c>
      <c r="C7" s="55" t="s">
        <v>125</v>
      </c>
      <c r="D7" s="55">
        <v>13</v>
      </c>
      <c r="E7" s="55">
        <v>890939936</v>
      </c>
      <c r="F7" s="55" t="s">
        <v>126</v>
      </c>
      <c r="G7" s="46"/>
      <c r="H7" s="46">
        <v>4930344</v>
      </c>
      <c r="I7" s="55" t="s">
        <v>140</v>
      </c>
      <c r="J7" s="55">
        <v>5836938</v>
      </c>
      <c r="K7" s="52">
        <v>44882</v>
      </c>
      <c r="L7" s="57">
        <v>105720</v>
      </c>
      <c r="M7" s="54">
        <v>7055</v>
      </c>
      <c r="N7" s="54" t="s">
        <v>128</v>
      </c>
      <c r="O7" s="55" t="s">
        <v>129</v>
      </c>
      <c r="P7" s="55" t="s">
        <v>141</v>
      </c>
      <c r="Q7" s="55" t="s">
        <v>131</v>
      </c>
    </row>
    <row r="8" spans="1:17" x14ac:dyDescent="0.25">
      <c r="A8" s="55">
        <v>20230313</v>
      </c>
      <c r="B8" s="55">
        <v>2023</v>
      </c>
      <c r="C8" s="55" t="s">
        <v>125</v>
      </c>
      <c r="D8" s="55">
        <v>13</v>
      </c>
      <c r="E8" s="55">
        <v>890939936</v>
      </c>
      <c r="F8" s="55" t="s">
        <v>126</v>
      </c>
      <c r="G8" s="46"/>
      <c r="H8" s="46">
        <v>4952876</v>
      </c>
      <c r="I8" s="55" t="s">
        <v>142</v>
      </c>
      <c r="J8" s="55">
        <v>5836939</v>
      </c>
      <c r="K8" s="52">
        <v>44908</v>
      </c>
      <c r="L8" s="57">
        <v>77000</v>
      </c>
      <c r="M8" s="54">
        <v>4789</v>
      </c>
      <c r="N8" s="54" t="s">
        <v>128</v>
      </c>
      <c r="O8" s="55" t="s">
        <v>129</v>
      </c>
      <c r="P8" s="55" t="s">
        <v>143</v>
      </c>
      <c r="Q8" s="55" t="s">
        <v>131</v>
      </c>
    </row>
    <row r="9" spans="1:17" x14ac:dyDescent="0.25">
      <c r="A9" s="55">
        <v>20230313</v>
      </c>
      <c r="B9" s="55">
        <v>2023</v>
      </c>
      <c r="C9" s="55" t="s">
        <v>125</v>
      </c>
      <c r="D9" s="55">
        <v>13</v>
      </c>
      <c r="E9" s="55">
        <v>890939936</v>
      </c>
      <c r="F9" s="55" t="s">
        <v>126</v>
      </c>
      <c r="G9" s="46"/>
      <c r="H9" s="46">
        <v>4955257</v>
      </c>
      <c r="I9" s="55" t="s">
        <v>144</v>
      </c>
      <c r="J9" s="55">
        <v>5836940</v>
      </c>
      <c r="K9" s="52">
        <v>44909</v>
      </c>
      <c r="L9" s="57">
        <v>52400</v>
      </c>
      <c r="M9" s="54">
        <v>5236</v>
      </c>
      <c r="N9" s="54" t="s">
        <v>128</v>
      </c>
      <c r="O9" s="55" t="s">
        <v>129</v>
      </c>
      <c r="P9" s="55" t="s">
        <v>145</v>
      </c>
      <c r="Q9" s="55" t="s">
        <v>131</v>
      </c>
    </row>
    <row r="10" spans="1:17" x14ac:dyDescent="0.25">
      <c r="A10" s="55">
        <v>20230313</v>
      </c>
      <c r="B10" s="55">
        <v>2023</v>
      </c>
      <c r="C10" s="55" t="s">
        <v>125</v>
      </c>
      <c r="D10" s="55">
        <v>13</v>
      </c>
      <c r="E10" s="55">
        <v>890939936</v>
      </c>
      <c r="F10" s="55" t="s">
        <v>126</v>
      </c>
      <c r="G10" s="46"/>
      <c r="H10" s="46">
        <v>4955480</v>
      </c>
      <c r="I10" s="55" t="s">
        <v>146</v>
      </c>
      <c r="J10" s="55">
        <v>5836941</v>
      </c>
      <c r="K10" s="52">
        <v>44909</v>
      </c>
      <c r="L10" s="57">
        <v>52400</v>
      </c>
      <c r="M10" s="54">
        <v>5236</v>
      </c>
      <c r="N10" s="54" t="s">
        <v>128</v>
      </c>
      <c r="O10" s="55" t="s">
        <v>129</v>
      </c>
      <c r="P10" s="55" t="s">
        <v>147</v>
      </c>
      <c r="Q10" s="55" t="s">
        <v>131</v>
      </c>
    </row>
    <row r="11" spans="1:17" x14ac:dyDescent="0.25">
      <c r="A11" s="55">
        <v>20230313</v>
      </c>
      <c r="B11" s="55">
        <v>2023</v>
      </c>
      <c r="C11" s="55" t="s">
        <v>125</v>
      </c>
      <c r="D11" s="55">
        <v>13</v>
      </c>
      <c r="E11" s="55">
        <v>890939936</v>
      </c>
      <c r="F11" s="55" t="s">
        <v>126</v>
      </c>
      <c r="G11" s="46"/>
      <c r="H11" s="46">
        <v>4956279</v>
      </c>
      <c r="I11" s="55" t="s">
        <v>148</v>
      </c>
      <c r="J11" s="55">
        <v>5836942</v>
      </c>
      <c r="K11" s="52">
        <v>44910</v>
      </c>
      <c r="L11" s="57">
        <v>134400</v>
      </c>
      <c r="M11" s="54">
        <v>12612</v>
      </c>
      <c r="N11" s="54" t="s">
        <v>128</v>
      </c>
      <c r="O11" s="55" t="s">
        <v>129</v>
      </c>
      <c r="P11" s="55" t="s">
        <v>149</v>
      </c>
      <c r="Q11" s="55" t="s">
        <v>131</v>
      </c>
    </row>
    <row r="12" spans="1:17" x14ac:dyDescent="0.25">
      <c r="A12" s="55">
        <v>20230420</v>
      </c>
      <c r="B12" s="55">
        <v>2023</v>
      </c>
      <c r="C12" s="55" t="s">
        <v>150</v>
      </c>
      <c r="D12" s="55">
        <v>20</v>
      </c>
      <c r="E12" s="55">
        <v>890939936</v>
      </c>
      <c r="F12" s="55" t="s">
        <v>126</v>
      </c>
      <c r="G12" s="46"/>
      <c r="H12" s="46">
        <v>4965785</v>
      </c>
      <c r="I12" s="55" t="s">
        <v>151</v>
      </c>
      <c r="J12" s="55">
        <v>5866278</v>
      </c>
      <c r="K12" s="52">
        <v>44922</v>
      </c>
      <c r="L12" s="57">
        <v>54000</v>
      </c>
      <c r="M12" s="54">
        <v>6924</v>
      </c>
      <c r="N12" s="54" t="s">
        <v>128</v>
      </c>
      <c r="O12" s="55" t="s">
        <v>129</v>
      </c>
      <c r="P12" s="55" t="s">
        <v>152</v>
      </c>
      <c r="Q12" s="55" t="s">
        <v>131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0"/>
  <sheetViews>
    <sheetView showGridLines="0" tabSelected="1" topLeftCell="A8" zoomScale="90" zoomScaleNormal="90" zoomScaleSheetLayoutView="100" workbookViewId="0">
      <selection activeCell="K29" sqref="K29"/>
    </sheetView>
  </sheetViews>
  <sheetFormatPr baseColWidth="10" defaultRowHeight="12.75" x14ac:dyDescent="0.2"/>
  <cols>
    <col min="1" max="1" width="1" style="36" customWidth="1"/>
    <col min="2" max="2" width="11.42578125" style="36"/>
    <col min="3" max="3" width="17.5703125" style="36" customWidth="1"/>
    <col min="4" max="4" width="11.5703125" style="36" customWidth="1"/>
    <col min="5" max="5" width="11.42578125" style="36"/>
    <col min="6" max="6" width="16.85546875" style="36" customWidth="1"/>
    <col min="7" max="7" width="11.42578125" style="36"/>
    <col min="8" max="8" width="22.5703125" style="36" customWidth="1"/>
    <col min="9" max="9" width="14" style="36" customWidth="1"/>
    <col min="10" max="16384" width="11.42578125" style="36"/>
  </cols>
  <sheetData>
    <row r="1" spans="2:9" ht="6" customHeight="1" thickBot="1" x14ac:dyDescent="0.25"/>
    <row r="2" spans="2:9" ht="19.5" customHeight="1" x14ac:dyDescent="0.2">
      <c r="B2" s="32"/>
      <c r="C2" s="28"/>
      <c r="D2" s="24" t="s">
        <v>155</v>
      </c>
      <c r="E2" s="19"/>
      <c r="F2" s="19"/>
      <c r="G2" s="19"/>
      <c r="H2" s="18"/>
      <c r="I2" s="22" t="s">
        <v>156</v>
      </c>
    </row>
    <row r="3" spans="2:9" ht="13.5" thickBot="1" x14ac:dyDescent="0.25">
      <c r="B3" s="23"/>
      <c r="C3" s="21"/>
      <c r="D3" s="20"/>
      <c r="E3" s="45"/>
      <c r="F3" s="45"/>
      <c r="G3" s="45"/>
      <c r="H3" s="42"/>
      <c r="I3" s="39"/>
    </row>
    <row r="4" spans="2:9" x14ac:dyDescent="0.2">
      <c r="B4" s="23"/>
      <c r="C4" s="21"/>
      <c r="D4" s="24" t="s">
        <v>157</v>
      </c>
      <c r="E4" s="19"/>
      <c r="F4" s="19"/>
      <c r="G4" s="19"/>
      <c r="H4" s="18"/>
      <c r="I4" s="22" t="s">
        <v>158</v>
      </c>
    </row>
    <row r="5" spans="2:9" x14ac:dyDescent="0.2">
      <c r="B5" s="23"/>
      <c r="C5" s="21"/>
      <c r="D5" s="35"/>
      <c r="E5" s="31"/>
      <c r="F5" s="31"/>
      <c r="G5" s="31"/>
      <c r="H5" s="27"/>
      <c r="I5" s="44"/>
    </row>
    <row r="6" spans="2:9" ht="13.5" thickBot="1" x14ac:dyDescent="0.25">
      <c r="B6" s="41"/>
      <c r="C6" s="38"/>
      <c r="D6" s="20"/>
      <c r="E6" s="45"/>
      <c r="F6" s="45"/>
      <c r="G6" s="45"/>
      <c r="H6" s="42"/>
      <c r="I6" s="39"/>
    </row>
    <row r="7" spans="2:9" x14ac:dyDescent="0.2">
      <c r="B7" s="34"/>
      <c r="I7" s="30"/>
    </row>
    <row r="8" spans="2:9" x14ac:dyDescent="0.2">
      <c r="B8" s="34"/>
      <c r="I8" s="30"/>
    </row>
    <row r="9" spans="2:9" x14ac:dyDescent="0.2">
      <c r="B9" s="34"/>
      <c r="I9" s="30"/>
    </row>
    <row r="10" spans="2:9" x14ac:dyDescent="0.2">
      <c r="B10" s="34"/>
      <c r="C10" s="26" t="s">
        <v>184</v>
      </c>
      <c r="E10" s="43"/>
      <c r="I10" s="30"/>
    </row>
    <row r="11" spans="2:9" x14ac:dyDescent="0.2">
      <c r="B11" s="34"/>
      <c r="I11" s="30"/>
    </row>
    <row r="12" spans="2:9" x14ac:dyDescent="0.2">
      <c r="B12" s="34"/>
      <c r="C12" s="26" t="s">
        <v>159</v>
      </c>
      <c r="I12" s="30"/>
    </row>
    <row r="13" spans="2:9" x14ac:dyDescent="0.2">
      <c r="B13" s="34"/>
      <c r="C13" s="26" t="s">
        <v>160</v>
      </c>
      <c r="I13" s="30"/>
    </row>
    <row r="14" spans="2:9" x14ac:dyDescent="0.2">
      <c r="B14" s="34"/>
      <c r="I14" s="30"/>
    </row>
    <row r="15" spans="2:9" x14ac:dyDescent="0.2">
      <c r="B15" s="34"/>
      <c r="C15" s="36" t="s">
        <v>185</v>
      </c>
      <c r="I15" s="30"/>
    </row>
    <row r="16" spans="2:9" x14ac:dyDescent="0.2">
      <c r="B16" s="34"/>
      <c r="C16" s="40"/>
      <c r="I16" s="30"/>
    </row>
    <row r="17" spans="2:11" x14ac:dyDescent="0.2">
      <c r="B17" s="34"/>
      <c r="C17" s="36" t="s">
        <v>186</v>
      </c>
      <c r="D17" s="43"/>
      <c r="G17" s="37" t="s">
        <v>161</v>
      </c>
      <c r="H17" s="37" t="s">
        <v>162</v>
      </c>
      <c r="I17" s="30"/>
    </row>
    <row r="18" spans="2:11" x14ac:dyDescent="0.2">
      <c r="B18" s="34"/>
      <c r="C18" s="26" t="s">
        <v>163</v>
      </c>
      <c r="D18" s="26"/>
      <c r="E18" s="26"/>
      <c r="F18" s="26"/>
      <c r="G18" s="33">
        <v>31</v>
      </c>
      <c r="H18" s="29">
        <v>6425774</v>
      </c>
      <c r="I18" s="30"/>
    </row>
    <row r="19" spans="2:11" x14ac:dyDescent="0.2">
      <c r="B19" s="34"/>
      <c r="C19" s="36" t="s">
        <v>164</v>
      </c>
      <c r="G19" s="25">
        <v>0</v>
      </c>
      <c r="H19" s="59">
        <v>0</v>
      </c>
      <c r="I19" s="30"/>
    </row>
    <row r="20" spans="2:11" x14ac:dyDescent="0.2">
      <c r="B20" s="34"/>
      <c r="C20" s="36" t="s">
        <v>165</v>
      </c>
      <c r="G20" s="25">
        <v>0</v>
      </c>
      <c r="H20" s="59">
        <v>0</v>
      </c>
      <c r="I20" s="30"/>
    </row>
    <row r="21" spans="2:11" x14ac:dyDescent="0.2">
      <c r="B21" s="34"/>
      <c r="C21" s="36" t="s">
        <v>166</v>
      </c>
      <c r="G21" s="25">
        <v>5</v>
      </c>
      <c r="H21" s="60">
        <v>377900</v>
      </c>
      <c r="I21" s="30"/>
    </row>
    <row r="22" spans="2:11" x14ac:dyDescent="0.2">
      <c r="B22" s="34"/>
      <c r="C22" s="36" t="s">
        <v>167</v>
      </c>
      <c r="G22" s="25">
        <v>0</v>
      </c>
      <c r="H22" s="59">
        <v>0</v>
      </c>
      <c r="I22" s="30"/>
    </row>
    <row r="23" spans="2:11" ht="13.5" thickBot="1" x14ac:dyDescent="0.25">
      <c r="B23" s="34"/>
      <c r="C23" s="36" t="s">
        <v>168</v>
      </c>
      <c r="G23" s="61">
        <v>11</v>
      </c>
      <c r="H23" s="62">
        <v>93088</v>
      </c>
      <c r="I23" s="30"/>
    </row>
    <row r="24" spans="2:11" x14ac:dyDescent="0.2">
      <c r="B24" s="34"/>
      <c r="C24" s="26" t="s">
        <v>169</v>
      </c>
      <c r="D24" s="26"/>
      <c r="E24" s="26"/>
      <c r="F24" s="26"/>
      <c r="G24" s="33">
        <f>G19+G20+G21+G22+G23</f>
        <v>16</v>
      </c>
      <c r="H24" s="63">
        <f>H19+H20+H21+H22+H23</f>
        <v>470988</v>
      </c>
      <c r="I24" s="30"/>
      <c r="K24" s="67"/>
    </row>
    <row r="25" spans="2:11" x14ac:dyDescent="0.2">
      <c r="B25" s="34"/>
      <c r="C25" s="36" t="s">
        <v>170</v>
      </c>
      <c r="G25" s="25">
        <v>15</v>
      </c>
      <c r="H25" s="59">
        <v>5954786</v>
      </c>
      <c r="I25" s="30"/>
      <c r="K25" s="67"/>
    </row>
    <row r="26" spans="2:11" ht="13.5" thickBot="1" x14ac:dyDescent="0.25">
      <c r="B26" s="34"/>
      <c r="C26" s="36" t="s">
        <v>171</v>
      </c>
      <c r="G26" s="61">
        <v>0</v>
      </c>
      <c r="H26" s="62">
        <v>0</v>
      </c>
      <c r="I26" s="30"/>
      <c r="K26" s="67"/>
    </row>
    <row r="27" spans="2:11" x14ac:dyDescent="0.2">
      <c r="B27" s="34"/>
      <c r="C27" s="26" t="s">
        <v>172</v>
      </c>
      <c r="D27" s="26"/>
      <c r="E27" s="26"/>
      <c r="F27" s="26"/>
      <c r="G27" s="33">
        <f>G25+G26</f>
        <v>15</v>
      </c>
      <c r="H27" s="63">
        <f>H25+H26</f>
        <v>5954786</v>
      </c>
      <c r="I27" s="30"/>
      <c r="K27" s="67"/>
    </row>
    <row r="28" spans="2:11" ht="13.5" thickBot="1" x14ac:dyDescent="0.25">
      <c r="B28" s="34"/>
      <c r="C28" s="36" t="s">
        <v>173</v>
      </c>
      <c r="D28" s="26"/>
      <c r="E28" s="26"/>
      <c r="F28" s="26"/>
      <c r="G28" s="61">
        <v>0</v>
      </c>
      <c r="H28" s="62">
        <v>0</v>
      </c>
      <c r="I28" s="30"/>
      <c r="K28" s="67"/>
    </row>
    <row r="29" spans="2:11" x14ac:dyDescent="0.2">
      <c r="B29" s="34"/>
      <c r="C29" s="26" t="s">
        <v>174</v>
      </c>
      <c r="D29" s="26"/>
      <c r="E29" s="26"/>
      <c r="F29" s="26"/>
      <c r="G29" s="25">
        <f>G28</f>
        <v>0</v>
      </c>
      <c r="H29" s="59">
        <f>H28</f>
        <v>0</v>
      </c>
      <c r="I29" s="30"/>
      <c r="K29" s="67"/>
    </row>
    <row r="30" spans="2:11" x14ac:dyDescent="0.2">
      <c r="B30" s="34"/>
      <c r="C30" s="26"/>
      <c r="D30" s="26"/>
      <c r="E30" s="26"/>
      <c r="F30" s="26"/>
      <c r="G30" s="64"/>
      <c r="H30" s="63"/>
      <c r="I30" s="30"/>
    </row>
    <row r="31" spans="2:11" ht="13.5" thickBot="1" x14ac:dyDescent="0.25">
      <c r="B31" s="34"/>
      <c r="C31" s="26" t="s">
        <v>175</v>
      </c>
      <c r="D31" s="26"/>
      <c r="G31" s="65">
        <f>G24+G27+G29</f>
        <v>31</v>
      </c>
      <c r="H31" s="66">
        <f>H24+H27+H29</f>
        <v>6425774</v>
      </c>
      <c r="I31" s="30"/>
    </row>
    <row r="32" spans="2:11" ht="13.5" thickTop="1" x14ac:dyDescent="0.2">
      <c r="B32" s="34"/>
      <c r="C32" s="26"/>
      <c r="D32" s="26"/>
      <c r="G32" s="67"/>
      <c r="H32" s="59"/>
      <c r="I32" s="30"/>
    </row>
    <row r="33" spans="2:9" x14ac:dyDescent="0.2">
      <c r="B33" s="34"/>
      <c r="G33" s="67"/>
      <c r="H33" s="67"/>
      <c r="I33" s="30"/>
    </row>
    <row r="34" spans="2:9" x14ac:dyDescent="0.2">
      <c r="B34" s="34"/>
      <c r="G34" s="67"/>
      <c r="H34" s="67"/>
      <c r="I34" s="30"/>
    </row>
    <row r="35" spans="2:9" x14ac:dyDescent="0.2">
      <c r="B35" s="34"/>
      <c r="G35" s="67"/>
      <c r="H35" s="67"/>
      <c r="I35" s="30"/>
    </row>
    <row r="36" spans="2:9" ht="13.5" thickBot="1" x14ac:dyDescent="0.25">
      <c r="B36" s="34"/>
      <c r="C36" s="68" t="s">
        <v>176</v>
      </c>
      <c r="D36" s="68"/>
      <c r="G36" s="68" t="s">
        <v>180</v>
      </c>
      <c r="H36" s="68"/>
      <c r="I36" s="30"/>
    </row>
    <row r="37" spans="2:9" ht="4.5" customHeight="1" x14ac:dyDescent="0.2">
      <c r="B37" s="34"/>
      <c r="C37" s="67"/>
      <c r="D37" s="67"/>
      <c r="G37" s="67"/>
      <c r="H37" s="67"/>
      <c r="I37" s="30"/>
    </row>
    <row r="38" spans="2:9" x14ac:dyDescent="0.2">
      <c r="B38" s="34"/>
      <c r="C38" s="26" t="s">
        <v>177</v>
      </c>
      <c r="G38" s="69" t="s">
        <v>178</v>
      </c>
      <c r="H38" s="67"/>
      <c r="I38" s="30"/>
    </row>
    <row r="39" spans="2:9" x14ac:dyDescent="0.2">
      <c r="B39" s="34"/>
      <c r="C39" s="26" t="s">
        <v>126</v>
      </c>
      <c r="G39" s="69" t="s">
        <v>179</v>
      </c>
      <c r="H39" s="67"/>
      <c r="I39" s="30"/>
    </row>
    <row r="40" spans="2:9" ht="18.75" customHeight="1" thickBot="1" x14ac:dyDescent="0.25">
      <c r="B40" s="70"/>
      <c r="C40" s="71"/>
      <c r="D40" s="71"/>
      <c r="E40" s="71"/>
      <c r="F40" s="71"/>
      <c r="G40" s="68"/>
      <c r="H40" s="68"/>
      <c r="I40" s="72"/>
    </row>
  </sheetData>
  <pageMargins left="0.7" right="0.7" top="0.75" bottom="0.75" header="0.3" footer="0.3"/>
  <pageSetup scale="7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VAGLO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2023-06-04T03:18:21Z</dcterms:modified>
</cp:coreProperties>
</file>