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8ECFB5BB-3EDE-40FC-8308-19BAFA6993D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artera Marinilla" sheetId="1" r:id="rId1"/>
  </sheets>
  <definedNames>
    <definedName name="_xlnm._FilterDatabase" localSheetId="0" hidden="1">'Cartera Marinilla'!$A$12:$F$26</definedName>
  </definedNames>
  <calcPr calcId="191029"/>
  <pivotCaches>
    <pivotCache cacheId="4" r:id="rId2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6" i="1" l="1"/>
  <c r="B15" i="1" l="1"/>
  <c r="B22" i="1" l="1"/>
  <c r="B13" i="1"/>
  <c r="B20" i="1"/>
  <c r="B21" i="1"/>
  <c r="B23" i="1"/>
  <c r="B24" i="1"/>
  <c r="B25" i="1"/>
  <c r="F10" i="1" l="1"/>
</calcChain>
</file>

<file path=xl/sharedStrings.xml><?xml version="1.0" encoding="utf-8"?>
<sst xmlns="http://schemas.openxmlformats.org/spreadsheetml/2006/main" count="45" uniqueCount="28">
  <si>
    <t>REGIMEN</t>
  </si>
  <si>
    <t>FACTURA</t>
  </si>
  <si>
    <t>FE FECH CXC</t>
  </si>
  <si>
    <t>CONTACTO IPS</t>
  </si>
  <si>
    <t>RICARDO ARLEY HOYOS RODRIGUEZ</t>
  </si>
  <si>
    <t>TELEFONO</t>
  </si>
  <si>
    <t>CORREO</t>
  </si>
  <si>
    <t>VALOR</t>
  </si>
  <si>
    <t>Etiquetas de fila</t>
  </si>
  <si>
    <t>Total general</t>
  </si>
  <si>
    <t>VALOR POR REGIMEN</t>
  </si>
  <si>
    <t>PREFIJO</t>
  </si>
  <si>
    <t>ESE HOSPITAL SAN JUAN DE DIOS DE MARINILLA  NIT 890.980.752-3</t>
  </si>
  <si>
    <t xml:space="preserve">Carrera 36 N° 28 – 85 </t>
  </si>
  <si>
    <t>VALOR SALDO</t>
  </si>
  <si>
    <t>Suma de VALOR SALDO</t>
  </si>
  <si>
    <t>cartera@hospitalmarinilla.com</t>
  </si>
  <si>
    <t>2020</t>
  </si>
  <si>
    <t>2022</t>
  </si>
  <si>
    <t>VALOR CXC</t>
  </si>
  <si>
    <t>VENCIMIENTOS A 31 DE MARZO DE 2023</t>
  </si>
  <si>
    <t>2023</t>
  </si>
  <si>
    <t>CONTRIBUTIVO</t>
  </si>
  <si>
    <t>COMFENALCO VALLE</t>
  </si>
  <si>
    <t>FEV</t>
  </si>
  <si>
    <t>2016</t>
  </si>
  <si>
    <t>2017</t>
  </si>
  <si>
    <t>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</si>
</sst>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$&quot;\ * #,##0.00_-;\-&quot;$&quot;\ * #,##0.00_-;_-&quot;$&quot;\ * &quot;-&quot;??_-;_-@_-"/>
    <numFmt numFmtId="165" formatCode="[$-10C0A]dd/mm/yyyy"/>
    <numFmt numFmtId="166" formatCode="[$-10C0A]&quot;$&quot;#,##0.00;\(&quot;$&quot;#,##0.00\)"/>
    <numFmt numFmtId="167" formatCode="&quot;$&quot;\ #,##0"/>
  </numFmts>
  <fonts count="13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0"/>
      <color rgb="FF465678"/>
      <name val="Tahoma"/>
      <family val="2"/>
    </font>
    <font>
      <b/>
      <sz val="11"/>
      <name val="Calibri"/>
      <family val="2"/>
    </font>
    <font>
      <sz val="11"/>
      <color theme="0"/>
      <name val="Calibri"/>
      <family val="2"/>
    </font>
    <font>
      <b/>
      <sz val="10"/>
      <color rgb="FFFF0000"/>
      <name val="Arial"/>
      <family val="2"/>
    </font>
    <font>
      <b/>
      <u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2">
    <border>
      <left/>
      <right/>
      <top/>
      <bottom/>
      <diagonal/>
    </border>
    <border>
      <left/>
      <right style="thin">
        <color rgb="FFC6DAF8"/>
      </right>
      <top style="thin">
        <color rgb="FFC6DAF8"/>
      </top>
      <bottom style="thin">
        <color rgb="FFC6DAF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rgb="FFC6DAF8"/>
      </top>
      <bottom style="thin">
        <color rgb="FFC6DAF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C6DAF8"/>
      </right>
      <top style="thin">
        <color rgb="FFC6DAF8"/>
      </top>
      <bottom style="thin">
        <color rgb="FFC6DAF8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47">
    <xf numFmtId="0" fontId="1" fillId="0" borderId="0" xfId="0" applyFont="1"/>
    <xf numFmtId="0" fontId="1" fillId="0" borderId="6" xfId="0" applyFont="1" applyBorder="1"/>
    <xf numFmtId="0" fontId="1" fillId="0" borderId="10" xfId="0" pivotButton="1" applyFont="1" applyBorder="1"/>
    <xf numFmtId="0" fontId="1" fillId="0" borderId="10" xfId="0" applyFont="1" applyBorder="1"/>
    <xf numFmtId="0" fontId="1" fillId="0" borderId="10" xfId="0" applyFont="1" applyBorder="1" applyAlignment="1">
      <alignment horizontal="left"/>
    </xf>
    <xf numFmtId="167" fontId="1" fillId="0" borderId="10" xfId="0" applyNumberFormat="1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14" fontId="10" fillId="2" borderId="6" xfId="0" applyNumberFormat="1" applyFont="1" applyFill="1" applyBorder="1"/>
    <xf numFmtId="0" fontId="1" fillId="0" borderId="14" xfId="0" applyFont="1" applyBorder="1" applyAlignment="1">
      <alignment vertical="top" wrapText="1"/>
    </xf>
    <xf numFmtId="0" fontId="1" fillId="0" borderId="5" xfId="0" applyFont="1" applyBorder="1"/>
    <xf numFmtId="0" fontId="9" fillId="0" borderId="6" xfId="0" applyFont="1" applyBorder="1" applyAlignment="1">
      <alignment horizontal="center"/>
    </xf>
    <xf numFmtId="166" fontId="8" fillId="0" borderId="15" xfId="1" applyNumberFormat="1" applyFont="1" applyFill="1" applyBorder="1" applyAlignment="1">
      <alignment horizontal="center" vertical="center" wrapText="1" readingOrder="1"/>
    </xf>
    <xf numFmtId="0" fontId="2" fillId="0" borderId="17" xfId="0" applyFont="1" applyBorder="1" applyAlignment="1">
      <alignment horizontal="center" vertical="top" wrapText="1" readingOrder="1"/>
    </xf>
    <xf numFmtId="0" fontId="11" fillId="4" borderId="18" xfId="0" applyFont="1" applyFill="1" applyBorder="1" applyAlignment="1">
      <alignment horizontal="center" vertical="top" wrapText="1" readingOrder="1"/>
    </xf>
    <xf numFmtId="0" fontId="2" fillId="0" borderId="19" xfId="0" applyFont="1" applyBorder="1" applyAlignment="1">
      <alignment horizontal="center" vertical="top" wrapText="1" readingOrder="1"/>
    </xf>
    <xf numFmtId="0" fontId="2" fillId="0" borderId="20" xfId="0" applyFont="1" applyBorder="1" applyAlignment="1">
      <alignment horizontal="center" vertical="top" wrapText="1" readingOrder="1"/>
    </xf>
    <xf numFmtId="0" fontId="3" fillId="0" borderId="10" xfId="0" applyFont="1" applyBorder="1" applyAlignment="1">
      <alignment vertical="top" wrapText="1" readingOrder="1"/>
    </xf>
    <xf numFmtId="14" fontId="3" fillId="0" borderId="10" xfId="0" applyNumberFormat="1" applyFont="1" applyBorder="1" applyAlignment="1">
      <alignment vertical="top" wrapText="1" readingOrder="1"/>
    </xf>
    <xf numFmtId="166" fontId="3" fillId="0" borderId="10" xfId="0" applyNumberFormat="1" applyFont="1" applyBorder="1" applyAlignment="1">
      <alignment vertical="top" wrapText="1" readingOrder="1"/>
    </xf>
    <xf numFmtId="0" fontId="1" fillId="3" borderId="0" xfId="0" applyFont="1" applyFill="1" applyAlignment="1">
      <alignment horizontal="left" vertical="top" wrapText="1" readingOrder="1"/>
    </xf>
    <xf numFmtId="0" fontId="2" fillId="0" borderId="21" xfId="0" applyFont="1" applyBorder="1" applyAlignment="1">
      <alignment horizontal="center" vertical="top" wrapText="1" readingOrder="1"/>
    </xf>
    <xf numFmtId="164" fontId="3" fillId="0" borderId="10" xfId="1" applyFont="1" applyFill="1" applyBorder="1" applyAlignment="1">
      <alignment vertical="top" wrapText="1" readingOrder="1"/>
    </xf>
    <xf numFmtId="0" fontId="8" fillId="3" borderId="16" xfId="0" applyFont="1" applyFill="1" applyBorder="1" applyAlignment="1">
      <alignment horizontal="left" vertical="top" wrapText="1" readingOrder="1"/>
    </xf>
    <xf numFmtId="0" fontId="1" fillId="3" borderId="14" xfId="0" applyFont="1" applyFill="1" applyBorder="1" applyAlignment="1">
      <alignment horizontal="left" vertical="top" wrapText="1" readingOrder="1"/>
    </xf>
    <xf numFmtId="0" fontId="1" fillId="3" borderId="1" xfId="0" applyFont="1" applyFill="1" applyBorder="1" applyAlignment="1">
      <alignment horizontal="left" vertical="top" wrapText="1" readingOrder="1"/>
    </xf>
    <xf numFmtId="1" fontId="5" fillId="0" borderId="3" xfId="0" applyNumberFormat="1" applyFont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1" fontId="6" fillId="0" borderId="0" xfId="0" applyNumberFormat="1" applyFont="1" applyAlignment="1">
      <alignment horizontal="center"/>
    </xf>
    <xf numFmtId="1" fontId="6" fillId="0" borderId="6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" fillId="0" borderId="5" xfId="0" applyFont="1" applyBorder="1"/>
    <xf numFmtId="0" fontId="1" fillId="0" borderId="0" xfId="0" applyFont="1"/>
    <xf numFmtId="0" fontId="1" fillId="0" borderId="6" xfId="0" applyFont="1" applyBorder="1"/>
    <xf numFmtId="0" fontId="9" fillId="0" borderId="10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14" fontId="5" fillId="0" borderId="3" xfId="0" applyNumberFormat="1" applyFont="1" applyBorder="1" applyAlignment="1">
      <alignment horizontal="center"/>
    </xf>
    <xf numFmtId="14" fontId="5" fillId="0" borderId="4" xfId="0" applyNumberFormat="1" applyFont="1" applyBorder="1" applyAlignment="1">
      <alignment horizontal="center"/>
    </xf>
    <xf numFmtId="0" fontId="7" fillId="4" borderId="8" xfId="2" applyFill="1" applyBorder="1" applyAlignment="1">
      <alignment horizontal="center"/>
    </xf>
    <xf numFmtId="0" fontId="12" fillId="4" borderId="9" xfId="2" applyFont="1" applyFill="1" applyBorder="1" applyAlignment="1">
      <alignment horizontal="center"/>
    </xf>
    <xf numFmtId="1" fontId="5" fillId="0" borderId="0" xfId="0" applyNumberFormat="1" applyFont="1" applyAlignment="1">
      <alignment horizontal="center"/>
    </xf>
    <xf numFmtId="1" fontId="5" fillId="0" borderId="6" xfId="0" applyNumberFormat="1" applyFont="1" applyBorder="1" applyAlignment="1">
      <alignment horizontal="center"/>
    </xf>
  </cellXfs>
  <cellStyles count="3">
    <cellStyle name="Hipervínculo" xfId="2" builtinId="8"/>
    <cellStyle name="Moneda" xfId="1" builtinId="4"/>
    <cellStyle name="Normal" xfId="0" builtinId="0"/>
  </cellStyles>
  <dxfs count="11">
    <dxf>
      <numFmt numFmtId="167" formatCode="&quot;$&quot;\ #,##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7" formatCode="&quot;$&quot;\ #,##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6DAF8"/>
      <rgbColor rgb="00465678"/>
      <rgbColor rgb="00E5E5E5"/>
      <rgbColor rgb="004D4D4D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38100</xdr:rowOff>
    </xdr:from>
    <xdr:to>
      <xdr:col>0</xdr:col>
      <xdr:colOff>1219201</xdr:colOff>
      <xdr:row>3</xdr:row>
      <xdr:rowOff>114300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349110C-96E1-1FDB-332B-021E52E827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38100"/>
          <a:ext cx="1219200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acturación" refreshedDate="45061.393502083331" createdVersion="5" refreshedVersion="5" minRefreshableVersion="3" recordCount="14" xr:uid="{00000000-000A-0000-FFFF-FFFF04000000}">
  <cacheSource type="worksheet">
    <worksheetSource ref="A12:F26" sheet="Cartera Marinilla"/>
  </cacheSource>
  <cacheFields count="7">
    <cacheField name="REGIMEN" numFmtId="0">
      <sharedItems count="2">
        <s v="CONTRIBUTIVO"/>
        <s v="SUBSIDIADO" u="1"/>
      </sharedItems>
    </cacheField>
    <cacheField name="PREFIJO" numFmtId="0">
      <sharedItems containsBlank="1"/>
    </cacheField>
    <cacheField name="FACTURA" numFmtId="0">
      <sharedItems containsSemiMixedTypes="0" containsString="0" containsNumber="1" containsInteger="1" minValue="55677" maxValue="273586"/>
    </cacheField>
    <cacheField name="FE FECH CXC" numFmtId="14">
      <sharedItems containsSemiMixedTypes="0" containsNonDate="0" containsDate="1" containsString="0" minDate="2016-03-31T00:00:00" maxDate="2023-02-16T10:38:00" count="14">
        <d v="2016-03-31T00:00:00"/>
        <d v="2017-03-28T07:52:00"/>
        <d v="2018-10-03T11:47:00"/>
        <d v="2018-12-17T10:45:00"/>
        <d v="2020-02-28T15:02:00"/>
        <d v="2020-09-01T13:34:00"/>
        <d v="2020-10-06T14:25:00"/>
        <d v="2020-11-13T10:27:00"/>
        <d v="2022-04-27T15:27:00"/>
        <d v="2022-04-27T15:36:00"/>
        <d v="2022-08-29T08:12:00"/>
        <d v="2022-12-30T12:14:00"/>
        <d v="2023-01-31T12:30:00"/>
        <d v="2023-02-16T10:38:00"/>
      </sharedItems>
      <fieldGroup par="6" base="3">
        <rangePr groupBy="months" startDate="2016-03-31T00:00:00" endDate="2023-02-16T10:38:00"/>
        <groupItems count="14">
          <s v="&lt;31/03/2016"/>
          <s v="ene"/>
          <s v="feb"/>
          <s v="mar"/>
          <s v="abr"/>
          <s v="may"/>
          <s v="jun"/>
          <s v="jul"/>
          <s v="ago"/>
          <s v="sep"/>
          <s v="oct"/>
          <s v="nov"/>
          <s v="dic"/>
          <s v="&gt;16/02/2023"/>
        </groupItems>
      </fieldGroup>
    </cacheField>
    <cacheField name="VALOR CXC" numFmtId="164">
      <sharedItems containsNonDate="0" containsString="0" containsBlank="1"/>
    </cacheField>
    <cacheField name="VALOR SALDO" numFmtId="166">
      <sharedItems containsSemiMixedTypes="0" containsString="0" containsNumber="1" containsInteger="1" minValue="4700" maxValue="333098"/>
    </cacheField>
    <cacheField name="Años" numFmtId="0" databaseField="0">
      <fieldGroup base="3">
        <rangePr groupBy="years" startDate="2016-03-31T00:00:00" endDate="2023-02-16T10:38:00"/>
        <groupItems count="10">
          <s v="&lt;31/03/2016"/>
          <s v="2016"/>
          <s v="2017"/>
          <s v="2018"/>
          <s v="2019"/>
          <s v="2020"/>
          <s v="2021"/>
          <s v="2022"/>
          <s v="2023"/>
          <s v="&gt;16/02/2023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">
  <r>
    <x v="0"/>
    <s v=""/>
    <n v="55677"/>
    <x v="0"/>
    <m/>
    <n v="333098"/>
  </r>
  <r>
    <x v="0"/>
    <m/>
    <n v="65507"/>
    <x v="1"/>
    <m/>
    <n v="156650"/>
  </r>
  <r>
    <x v="0"/>
    <s v=""/>
    <n v="81810"/>
    <x v="2"/>
    <m/>
    <n v="11460"/>
  </r>
  <r>
    <x v="0"/>
    <m/>
    <n v="85048"/>
    <x v="3"/>
    <m/>
    <n v="4700"/>
  </r>
  <r>
    <x v="0"/>
    <m/>
    <n v="100931"/>
    <x v="4"/>
    <m/>
    <n v="84000"/>
  </r>
  <r>
    <x v="0"/>
    <m/>
    <n v="107603"/>
    <x v="5"/>
    <m/>
    <n v="15900"/>
  </r>
  <r>
    <x v="0"/>
    <s v="FEV"/>
    <n v="110079"/>
    <x v="6"/>
    <m/>
    <n v="56197"/>
  </r>
  <r>
    <x v="0"/>
    <s v="FEV"/>
    <n v="115962"/>
    <x v="7"/>
    <m/>
    <n v="76260"/>
  </r>
  <r>
    <x v="0"/>
    <s v="FEV"/>
    <n v="221968"/>
    <x v="8"/>
    <m/>
    <n v="332959"/>
  </r>
  <r>
    <x v="0"/>
    <s v="FEV"/>
    <n v="221975"/>
    <x v="9"/>
    <m/>
    <n v="81387"/>
  </r>
  <r>
    <x v="0"/>
    <s v="FEV"/>
    <n v="243193"/>
    <x v="10"/>
    <m/>
    <n v="248717"/>
  </r>
  <r>
    <x v="0"/>
    <s v="FEV"/>
    <n v="264631"/>
    <x v="11"/>
    <m/>
    <n v="219200"/>
  </r>
  <r>
    <x v="0"/>
    <s v="FEV"/>
    <n v="270334"/>
    <x v="12"/>
    <m/>
    <n v="93858"/>
  </r>
  <r>
    <x v="0"/>
    <s v="FEV"/>
    <n v="273586"/>
    <x v="13"/>
    <m/>
    <n v="7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laDinámica1" cacheId="4" applyNumberFormats="0" applyBorderFormats="0" applyFontFormats="0" applyPatternFormats="0" applyAlignmentFormats="0" applyWidthHeightFormats="1" dataCaption="Valores" updatedVersion="5" minRefreshableVersion="3" useAutoFormatting="1" itemPrintTitles="1" createdVersion="8" indent="0" outline="1" outlineData="1" multipleFieldFilters="0">
  <location ref="H3:I5" firstHeaderRow="1" firstDataRow="1" firstDataCol="1"/>
  <pivotFields count="7">
    <pivotField axis="axisRow" showAll="0">
      <items count="3">
        <item m="1" x="1"/>
        <item x="0"/>
        <item t="default"/>
      </items>
    </pivotField>
    <pivotField showAll="0"/>
    <pivotField showAll="0"/>
    <pivotField numFmtId="165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 defaultSubtotal="0"/>
    <pivotField dataField="1" showAll="0"/>
    <pivotField showAll="0" defaultSubtotal="0">
      <items count="10">
        <item x="4"/>
        <item x="5"/>
        <item x="6"/>
        <item x="7"/>
        <item x="8"/>
        <item x="0"/>
        <item x="1"/>
        <item x="2"/>
        <item x="3"/>
        <item x="9"/>
      </items>
    </pivotField>
  </pivotFields>
  <rowFields count="1">
    <field x="0"/>
  </rowFields>
  <rowItems count="2">
    <i>
      <x v="1"/>
    </i>
    <i t="grand">
      <x/>
    </i>
  </rowItems>
  <colItems count="1">
    <i/>
  </colItems>
  <dataFields count="1">
    <dataField name="Suma de VALOR SALDO" fld="5" baseField="0" baseItem="0" numFmtId="167"/>
  </dataFields>
  <formats count="6">
    <format dxfId="5">
      <pivotArea type="all" dataOnly="0" outline="0" fieldPosition="0"/>
    </format>
    <format dxfId="4">
      <pivotArea outline="0" collapsedLevelsAreSubtotals="1" fieldPosition="0"/>
    </format>
    <format dxfId="3">
      <pivotArea field="0" type="button" dataOnly="0" labelOnly="1" outline="0" axis="axisRow" fieldPosition="0"/>
    </format>
    <format dxfId="2">
      <pivotArea dataOnly="0" labelOnly="1" fieldPosition="0">
        <references count="1">
          <reference field="0" count="0"/>
        </references>
      </pivotArea>
    </format>
    <format dxfId="1">
      <pivotArea dataOnly="0" labelOnly="1" grandRow="1" outline="0" fieldPosition="0"/>
    </format>
    <format dxfId="0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1000000}" name="TablaDinámica2" cacheId="4" applyNumberFormats="0" applyBorderFormats="0" applyFontFormats="0" applyPatternFormats="0" applyAlignmentFormats="0" applyWidthHeightFormats="1" dataCaption="Valores" updatedVersion="5" minRefreshableVersion="3" useAutoFormatting="1" itemPrintTitles="1" createdVersion="8" indent="0" outline="1" outlineData="1" multipleFieldFilters="0">
  <location ref="H8:I15" firstHeaderRow="1" firstDataRow="1" firstDataCol="1"/>
  <pivotFields count="7">
    <pivotField showAll="0"/>
    <pivotField showAll="0"/>
    <pivotField showAll="0"/>
    <pivotField axis="axisRow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 defaultSubtotal="0"/>
    <pivotField dataField="1" showAll="0"/>
    <pivotField axis="axisRow" showAll="0" defaultSubtotal="0">
      <items count="10">
        <item sd="0" x="4"/>
        <item sd="0" x="5"/>
        <item sd="0" x="6"/>
        <item sd="0" x="7"/>
        <item sd="0" x="8"/>
        <item x="0"/>
        <item sd="0" x="1"/>
        <item sd="0" x="2"/>
        <item sd="0" x="3"/>
        <item x="9"/>
      </items>
    </pivotField>
  </pivotFields>
  <rowFields count="2">
    <field x="6"/>
    <field x="3"/>
  </rowFields>
  <rowItems count="7">
    <i>
      <x v="1"/>
    </i>
    <i>
      <x v="3"/>
    </i>
    <i>
      <x v="4"/>
    </i>
    <i>
      <x v="6"/>
    </i>
    <i>
      <x v="7"/>
    </i>
    <i>
      <x v="8"/>
    </i>
    <i t="grand">
      <x/>
    </i>
  </rowItems>
  <colItems count="1">
    <i/>
  </colItems>
  <dataFields count="1">
    <dataField name="Suma de VALOR SALDO" fld="5" baseField="3" baseItem="0" numFmtId="167"/>
  </dataFields>
  <formats count="5">
    <format dxfId="10">
      <pivotArea type="all" dataOnly="0" outline="0" fieldPosition="0"/>
    </format>
    <format dxfId="9">
      <pivotArea outline="0" collapsedLevelsAreSubtotals="1" fieldPosition="0"/>
    </format>
    <format dxfId="8">
      <pivotArea dataOnly="0" labelOnly="1" grandRow="1" outline="0" fieldPosition="0"/>
    </format>
    <format dxfId="7">
      <pivotArea dataOnly="0" labelOnly="1" outline="0" axis="axisValues" fieldPosition="0"/>
    </format>
    <format dxfId="6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artera@hospitalmarinilla.com" TargetMode="Externa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showGridLines="0" tabSelected="1" topLeftCell="A8" zoomScaleNormal="100" workbookViewId="0">
      <selection activeCell="F10" sqref="F10"/>
    </sheetView>
  </sheetViews>
  <sheetFormatPr baseColWidth="10" defaultRowHeight="15" x14ac:dyDescent="0.25"/>
  <cols>
    <col min="1" max="1" width="33.5703125" style="11" customWidth="1"/>
    <col min="2" max="2" width="17.7109375" customWidth="1"/>
    <col min="3" max="3" width="18.140625" customWidth="1"/>
    <col min="4" max="4" width="13.85546875" customWidth="1"/>
    <col min="5" max="5" width="16.42578125" customWidth="1"/>
    <col min="6" max="6" width="18.28515625" bestFit="1" customWidth="1"/>
    <col min="8" max="8" width="17.5703125" customWidth="1"/>
    <col min="9" max="9" width="21.5703125" bestFit="1" customWidth="1"/>
    <col min="10" max="10" width="14.85546875" bestFit="1" customWidth="1"/>
  </cols>
  <sheetData>
    <row r="1" spans="1:10" x14ac:dyDescent="0.25">
      <c r="A1" s="6"/>
      <c r="B1" s="27" t="s">
        <v>12</v>
      </c>
      <c r="C1" s="27"/>
      <c r="D1" s="27"/>
      <c r="E1" s="27"/>
      <c r="F1" s="28"/>
    </row>
    <row r="2" spans="1:10" x14ac:dyDescent="0.25">
      <c r="A2" s="7"/>
      <c r="B2" s="29" t="s">
        <v>20</v>
      </c>
      <c r="C2" s="29"/>
      <c r="D2" s="29"/>
      <c r="E2" s="29"/>
      <c r="F2" s="30"/>
      <c r="H2" s="36" t="s">
        <v>10</v>
      </c>
      <c r="I2" s="36"/>
      <c r="J2" s="36"/>
    </row>
    <row r="3" spans="1:10" x14ac:dyDescent="0.25">
      <c r="A3" s="7"/>
      <c r="B3" s="29" t="s">
        <v>13</v>
      </c>
      <c r="C3" s="29"/>
      <c r="D3" s="29"/>
      <c r="E3" s="29"/>
      <c r="F3" s="30"/>
      <c r="H3" s="2" t="s">
        <v>8</v>
      </c>
      <c r="I3" s="3" t="s">
        <v>15</v>
      </c>
    </row>
    <row r="4" spans="1:10" ht="15.75" thickBot="1" x14ac:dyDescent="0.3">
      <c r="A4" s="8"/>
      <c r="F4" s="9">
        <v>44075</v>
      </c>
      <c r="H4" s="4" t="s">
        <v>22</v>
      </c>
      <c r="I4" s="5">
        <v>1721386</v>
      </c>
    </row>
    <row r="5" spans="1:10" x14ac:dyDescent="0.25">
      <c r="A5" s="31" t="s">
        <v>3</v>
      </c>
      <c r="B5" s="32"/>
      <c r="C5" s="32"/>
      <c r="D5" s="41" t="s">
        <v>4</v>
      </c>
      <c r="E5" s="41"/>
      <c r="F5" s="42"/>
      <c r="H5" s="4" t="s">
        <v>9</v>
      </c>
      <c r="I5" s="5">
        <v>1721386</v>
      </c>
    </row>
    <row r="6" spans="1:10" x14ac:dyDescent="0.25">
      <c r="A6" s="37" t="s">
        <v>5</v>
      </c>
      <c r="B6" s="38"/>
      <c r="C6" s="38"/>
      <c r="D6" s="45">
        <v>3147628531</v>
      </c>
      <c r="E6" s="45"/>
      <c r="F6" s="46"/>
    </row>
    <row r="7" spans="1:10" ht="15.75" thickBot="1" x14ac:dyDescent="0.3">
      <c r="A7" s="39" t="s">
        <v>6</v>
      </c>
      <c r="B7" s="40"/>
      <c r="C7" s="40"/>
      <c r="D7" s="43" t="s">
        <v>16</v>
      </c>
      <c r="E7" s="43"/>
      <c r="F7" s="44"/>
    </row>
    <row r="8" spans="1:10" ht="28.9" customHeight="1" x14ac:dyDescent="0.25">
      <c r="A8" s="33"/>
      <c r="B8" s="34"/>
      <c r="C8" s="34"/>
      <c r="D8" s="34"/>
      <c r="E8" s="34"/>
      <c r="F8" s="35"/>
      <c r="H8" s="2" t="s">
        <v>8</v>
      </c>
      <c r="I8" s="3" t="s">
        <v>15</v>
      </c>
    </row>
    <row r="9" spans="1:10" ht="15.75" customHeight="1" thickBot="1" x14ac:dyDescent="0.3">
      <c r="F9" s="12" t="s">
        <v>7</v>
      </c>
      <c r="H9" s="4" t="s">
        <v>17</v>
      </c>
      <c r="I9" s="5">
        <v>232357</v>
      </c>
    </row>
    <row r="10" spans="1:10" ht="16.7" customHeight="1" thickBot="1" x14ac:dyDescent="0.3">
      <c r="A10" s="24" t="s">
        <v>23</v>
      </c>
      <c r="B10" s="25"/>
      <c r="C10" s="25"/>
      <c r="D10" s="26"/>
      <c r="E10" s="21"/>
      <c r="F10" s="13">
        <f>SUM(F13:F12636)</f>
        <v>1721386</v>
      </c>
      <c r="G10" s="10"/>
      <c r="H10" s="4" t="s">
        <v>18</v>
      </c>
      <c r="I10" s="5">
        <v>882263</v>
      </c>
    </row>
    <row r="11" spans="1:10" ht="24" customHeight="1" x14ac:dyDescent="0.25">
      <c r="F11" s="1"/>
      <c r="H11" s="4" t="s">
        <v>21</v>
      </c>
      <c r="I11" s="5">
        <v>100858</v>
      </c>
    </row>
    <row r="12" spans="1:10" x14ac:dyDescent="0.25">
      <c r="A12" s="14" t="s">
        <v>0</v>
      </c>
      <c r="B12" s="15" t="s">
        <v>11</v>
      </c>
      <c r="C12" s="16" t="s">
        <v>1</v>
      </c>
      <c r="D12" s="16" t="s">
        <v>2</v>
      </c>
      <c r="E12" s="22" t="s">
        <v>19</v>
      </c>
      <c r="F12" s="17" t="s">
        <v>14</v>
      </c>
      <c r="H12" s="4" t="s">
        <v>25</v>
      </c>
      <c r="I12" s="5">
        <v>333098</v>
      </c>
    </row>
    <row r="13" spans="1:10" ht="17.25" customHeight="1" x14ac:dyDescent="0.25">
      <c r="A13" s="18" t="s">
        <v>22</v>
      </c>
      <c r="B13" s="18" t="str">
        <f>IF(D13&gt;=$F$4,"FEV","")</f>
        <v/>
      </c>
      <c r="C13" s="18">
        <v>55677</v>
      </c>
      <c r="D13" s="19">
        <v>42460</v>
      </c>
      <c r="E13" s="23">
        <v>333098</v>
      </c>
      <c r="F13" s="20">
        <v>333098</v>
      </c>
      <c r="H13" s="4" t="s">
        <v>26</v>
      </c>
      <c r="I13" s="5">
        <v>156650</v>
      </c>
    </row>
    <row r="14" spans="1:10" x14ac:dyDescent="0.25">
      <c r="A14" s="18" t="s">
        <v>22</v>
      </c>
      <c r="B14" s="18"/>
      <c r="C14" s="18">
        <v>65507</v>
      </c>
      <c r="D14" s="19">
        <v>42822.327777777777</v>
      </c>
      <c r="E14" s="23">
        <v>156650</v>
      </c>
      <c r="F14" s="20">
        <v>156650</v>
      </c>
      <c r="H14" s="4" t="s">
        <v>27</v>
      </c>
      <c r="I14" s="5">
        <v>16160</v>
      </c>
    </row>
    <row r="15" spans="1:10" x14ac:dyDescent="0.25">
      <c r="A15" s="18" t="s">
        <v>22</v>
      </c>
      <c r="B15" s="18" t="str">
        <f>IF(D15&gt;=$F$4,"FEV","")</f>
        <v/>
      </c>
      <c r="C15" s="18">
        <v>81810</v>
      </c>
      <c r="D15" s="19">
        <v>43376.490972222222</v>
      </c>
      <c r="E15" s="23">
        <v>47160</v>
      </c>
      <c r="F15" s="20">
        <v>11460</v>
      </c>
      <c r="H15" s="4" t="s">
        <v>9</v>
      </c>
      <c r="I15" s="5">
        <v>1721386</v>
      </c>
    </row>
    <row r="16" spans="1:10" x14ac:dyDescent="0.25">
      <c r="A16" s="18" t="s">
        <v>22</v>
      </c>
      <c r="B16" s="18"/>
      <c r="C16" s="18">
        <v>85048</v>
      </c>
      <c r="D16" s="19">
        <v>43451.447916666664</v>
      </c>
      <c r="E16" s="23">
        <v>4700</v>
      </c>
      <c r="F16" s="20">
        <v>4700</v>
      </c>
    </row>
    <row r="17" spans="1:6" x14ac:dyDescent="0.25">
      <c r="A17" s="18" t="s">
        <v>22</v>
      </c>
      <c r="B17" s="18"/>
      <c r="C17" s="18">
        <v>100931</v>
      </c>
      <c r="D17" s="19">
        <v>43889.626388888886</v>
      </c>
      <c r="E17" s="23">
        <v>84000</v>
      </c>
      <c r="F17" s="20">
        <v>84000</v>
      </c>
    </row>
    <row r="18" spans="1:6" x14ac:dyDescent="0.25">
      <c r="A18" s="18" t="s">
        <v>22</v>
      </c>
      <c r="B18" s="18"/>
      <c r="C18" s="18">
        <v>107603</v>
      </c>
      <c r="D18" s="19">
        <v>44075.56527777778</v>
      </c>
      <c r="E18" s="23">
        <v>15900</v>
      </c>
      <c r="F18" s="20">
        <v>15900</v>
      </c>
    </row>
    <row r="19" spans="1:6" x14ac:dyDescent="0.25">
      <c r="A19" s="18" t="s">
        <v>22</v>
      </c>
      <c r="B19" s="18" t="s">
        <v>24</v>
      </c>
      <c r="C19" s="18">
        <v>110079</v>
      </c>
      <c r="D19" s="19">
        <v>44110.600694444445</v>
      </c>
      <c r="E19" s="23">
        <v>56197</v>
      </c>
      <c r="F19" s="20">
        <v>56197</v>
      </c>
    </row>
    <row r="20" spans="1:6" x14ac:dyDescent="0.25">
      <c r="A20" s="18" t="s">
        <v>22</v>
      </c>
      <c r="B20" s="18" t="str">
        <f t="shared" ref="B20:B26" si="0">IF(D20&gt;=$F$4,"FEV","")</f>
        <v>FEV</v>
      </c>
      <c r="C20" s="18">
        <v>115962</v>
      </c>
      <c r="D20" s="19">
        <v>44148.435416666667</v>
      </c>
      <c r="E20" s="23">
        <v>76260</v>
      </c>
      <c r="F20" s="20">
        <v>76260</v>
      </c>
    </row>
    <row r="21" spans="1:6" x14ac:dyDescent="0.25">
      <c r="A21" s="18" t="s">
        <v>22</v>
      </c>
      <c r="B21" s="18" t="str">
        <f t="shared" si="0"/>
        <v>FEV</v>
      </c>
      <c r="C21" s="18">
        <v>221968</v>
      </c>
      <c r="D21" s="19">
        <v>44678.643750000003</v>
      </c>
      <c r="E21" s="23">
        <v>332959</v>
      </c>
      <c r="F21" s="20">
        <v>332959</v>
      </c>
    </row>
    <row r="22" spans="1:6" x14ac:dyDescent="0.25">
      <c r="A22" s="18" t="s">
        <v>22</v>
      </c>
      <c r="B22" s="18" t="str">
        <f t="shared" si="0"/>
        <v>FEV</v>
      </c>
      <c r="C22" s="18">
        <v>221975</v>
      </c>
      <c r="D22" s="19">
        <v>44678.65</v>
      </c>
      <c r="E22" s="23">
        <v>81387</v>
      </c>
      <c r="F22" s="20">
        <v>81387</v>
      </c>
    </row>
    <row r="23" spans="1:6" x14ac:dyDescent="0.25">
      <c r="A23" s="18" t="s">
        <v>22</v>
      </c>
      <c r="B23" s="18" t="str">
        <f t="shared" si="0"/>
        <v>FEV</v>
      </c>
      <c r="C23" s="18">
        <v>243193</v>
      </c>
      <c r="D23" s="19">
        <v>44802.341666666667</v>
      </c>
      <c r="E23" s="23">
        <v>248717</v>
      </c>
      <c r="F23" s="20">
        <v>248717</v>
      </c>
    </row>
    <row r="24" spans="1:6" x14ac:dyDescent="0.25">
      <c r="A24" s="18" t="s">
        <v>22</v>
      </c>
      <c r="B24" s="18" t="str">
        <f t="shared" si="0"/>
        <v>FEV</v>
      </c>
      <c r="C24" s="18">
        <v>264631</v>
      </c>
      <c r="D24" s="19">
        <v>44925.509722222225</v>
      </c>
      <c r="E24" s="23">
        <v>219200</v>
      </c>
      <c r="F24" s="20">
        <v>219200</v>
      </c>
    </row>
    <row r="25" spans="1:6" x14ac:dyDescent="0.25">
      <c r="A25" s="18" t="s">
        <v>22</v>
      </c>
      <c r="B25" s="18" t="str">
        <f t="shared" si="0"/>
        <v>FEV</v>
      </c>
      <c r="C25" s="18">
        <v>270334</v>
      </c>
      <c r="D25" s="19">
        <v>44957.520833333336</v>
      </c>
      <c r="E25" s="23">
        <v>93858</v>
      </c>
      <c r="F25" s="20">
        <v>93858</v>
      </c>
    </row>
    <row r="26" spans="1:6" x14ac:dyDescent="0.25">
      <c r="A26" s="18" t="s">
        <v>22</v>
      </c>
      <c r="B26" s="18" t="str">
        <f t="shared" si="0"/>
        <v>FEV</v>
      </c>
      <c r="C26" s="18">
        <v>273586</v>
      </c>
      <c r="D26" s="19">
        <v>44973.443055555559</v>
      </c>
      <c r="E26" s="23">
        <v>7000</v>
      </c>
      <c r="F26" s="20">
        <v>7000</v>
      </c>
    </row>
  </sheetData>
  <sortState xmlns:xlrd2="http://schemas.microsoft.com/office/spreadsheetml/2017/richdata2" ref="A13:F117">
    <sortCondition ref="D13"/>
  </sortState>
  <mergeCells count="12">
    <mergeCell ref="H2:J2"/>
    <mergeCell ref="A6:C6"/>
    <mergeCell ref="A7:C7"/>
    <mergeCell ref="D5:F5"/>
    <mergeCell ref="D7:F7"/>
    <mergeCell ref="D6:F6"/>
    <mergeCell ref="A10:D10"/>
    <mergeCell ref="B1:F1"/>
    <mergeCell ref="B2:F2"/>
    <mergeCell ref="B3:F3"/>
    <mergeCell ref="A5:C5"/>
    <mergeCell ref="A8:F8"/>
  </mergeCells>
  <hyperlinks>
    <hyperlink ref="D7" r:id="rId3" xr:uid="{00000000-0004-0000-0000-000000000000}"/>
  </hyperlinks>
  <pageMargins left="0.78740157480314998" right="0.78740157480314998" top="0.78740157480314998" bottom="1.2374015748031499" header="0.78740157480314998" footer="0.78740157480314998"/>
  <pageSetup paperSize="9" orientation="portrait" horizontalDpi="300" verticalDpi="300" r:id="rId4"/>
  <headerFooter alignWithMargins="0">
    <oddFooter>&amp;C&amp;"Arial,Regular"&amp;10 15/06/2022 18:04:29</oddFooter>
  </headerFooter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Marinilla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Hoyos</dc:creator>
  <cp:lastModifiedBy>Stefany Arana Garcia</cp:lastModifiedBy>
  <dcterms:created xsi:type="dcterms:W3CDTF">2022-06-15T23:30:25Z</dcterms:created>
  <dcterms:modified xsi:type="dcterms:W3CDTF">2023-05-15T18:20:49Z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