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5000737 RESONANCIA DE OCCIDENTE RIDOC LTD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FACTURA'!$A$2:$AO$19</definedName>
  </definedNames>
  <calcPr calcId="152511"/>
  <pivotCaches>
    <pivotCache cacheId="3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M1" i="2" l="1"/>
  <c r="O1" i="2" l="1"/>
  <c r="J1" i="2"/>
  <c r="I1" i="2"/>
  <c r="I29" i="3" l="1"/>
  <c r="H29" i="3"/>
  <c r="I27" i="3"/>
  <c r="H27" i="3"/>
  <c r="I24" i="3"/>
  <c r="H24" i="3"/>
  <c r="I31" i="3" l="1"/>
  <c r="H31" i="3"/>
  <c r="H21" i="1"/>
</calcChain>
</file>

<file path=xl/sharedStrings.xml><?xml version="1.0" encoding="utf-8"?>
<sst xmlns="http://schemas.openxmlformats.org/spreadsheetml/2006/main" count="298" uniqueCount="132">
  <si>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</si>
  <si>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</si>
  <si>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</si>
  <si>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</si>
  <si>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</si>
  <si>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</si>
  <si>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</si>
  <si>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</si>
  <si>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</si>
  <si>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</si>
  <si>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</si>
  <si>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RIDOC SAS</t>
  </si>
  <si>
    <t>RI</t>
  </si>
  <si>
    <t>RI 105105</t>
  </si>
  <si>
    <t>RI 105543</t>
  </si>
  <si>
    <t>RI 105557</t>
  </si>
  <si>
    <t>RI 105781</t>
  </si>
  <si>
    <t>RI 106019</t>
  </si>
  <si>
    <t>RI 106348</t>
  </si>
  <si>
    <t>RI 106611</t>
  </si>
  <si>
    <t>RI 107033</t>
  </si>
  <si>
    <t>RI 107177</t>
  </si>
  <si>
    <t>RI 107178</t>
  </si>
  <si>
    <t>RI 107362</t>
  </si>
  <si>
    <t>RI 107476</t>
  </si>
  <si>
    <t>RI 107556</t>
  </si>
  <si>
    <t>RI 107557</t>
  </si>
  <si>
    <t>RI 107558</t>
  </si>
  <si>
    <t>RI 107618</t>
  </si>
  <si>
    <t>RI 107619</t>
  </si>
  <si>
    <t>evento</t>
  </si>
  <si>
    <t>cali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</si>
  <si>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</si>
  <si>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</si>
  <si>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</si>
  <si>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</si>
  <si>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</si>
  <si>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</si>
  <si>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</si>
  <si>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</si>
  <si>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</si>
  <si>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</si>
  <si>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</si>
  <si>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</si>
  <si>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</si>
  <si>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</si>
  <si>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</si>
  <si>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</si>
  <si>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</si>
  <si>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</si>
  <si>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</si>
  <si>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</si>
  <si>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</si>
  <si>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</si>
  <si>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</si>
  <si>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</si>
  <si>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</si>
  <si>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</si>
  <si>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</si>
  <si>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</si>
  <si>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</si>
  <si>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</si>
  <si>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</si>
  <si>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</si>
  <si>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</si>
  <si>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</si>
  <si>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</si>
  <si>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</si>
  <si>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</si>
  <si>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</si>
  <si>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</si>
  <si>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</si>
  <si>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</si>
  <si>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</si>
  <si>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</si>
  <si>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</si>
  <si>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</si>
  <si>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</si>
  <si>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</si>
  <si>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</si>
  <si>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</si>
  <si>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</si>
  <si>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</si>
  <si>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</si>
  <si>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</si>
  <si>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</si>
  <si>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</si>
  <si>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</si>
  <si>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</si>
  <si>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</si>
  <si>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</si>
  <si>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</si>
  <si>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805000737_RI_107618</t>
  </si>
  <si>
    <t>A)Factura no radicada en ERP</t>
  </si>
  <si>
    <t>FACTURA NO RADICADA</t>
  </si>
  <si>
    <t>no_cruza</t>
  </si>
  <si>
    <t>805000737_RI_107619</t>
  </si>
  <si>
    <t>805000737_RI_107033</t>
  </si>
  <si>
    <t>B)Factura sin saldo ERP</t>
  </si>
  <si>
    <t>OK</t>
  </si>
  <si>
    <t>805000737_RI_107177</t>
  </si>
  <si>
    <t>805000737_RI_107178</t>
  </si>
  <si>
    <t>805000737_RI_107362</t>
  </si>
  <si>
    <t>805000737_RI_107476</t>
  </si>
  <si>
    <t>805000737_RI_107556</t>
  </si>
  <si>
    <t>805000737_RI_107557</t>
  </si>
  <si>
    <t>805000737_RI_107558</t>
  </si>
  <si>
    <t>805000737_RI_105105</t>
  </si>
  <si>
    <t>805000737_RI_105543</t>
  </si>
  <si>
    <t>805000737_RI_105557</t>
  </si>
  <si>
    <t>805000737_RI_105781</t>
  </si>
  <si>
    <t>805000737_RI_106019</t>
  </si>
  <si>
    <t>805000737_RI_106348</t>
  </si>
  <si>
    <t>805000737_RI_106611</t>
  </si>
  <si>
    <t>B)Factura sin saldo ERP/conciliar diferencia valor de factura</t>
  </si>
  <si>
    <t>ESTADO EPS MAYO 15</t>
  </si>
  <si>
    <t>Señores : RIDOC SAS</t>
  </si>
  <si>
    <t>SANTIAGO DE CALI , MAYO 15  DE 2023</t>
  </si>
  <si>
    <t>NIT: 805000737</t>
  </si>
  <si>
    <t>FACTURA PENDIENTE EN PROGRAMACION DE PAGO</t>
  </si>
  <si>
    <t>A continuacion me permito remitir nuestra respuesta al estado de cartera presentado en la fecha: 10/05/2023</t>
  </si>
  <si>
    <t>Mauricio Cuellar</t>
  </si>
  <si>
    <t>Director Comercial - RIDOC</t>
  </si>
  <si>
    <t>24.03.2023</t>
  </si>
  <si>
    <t>14.03.2023</t>
  </si>
  <si>
    <t>13.04.2023</t>
  </si>
  <si>
    <t>FACTURA CANCELADA</t>
  </si>
  <si>
    <t>FACTURA CANCELADA PARCIALMENTE - FACTURA PENDIENTE EN PROGRAMACION DE PAGO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</si>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</sst>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0" borderId="1" xfId="0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4" fillId="0" borderId="0" xfId="1" applyFont="1"/>
    <xf numFmtId="0" fontId="4" fillId="0" borderId="2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 vertical="center"/>
    </xf>
    <xf numFmtId="0" fontId="5" fillId="0" borderId="4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 vertical="center"/>
    </xf>
    <xf numFmtId="0" fontId="5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/>
    </xf>
    <xf numFmtId="0" fontId="4" fillId="0" borderId="7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/>
    </xf>
    <xf numFmtId="0" fontId="4" fillId="0" borderId="10" xfId="1" applyFont="1" applyBorder="1" applyAlignment="1">
      <alignment horizontal="centerContinuous"/>
    </xf>
    <xf numFmtId="0" fontId="4" fillId="0" borderId="6" xfId="1" applyFont="1" applyBorder="1"/>
    <xf numFmtId="0" fontId="4" fillId="0" borderId="7" xfId="1" applyFont="1" applyBorder="1"/>
    <xf numFmtId="0" fontId="5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" fontId="4" fillId="0" borderId="9" xfId="1" applyNumberFormat="1" applyFont="1" applyBorder="1" applyAlignment="1">
      <alignment horizontal="center"/>
    </xf>
    <xf numFmtId="164" fontId="4" fillId="0" borderId="9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3" xfId="1" applyNumberFormat="1" applyFont="1" applyBorder="1" applyAlignment="1">
      <alignment horizontal="center"/>
    </xf>
    <xf numFmtId="164" fontId="5" fillId="0" borderId="13" xfId="1" applyNumberFormat="1" applyFont="1" applyBorder="1" applyAlignment="1">
      <alignment horizontal="right"/>
    </xf>
    <xf numFmtId="164" fontId="4" fillId="0" borderId="0" xfId="1" applyNumberFormat="1" applyFont="1"/>
    <xf numFmtId="164" fontId="4" fillId="0" borderId="9" xfId="1" applyNumberFormat="1" applyFont="1" applyBorder="1"/>
    <xf numFmtId="164" fontId="5" fillId="0" borderId="9" xfId="1" applyNumberFormat="1" applyFont="1" applyBorder="1"/>
    <xf numFmtId="164" fontId="5" fillId="0" borderId="0" xfId="1" applyNumberFormat="1" applyFont="1"/>
    <xf numFmtId="0" fontId="4" fillId="0" borderId="8" xfId="1" applyFont="1" applyBorder="1"/>
    <xf numFmtId="0" fontId="4" fillId="0" borderId="9" xfId="1" applyFont="1" applyBorder="1"/>
    <xf numFmtId="0" fontId="4" fillId="0" borderId="10" xfId="1" applyFont="1" applyBorder="1"/>
    <xf numFmtId="0" fontId="7" fillId="0" borderId="14" xfId="0" applyFont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6" fontId="7" fillId="0" borderId="14" xfId="2" applyNumberFormat="1" applyFont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166" fontId="7" fillId="5" borderId="14" xfId="2" applyNumberFormat="1" applyFont="1" applyFill="1" applyBorder="1" applyAlignment="1">
      <alignment horizontal="center" vertical="center" wrapText="1"/>
    </xf>
    <xf numFmtId="166" fontId="7" fillId="4" borderId="14" xfId="2" applyNumberFormat="1" applyFont="1" applyFill="1" applyBorder="1" applyAlignment="1">
      <alignment horizontal="center" vertical="center" wrapText="1"/>
    </xf>
    <xf numFmtId="166" fontId="7" fillId="0" borderId="14" xfId="2" applyNumberFormat="1" applyFont="1" applyFill="1" applyBorder="1" applyAlignment="1">
      <alignment horizontal="center" vertical="center" wrapText="1"/>
    </xf>
    <xf numFmtId="166" fontId="7" fillId="6" borderId="14" xfId="2" applyNumberFormat="1" applyFont="1" applyFill="1" applyBorder="1" applyAlignment="1">
      <alignment horizontal="center" vertical="center" wrapText="1"/>
    </xf>
    <xf numFmtId="0" fontId="0" fillId="0" borderId="14" xfId="0" applyBorder="1"/>
    <xf numFmtId="14" fontId="0" fillId="0" borderId="14" xfId="0" applyNumberFormat="1" applyBorder="1"/>
    <xf numFmtId="166" fontId="0" fillId="0" borderId="14" xfId="2" applyNumberFormat="1" applyFont="1" applyBorder="1"/>
    <xf numFmtId="166" fontId="0" fillId="0" borderId="0" xfId="2" applyNumberFormat="1" applyFont="1"/>
    <xf numFmtId="166" fontId="7" fillId="0" borderId="0" xfId="2" applyNumberFormat="1" applyFont="1"/>
    <xf numFmtId="0" fontId="0" fillId="0" borderId="0" xfId="0" applyAlignment="1">
      <alignment wrapText="1"/>
    </xf>
    <xf numFmtId="165" fontId="5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8" fillId="7" borderId="15" xfId="0" applyFont="1" applyFill="1" applyBorder="1" applyAlignment="1">
      <alignment horizontal="center" vertical="center"/>
    </xf>
    <xf numFmtId="166" fontId="8" fillId="7" borderId="16" xfId="2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166" fontId="0" fillId="0" borderId="18" xfId="2" applyNumberFormat="1" applyFont="1" applyBorder="1"/>
    <xf numFmtId="0" fontId="8" fillId="7" borderId="19" xfId="0" applyFont="1" applyFill="1" applyBorder="1" applyAlignment="1">
      <alignment horizontal="center" vertical="center"/>
    </xf>
    <xf numFmtId="166" fontId="8" fillId="7" borderId="20" xfId="2" applyNumberFormat="1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8" fillId="7" borderId="23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 2" xfId="1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1.45302951389" createdVersion="5" refreshedVersion="5" minRefreshableVersion="3" recordCount="17">
  <cacheSource type="worksheet">
    <worksheetSource ref="A2:AO19" sheet="ESTADO DE CADA FACTURA"/>
  </cacheSource>
  <cacheFields count="41">
    <cacheField name="NIT IPS" numFmtId="0">
      <sharedItems containsSemiMixedTypes="0" containsString="0" containsNumber="1" containsInteger="1" minValue="805000737" maxValue="80500073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105" maxValue="10761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5105" maxValue="107558"/>
    </cacheField>
    <cacheField name="FECHA FACT IPS" numFmtId="14">
      <sharedItems containsSemiMixedTypes="0" containsNonDate="0" containsDate="1" containsString="0" minDate="2022-04-05T00:00:00" maxDate="2023-05-04T00:00:00"/>
    </cacheField>
    <cacheField name="VALOR FACT IPS" numFmtId="166">
      <sharedItems containsSemiMixedTypes="0" containsString="0" containsNumber="1" containsInteger="1" minValue="300000" maxValue="23933200"/>
    </cacheField>
    <cacheField name="SALDO FACT IPS" numFmtId="166">
      <sharedItems containsSemiMixedTypes="0" containsString="0" containsNumber="1" containsInteger="1" minValue="129360" maxValue="23933200"/>
    </cacheField>
    <cacheField name="OBSERVACION SASS" numFmtId="0">
      <sharedItems/>
    </cacheField>
    <cacheField name="ESTADO EPS MAYO 15" numFmtId="0">
      <sharedItems count="4">
        <s v="FACTURA NO RADICADA"/>
        <s v="FACTURA PENDIENTE EN PROGRAMACION DE PAGO"/>
        <s v="FACTURA CANCELADA PARCIALMENTE - FACTURA PENDIENTE EN PROGRAMACION DE PAGO"/>
        <s v="FACTURA CANCELADA"/>
      </sharedItems>
    </cacheField>
    <cacheField name="POR PAGAR SAP" numFmtId="166">
      <sharedItems containsSemiMixedTypes="0" containsString="0" containsNumber="1" containsInteger="1" minValue="0" maxValue="23433850"/>
    </cacheField>
    <cacheField name="P. ABIERTAS DOC" numFmtId="0">
      <sharedItems containsString="0" containsBlank="1" containsNumber="1" containsInteger="1" minValue="1222206837" maxValue="1222243258"/>
    </cacheField>
    <cacheField name="INTERFAZ" numFmtId="166">
      <sharedItems containsSemiMixedTypes="0" containsString="0" containsNumber="1" containsInteger="1" minValue="0" maxValue="1568975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239332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239332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 CANCELADO SAP" numFmtId="166">
      <sharedItems containsSemiMixedTypes="0" containsString="0" containsNumber="1" containsInteger="1" minValue="0" maxValue="121569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64503" maxValue="220137625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4-07T00:00:00" maxDate="2023-05-0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160519" maxValue="20230430"/>
    </cacheField>
    <cacheField name="F RAD SASS" numFmtId="0">
      <sharedItems containsSemiMixedTypes="0" containsString="0" containsNumber="1" containsInteger="1" minValue="20160505" maxValue="20230415"/>
    </cacheField>
    <cacheField name="VALOR REPORTADO CRICULAR 030" numFmtId="166">
      <sharedItems containsSemiMixedTypes="0" containsString="0" containsNumber="1" containsInteger="1" minValue="0" maxValue="239332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05000737"/>
    <s v="RIDOC SAS"/>
    <s v="RI"/>
    <n v="107618"/>
    <s v="805000737_RI_107618"/>
    <m/>
    <m/>
    <d v="2023-05-03T00:00:00"/>
    <n v="18403800"/>
    <n v="18403800"/>
    <s v="A)Factura no radicada en ERP"/>
    <x v="0"/>
    <n v="0"/>
    <m/>
    <n v="0"/>
    <s v="no_cruza"/>
    <n v="0"/>
    <n v="0"/>
    <n v="0"/>
    <n v="0"/>
    <n v="0"/>
    <n v="0"/>
    <m/>
    <n v="0"/>
    <m/>
    <n v="0"/>
    <n v="0"/>
    <n v="0"/>
    <m/>
    <m/>
    <d v="2023-05-03T00:00:00"/>
    <m/>
    <n v="2"/>
    <m/>
    <m/>
    <n v="1"/>
    <n v="20160519"/>
    <n v="20160505"/>
    <n v="0"/>
    <n v="0"/>
    <m/>
  </r>
  <r>
    <n v="805000737"/>
    <s v="RIDOC SAS"/>
    <s v="RI"/>
    <n v="107619"/>
    <s v="805000737_RI_107619"/>
    <m/>
    <m/>
    <d v="2023-05-03T00:00:00"/>
    <n v="3265500"/>
    <n v="3265500"/>
    <s v="A)Factura no radicada en ERP"/>
    <x v="0"/>
    <n v="0"/>
    <m/>
    <n v="0"/>
    <s v="no_cruza"/>
    <n v="0"/>
    <n v="0"/>
    <n v="0"/>
    <n v="0"/>
    <n v="0"/>
    <n v="0"/>
    <m/>
    <n v="0"/>
    <m/>
    <n v="0"/>
    <n v="0"/>
    <n v="0"/>
    <m/>
    <m/>
    <d v="2023-05-03T00:00:00"/>
    <m/>
    <n v="2"/>
    <m/>
    <m/>
    <n v="1"/>
    <n v="20160519"/>
    <n v="20160505"/>
    <n v="0"/>
    <n v="0"/>
    <m/>
  </r>
  <r>
    <n v="805000737"/>
    <s v="RIDOC SAS"/>
    <s v="RI"/>
    <n v="107033"/>
    <s v="805000737_RI_107033"/>
    <s v="RI"/>
    <n v="107033"/>
    <d v="2022-12-06T00:00:00"/>
    <n v="20671900"/>
    <n v="20671900"/>
    <s v="B)Factura sin saldo ERP"/>
    <x v="1"/>
    <n v="20248090"/>
    <n v="1222232461"/>
    <n v="0"/>
    <s v="OK"/>
    <n v="20671900"/>
    <n v="0"/>
    <n v="0"/>
    <n v="0"/>
    <n v="20671900"/>
    <n v="0"/>
    <m/>
    <n v="0"/>
    <m/>
    <n v="0"/>
    <n v="0"/>
    <n v="0"/>
    <m/>
    <m/>
    <d v="2022-12-06T00:00:00"/>
    <m/>
    <n v="2"/>
    <m/>
    <m/>
    <n v="1"/>
    <n v="20221230"/>
    <n v="20221215"/>
    <n v="20671900"/>
    <n v="0"/>
    <m/>
  </r>
  <r>
    <n v="805000737"/>
    <s v="RIDOC SAS"/>
    <s v="RI"/>
    <n v="107177"/>
    <s v="805000737_RI_107177"/>
    <s v="RI"/>
    <n v="107177"/>
    <d v="2022-12-30T00:00:00"/>
    <n v="18474100"/>
    <n v="18474100"/>
    <s v="B)Factura sin saldo ERP"/>
    <x v="1"/>
    <n v="18090970"/>
    <n v="1222232463"/>
    <n v="0"/>
    <s v="OK"/>
    <n v="18474100"/>
    <n v="0"/>
    <n v="0"/>
    <n v="0"/>
    <n v="18474100"/>
    <n v="0"/>
    <m/>
    <n v="0"/>
    <m/>
    <n v="0"/>
    <n v="0"/>
    <n v="0"/>
    <m/>
    <m/>
    <d v="2023-01-03T00:00:00"/>
    <m/>
    <n v="2"/>
    <m/>
    <m/>
    <n v="1"/>
    <n v="20230130"/>
    <n v="20230104"/>
    <n v="18474100"/>
    <n v="0"/>
    <m/>
  </r>
  <r>
    <n v="805000737"/>
    <s v="RIDOC SAS"/>
    <s v="RI"/>
    <n v="107178"/>
    <s v="805000737_RI_107178"/>
    <s v="RI"/>
    <n v="107178"/>
    <d v="2022-12-30T00:00:00"/>
    <n v="1641000"/>
    <n v="1641000"/>
    <s v="B)Factura sin saldo ERP"/>
    <x v="2"/>
    <n v="482454"/>
    <n v="1222232462"/>
    <n v="0"/>
    <s v="OK"/>
    <n v="1641000"/>
    <n v="0"/>
    <n v="0"/>
    <n v="0"/>
    <n v="1641000"/>
    <n v="0"/>
    <m/>
    <n v="0"/>
    <m/>
    <n v="0"/>
    <n v="1125726"/>
    <n v="0"/>
    <n v="2201366588"/>
    <s v="24.03.2023"/>
    <d v="2023-01-03T00:00:00"/>
    <m/>
    <n v="2"/>
    <m/>
    <m/>
    <n v="1"/>
    <n v="20230130"/>
    <n v="20230104"/>
    <n v="1641000"/>
    <n v="0"/>
    <m/>
  </r>
  <r>
    <n v="805000737"/>
    <s v="RIDOC SAS"/>
    <s v="RI"/>
    <n v="107362"/>
    <s v="805000737_RI_107362"/>
    <s v="RI"/>
    <n v="107362"/>
    <d v="2023-02-03T00:00:00"/>
    <n v="19623600"/>
    <n v="19623600"/>
    <s v="B)Factura sin saldo ERP"/>
    <x v="1"/>
    <n v="19219320"/>
    <n v="1222232464"/>
    <n v="0"/>
    <s v="OK"/>
    <n v="19623600"/>
    <n v="0"/>
    <n v="0"/>
    <n v="0"/>
    <n v="19623600"/>
    <n v="0"/>
    <m/>
    <n v="0"/>
    <m/>
    <n v="0"/>
    <n v="0"/>
    <n v="0"/>
    <m/>
    <m/>
    <d v="2023-02-03T00:00:00"/>
    <m/>
    <n v="2"/>
    <m/>
    <m/>
    <n v="1"/>
    <n v="20230228"/>
    <n v="20230210"/>
    <n v="19623600"/>
    <n v="0"/>
    <m/>
  </r>
  <r>
    <n v="805000737"/>
    <s v="RIDOC SAS"/>
    <s v="RI"/>
    <n v="107476"/>
    <s v="805000737_RI_107476"/>
    <s v="RI"/>
    <n v="107476"/>
    <d v="2023-03-03T00:00:00"/>
    <n v="23933200"/>
    <n v="23933200"/>
    <s v="B)Factura sin saldo ERP"/>
    <x v="1"/>
    <n v="23433850"/>
    <n v="1222243258"/>
    <n v="0"/>
    <s v="OK"/>
    <n v="23933200"/>
    <n v="0"/>
    <n v="0"/>
    <n v="0"/>
    <n v="23933200"/>
    <n v="0"/>
    <m/>
    <n v="0"/>
    <m/>
    <n v="0"/>
    <n v="0"/>
    <n v="0"/>
    <m/>
    <m/>
    <d v="2023-03-03T00:00:00"/>
    <m/>
    <n v="2"/>
    <m/>
    <m/>
    <n v="1"/>
    <n v="20230330"/>
    <n v="20230307"/>
    <n v="23933200"/>
    <n v="0"/>
    <m/>
  </r>
  <r>
    <n v="805000737"/>
    <s v="RIDOC SAS"/>
    <s v="RI"/>
    <n v="107556"/>
    <s v="805000737_RI_107556"/>
    <s v="RI"/>
    <n v="107556"/>
    <d v="2023-04-03T00:00:00"/>
    <n v="16019300"/>
    <n v="16019300"/>
    <s v="B)Factura sin saldo ERP"/>
    <x v="1"/>
    <n v="0"/>
    <m/>
    <n v="15689750"/>
    <s v="OK"/>
    <n v="16019300"/>
    <n v="0"/>
    <n v="0"/>
    <n v="0"/>
    <n v="16019300"/>
    <n v="0"/>
    <m/>
    <n v="0"/>
    <m/>
    <n v="0"/>
    <n v="0"/>
    <n v="0"/>
    <m/>
    <m/>
    <d v="2023-04-03T00:00:00"/>
    <m/>
    <n v="2"/>
    <m/>
    <m/>
    <n v="1"/>
    <n v="20230430"/>
    <n v="20230415"/>
    <n v="16019300"/>
    <n v="0"/>
    <m/>
  </r>
  <r>
    <n v="805000737"/>
    <s v="RIDOC SAS"/>
    <s v="RI"/>
    <n v="107557"/>
    <s v="805000737_RI_107557"/>
    <s v="RI"/>
    <n v="107557"/>
    <d v="2023-04-03T00:00:00"/>
    <n v="300000"/>
    <n v="300000"/>
    <s v="B)Factura sin saldo ERP"/>
    <x v="1"/>
    <n v="0"/>
    <m/>
    <n v="294000"/>
    <s v="OK"/>
    <n v="300000"/>
    <n v="0"/>
    <n v="0"/>
    <n v="0"/>
    <n v="300000"/>
    <n v="0"/>
    <m/>
    <n v="0"/>
    <m/>
    <n v="0"/>
    <n v="0"/>
    <n v="0"/>
    <m/>
    <m/>
    <d v="2023-04-03T00:00:00"/>
    <m/>
    <n v="2"/>
    <m/>
    <m/>
    <n v="1"/>
    <n v="20230430"/>
    <n v="20230415"/>
    <n v="300000"/>
    <n v="0"/>
    <m/>
  </r>
  <r>
    <n v="805000737"/>
    <s v="RIDOC SAS"/>
    <s v="RI"/>
    <n v="107558"/>
    <s v="805000737_RI_107558"/>
    <s v="RI"/>
    <n v="107558"/>
    <d v="2023-04-03T00:00:00"/>
    <n v="1503000"/>
    <n v="1503000"/>
    <s v="B)Factura sin saldo ERP"/>
    <x v="1"/>
    <n v="0"/>
    <m/>
    <n v="1472940"/>
    <s v="OK"/>
    <n v="1503000"/>
    <n v="0"/>
    <n v="0"/>
    <n v="0"/>
    <n v="1503000"/>
    <n v="0"/>
    <m/>
    <n v="0"/>
    <m/>
    <n v="0"/>
    <n v="0"/>
    <n v="0"/>
    <m/>
    <m/>
    <d v="2023-04-03T00:00:00"/>
    <m/>
    <n v="2"/>
    <m/>
    <m/>
    <n v="1"/>
    <n v="20230430"/>
    <n v="20230415"/>
    <n v="1503000"/>
    <n v="0"/>
    <m/>
  </r>
  <r>
    <n v="805000737"/>
    <s v="RIDOC SAS"/>
    <s v="RI"/>
    <n v="105105"/>
    <s v="805000737_RI_105105"/>
    <s v="RI"/>
    <n v="105105"/>
    <d v="2022-04-05T00:00:00"/>
    <n v="600000"/>
    <n v="129360"/>
    <s v="B)Factura sin saldo ERP"/>
    <x v="3"/>
    <n v="0"/>
    <m/>
    <n v="0"/>
    <s v="OK"/>
    <n v="600000"/>
    <n v="0"/>
    <n v="0"/>
    <n v="0"/>
    <n v="600000"/>
    <n v="0"/>
    <m/>
    <n v="0"/>
    <m/>
    <n v="0"/>
    <n v="129360"/>
    <n v="0"/>
    <n v="2201366588"/>
    <s v="24.03.2023"/>
    <d v="2022-04-07T00:00:00"/>
    <m/>
    <n v="2"/>
    <m/>
    <m/>
    <n v="1"/>
    <n v="20220430"/>
    <n v="20220407"/>
    <n v="600000"/>
    <n v="0"/>
    <m/>
  </r>
  <r>
    <n v="805000737"/>
    <s v="RIDOC SAS"/>
    <s v="RI"/>
    <n v="105543"/>
    <s v="805000737_RI_105543"/>
    <s v="RI"/>
    <n v="105543"/>
    <d v="2022-06-05T00:00:00"/>
    <n v="789000"/>
    <n v="394342"/>
    <s v="B)Factura sin saldo ERP"/>
    <x v="3"/>
    <n v="0"/>
    <m/>
    <n v="0"/>
    <s v="OK"/>
    <n v="789000"/>
    <n v="0"/>
    <n v="0"/>
    <n v="0"/>
    <n v="789000"/>
    <n v="0"/>
    <m/>
    <n v="0"/>
    <m/>
    <n v="0"/>
    <n v="394342"/>
    <n v="0"/>
    <n v="2201366588"/>
    <s v="24.03.2023"/>
    <d v="2022-06-07T00:00:00"/>
    <m/>
    <n v="2"/>
    <m/>
    <m/>
    <n v="1"/>
    <n v="20220630"/>
    <n v="20220621"/>
    <n v="789000"/>
    <n v="0"/>
    <m/>
  </r>
  <r>
    <n v="805000737"/>
    <s v="RIDOC SAS"/>
    <s v="RI"/>
    <n v="105557"/>
    <s v="805000737_RI_105557"/>
    <s v="RI"/>
    <n v="105557"/>
    <d v="2022-06-07T00:00:00"/>
    <n v="17769800"/>
    <n v="16198714"/>
    <s v="B)Factura sin saldo ERP"/>
    <x v="1"/>
    <n v="16192174"/>
    <n v="1222206837"/>
    <n v="0"/>
    <s v="OK"/>
    <n v="17769800"/>
    <n v="0"/>
    <n v="0"/>
    <n v="0"/>
    <n v="17769800"/>
    <n v="0"/>
    <m/>
    <n v="0"/>
    <m/>
    <n v="0"/>
    <n v="1215690"/>
    <n v="0"/>
    <n v="2201364503"/>
    <s v="14.03.2023"/>
    <d v="2022-06-07T00:00:00"/>
    <m/>
    <n v="2"/>
    <m/>
    <m/>
    <n v="2"/>
    <n v="20220817"/>
    <n v="20220802"/>
    <n v="17769800"/>
    <n v="0"/>
    <m/>
  </r>
  <r>
    <n v="805000737"/>
    <s v="RIDOC SAS"/>
    <s v="RI"/>
    <n v="105781"/>
    <s v="805000737_RI_105781"/>
    <s v="RI"/>
    <n v="105781"/>
    <d v="2022-07-06T00:00:00"/>
    <n v="2129100"/>
    <n v="772155"/>
    <s v="B)Factura sin saldo ERP"/>
    <x v="3"/>
    <n v="0"/>
    <m/>
    <n v="0"/>
    <s v="OK"/>
    <n v="2129100"/>
    <n v="0"/>
    <n v="0"/>
    <n v="0"/>
    <n v="2129100"/>
    <n v="0"/>
    <m/>
    <n v="0"/>
    <m/>
    <n v="0"/>
    <n v="771927"/>
    <n v="0"/>
    <n v="2201366588"/>
    <s v="24.03.2023"/>
    <d v="2022-07-06T00:00:00"/>
    <m/>
    <n v="2"/>
    <m/>
    <m/>
    <n v="1"/>
    <n v="20220830"/>
    <n v="20220809"/>
    <n v="2129100"/>
    <n v="0"/>
    <m/>
  </r>
  <r>
    <n v="805000737"/>
    <s v="RIDOC SAS"/>
    <s v="RI"/>
    <n v="106019"/>
    <s v="805000737_RI_106019"/>
    <s v="RI"/>
    <n v="106019"/>
    <d v="2022-08-02T00:00:00"/>
    <n v="1389000"/>
    <n v="503651"/>
    <s v="B)Factura sin saldo ERP"/>
    <x v="3"/>
    <n v="0"/>
    <m/>
    <n v="0"/>
    <s v="OK"/>
    <n v="1389000"/>
    <n v="0"/>
    <n v="0"/>
    <n v="0"/>
    <n v="1389000"/>
    <n v="0"/>
    <m/>
    <n v="0"/>
    <m/>
    <n v="0"/>
    <n v="503651"/>
    <n v="0"/>
    <n v="2201366588"/>
    <s v="24.03.2023"/>
    <d v="2022-08-03T00:00:00"/>
    <m/>
    <n v="2"/>
    <m/>
    <m/>
    <n v="1"/>
    <n v="20220830"/>
    <n v="20220812"/>
    <n v="1389000"/>
    <n v="0"/>
    <m/>
  </r>
  <r>
    <n v="805000737"/>
    <s v="RIDOC SAS"/>
    <s v="RI"/>
    <n v="106348"/>
    <s v="805000737_RI_106348"/>
    <s v="RI"/>
    <n v="106348"/>
    <d v="2022-09-05T00:00:00"/>
    <n v="1677600"/>
    <n v="904329"/>
    <s v="B)Factura sin saldo ERP"/>
    <x v="3"/>
    <n v="0"/>
    <m/>
    <n v="0"/>
    <s v="OK"/>
    <n v="1677600"/>
    <n v="0"/>
    <n v="0"/>
    <n v="0"/>
    <n v="1677600"/>
    <n v="0"/>
    <m/>
    <n v="0"/>
    <m/>
    <n v="0"/>
    <n v="739719"/>
    <n v="0"/>
    <n v="2201376252"/>
    <s v="13.04.2023"/>
    <d v="2022-09-06T00:00:00"/>
    <m/>
    <n v="2"/>
    <m/>
    <m/>
    <n v="1"/>
    <n v="20220930"/>
    <n v="20220914"/>
    <n v="1677600"/>
    <n v="0"/>
    <m/>
  </r>
  <r>
    <n v="805000737"/>
    <s v="RIDOC SAS"/>
    <s v="RI"/>
    <n v="106611"/>
    <s v="805000737_RI_106611"/>
    <s v="RI"/>
    <n v="106611"/>
    <d v="2022-10-05T00:00:00"/>
    <n v="1729500"/>
    <n v="832755"/>
    <s v="B)Factura sin saldo ERP/conciliar diferencia valor de factura"/>
    <x v="3"/>
    <n v="0"/>
    <m/>
    <n v="0"/>
    <s v="OK"/>
    <n v="1759500"/>
    <n v="0"/>
    <n v="0"/>
    <n v="0"/>
    <n v="1759500"/>
    <n v="0"/>
    <m/>
    <n v="0"/>
    <m/>
    <n v="0"/>
    <n v="862155"/>
    <n v="0"/>
    <n v="2201376252"/>
    <s v="13.04.2023"/>
    <d v="2022-10-06T00:00:00"/>
    <m/>
    <n v="2"/>
    <m/>
    <m/>
    <n v="1"/>
    <n v="20221030"/>
    <n v="20221007"/>
    <n v="17595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3"/>
        <item x="2"/>
        <item x="0"/>
        <item x="1"/>
        <item t="default"/>
      </items>
    </pivotField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"/>
  <sheetViews>
    <sheetView topLeftCell="A3" workbookViewId="0">
      <selection activeCell="E4" sqref="E4:H20"/>
    </sheetView>
  </sheetViews>
  <sheetFormatPr baseColWidth="10" defaultRowHeight="15" x14ac:dyDescent="0.25"/>
  <cols>
    <col min="1" max="1" width="12.85546875" bestFit="1" customWidth="1"/>
    <col min="2" max="2" width="13.7109375" bestFit="1" customWidth="1"/>
    <col min="10" max="10" width="11.42578125" style="11"/>
  </cols>
  <sheetData>
    <row r="2" spans="1:12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0"/>
      <c r="K2" s="1"/>
    </row>
    <row r="3" spans="1:12" ht="45.7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2" ht="15.75" thickBot="1" x14ac:dyDescent="0.3">
      <c r="A4" s="3">
        <v>805000737</v>
      </c>
      <c r="B4" s="3" t="s">
        <v>11</v>
      </c>
      <c r="C4" s="3" t="s">
        <v>12</v>
      </c>
      <c r="D4" s="4" t="s">
        <v>13</v>
      </c>
      <c r="E4" s="5">
        <v>44656</v>
      </c>
      <c r="F4" s="5">
        <v>44658</v>
      </c>
      <c r="G4" s="4">
        <v>600000</v>
      </c>
      <c r="H4" s="6">
        <v>129360</v>
      </c>
      <c r="I4" s="7" t="s">
        <v>30</v>
      </c>
      <c r="J4" s="12" t="s">
        <v>31</v>
      </c>
      <c r="K4" s="7"/>
    </row>
    <row r="5" spans="1:12" ht="16.5" thickBot="1" x14ac:dyDescent="0.3">
      <c r="A5" s="3">
        <v>805000737</v>
      </c>
      <c r="B5" s="3" t="s">
        <v>11</v>
      </c>
      <c r="C5" s="3" t="s">
        <v>12</v>
      </c>
      <c r="D5" s="4" t="s">
        <v>14</v>
      </c>
      <c r="E5" s="5">
        <v>44717</v>
      </c>
      <c r="F5" s="5">
        <v>44719</v>
      </c>
      <c r="G5" s="4">
        <v>789000</v>
      </c>
      <c r="H5" s="6">
        <v>394342</v>
      </c>
      <c r="I5" s="7" t="s">
        <v>30</v>
      </c>
      <c r="J5" s="12" t="s">
        <v>31</v>
      </c>
      <c r="K5" s="8"/>
    </row>
    <row r="6" spans="1:12" ht="15.75" thickBot="1" x14ac:dyDescent="0.3">
      <c r="A6" s="3">
        <v>805000737</v>
      </c>
      <c r="B6" s="3" t="s">
        <v>11</v>
      </c>
      <c r="C6" s="3" t="s">
        <v>12</v>
      </c>
      <c r="D6" s="4" t="s">
        <v>15</v>
      </c>
      <c r="E6" s="5">
        <v>44719</v>
      </c>
      <c r="F6" s="5">
        <v>44719</v>
      </c>
      <c r="G6" s="4">
        <v>17769800</v>
      </c>
      <c r="H6" s="6">
        <v>16198714</v>
      </c>
      <c r="I6" s="7" t="s">
        <v>30</v>
      </c>
      <c r="J6" s="12" t="s">
        <v>31</v>
      </c>
      <c r="K6" s="9"/>
    </row>
    <row r="7" spans="1:12" ht="15.75" thickBot="1" x14ac:dyDescent="0.3">
      <c r="A7" s="3">
        <v>805000737</v>
      </c>
      <c r="B7" s="3" t="s">
        <v>11</v>
      </c>
      <c r="C7" s="3" t="s">
        <v>12</v>
      </c>
      <c r="D7" s="4" t="s">
        <v>16</v>
      </c>
      <c r="E7" s="5">
        <v>44748</v>
      </c>
      <c r="F7" s="5">
        <v>44748</v>
      </c>
      <c r="G7" s="4">
        <v>2129100</v>
      </c>
      <c r="H7" s="6">
        <v>772155</v>
      </c>
      <c r="I7" s="7" t="s">
        <v>30</v>
      </c>
      <c r="J7" s="12" t="s">
        <v>31</v>
      </c>
      <c r="K7" s="9"/>
    </row>
    <row r="8" spans="1:12" ht="15.75" thickBot="1" x14ac:dyDescent="0.3">
      <c r="A8" s="3">
        <v>805000737</v>
      </c>
      <c r="B8" s="3" t="s">
        <v>11</v>
      </c>
      <c r="C8" s="3" t="s">
        <v>12</v>
      </c>
      <c r="D8" s="4" t="s">
        <v>17</v>
      </c>
      <c r="E8" s="5">
        <v>44775</v>
      </c>
      <c r="F8" s="5">
        <v>44776</v>
      </c>
      <c r="G8" s="4">
        <v>1389000</v>
      </c>
      <c r="H8" s="6">
        <v>503651</v>
      </c>
      <c r="I8" s="7" t="s">
        <v>30</v>
      </c>
      <c r="J8" s="12" t="s">
        <v>31</v>
      </c>
      <c r="K8" s="9"/>
    </row>
    <row r="9" spans="1:12" ht="15.75" thickBot="1" x14ac:dyDescent="0.3">
      <c r="A9" s="3">
        <v>805000737</v>
      </c>
      <c r="B9" s="3" t="s">
        <v>11</v>
      </c>
      <c r="C9" s="3" t="s">
        <v>12</v>
      </c>
      <c r="D9" s="4" t="s">
        <v>18</v>
      </c>
      <c r="E9" s="5">
        <v>44809</v>
      </c>
      <c r="F9" s="5">
        <v>44810</v>
      </c>
      <c r="G9" s="4">
        <v>1677600</v>
      </c>
      <c r="H9" s="6">
        <v>904329</v>
      </c>
      <c r="I9" s="7" t="s">
        <v>30</v>
      </c>
      <c r="J9" s="12" t="s">
        <v>31</v>
      </c>
      <c r="K9" s="9"/>
    </row>
    <row r="10" spans="1:12" ht="15.75" thickBot="1" x14ac:dyDescent="0.3">
      <c r="A10" s="3">
        <v>805000737</v>
      </c>
      <c r="B10" s="3" t="s">
        <v>11</v>
      </c>
      <c r="C10" s="3" t="s">
        <v>12</v>
      </c>
      <c r="D10" s="4" t="s">
        <v>19</v>
      </c>
      <c r="E10" s="5">
        <v>44839</v>
      </c>
      <c r="F10" s="5">
        <v>44840</v>
      </c>
      <c r="G10" s="4">
        <v>1729500</v>
      </c>
      <c r="H10" s="6">
        <v>832755</v>
      </c>
      <c r="I10" s="7" t="s">
        <v>30</v>
      </c>
      <c r="J10" s="12" t="s">
        <v>31</v>
      </c>
      <c r="K10" s="9"/>
    </row>
    <row r="11" spans="1:12" ht="15.75" thickBot="1" x14ac:dyDescent="0.3">
      <c r="A11" s="3">
        <v>805000737</v>
      </c>
      <c r="B11" s="3" t="s">
        <v>11</v>
      </c>
      <c r="C11" s="3" t="s">
        <v>12</v>
      </c>
      <c r="D11" s="4" t="s">
        <v>20</v>
      </c>
      <c r="E11" s="5">
        <v>44901</v>
      </c>
      <c r="F11" s="5">
        <v>44901</v>
      </c>
      <c r="G11" s="4">
        <v>20671900</v>
      </c>
      <c r="H11" s="6">
        <v>20671900</v>
      </c>
      <c r="I11" s="7" t="s">
        <v>30</v>
      </c>
      <c r="J11" s="12" t="s">
        <v>31</v>
      </c>
      <c r="K11" s="9"/>
    </row>
    <row r="12" spans="1:12" ht="15.75" thickBot="1" x14ac:dyDescent="0.3">
      <c r="A12" s="3">
        <v>805000737</v>
      </c>
      <c r="B12" s="3" t="s">
        <v>11</v>
      </c>
      <c r="C12" s="3" t="s">
        <v>12</v>
      </c>
      <c r="D12" s="4" t="s">
        <v>21</v>
      </c>
      <c r="E12" s="5">
        <v>44925</v>
      </c>
      <c r="F12" s="5">
        <v>44929</v>
      </c>
      <c r="G12" s="4">
        <v>18474100</v>
      </c>
      <c r="H12" s="6">
        <v>18474100</v>
      </c>
      <c r="I12" s="7" t="s">
        <v>30</v>
      </c>
      <c r="J12" s="12" t="s">
        <v>31</v>
      </c>
      <c r="K12" s="9"/>
    </row>
    <row r="13" spans="1:12" ht="15.75" thickBot="1" x14ac:dyDescent="0.3">
      <c r="A13" s="3">
        <v>805000737</v>
      </c>
      <c r="B13" s="3" t="s">
        <v>11</v>
      </c>
      <c r="C13" s="3" t="s">
        <v>12</v>
      </c>
      <c r="D13" s="4" t="s">
        <v>22</v>
      </c>
      <c r="E13" s="5">
        <v>44925</v>
      </c>
      <c r="F13" s="5">
        <v>44929</v>
      </c>
      <c r="G13" s="4">
        <v>1641000</v>
      </c>
      <c r="H13" s="6">
        <v>1641000</v>
      </c>
      <c r="I13" s="7" t="s">
        <v>30</v>
      </c>
      <c r="J13" s="12" t="s">
        <v>31</v>
      </c>
      <c r="K13" s="9"/>
      <c r="L13" s="13">
        <v>80145306</v>
      </c>
    </row>
    <row r="14" spans="1:12" ht="15.75" thickBot="1" x14ac:dyDescent="0.3">
      <c r="A14" s="3">
        <v>805000737</v>
      </c>
      <c r="B14" s="3" t="s">
        <v>11</v>
      </c>
      <c r="C14" s="3" t="s">
        <v>12</v>
      </c>
      <c r="D14" s="4" t="s">
        <v>23</v>
      </c>
      <c r="E14" s="5">
        <v>44960</v>
      </c>
      <c r="F14" s="5">
        <v>44960</v>
      </c>
      <c r="G14" s="4">
        <v>19623600</v>
      </c>
      <c r="H14" s="4">
        <v>19623600</v>
      </c>
      <c r="I14" s="7" t="s">
        <v>30</v>
      </c>
      <c r="J14" s="12" t="s">
        <v>31</v>
      </c>
      <c r="K14" s="9"/>
    </row>
    <row r="15" spans="1:12" ht="15.75" thickBot="1" x14ac:dyDescent="0.3">
      <c r="A15" s="3">
        <v>805000737</v>
      </c>
      <c r="B15" s="3" t="s">
        <v>11</v>
      </c>
      <c r="C15" s="3" t="s">
        <v>12</v>
      </c>
      <c r="D15" s="4" t="s">
        <v>24</v>
      </c>
      <c r="E15" s="5">
        <v>44988</v>
      </c>
      <c r="F15" s="5">
        <v>44988</v>
      </c>
      <c r="G15" s="4">
        <v>23933200</v>
      </c>
      <c r="H15" s="4">
        <v>23933200</v>
      </c>
      <c r="I15" s="7" t="s">
        <v>30</v>
      </c>
      <c r="J15" s="12" t="s">
        <v>31</v>
      </c>
      <c r="K15" s="9"/>
    </row>
    <row r="16" spans="1:12" ht="15.75" thickBot="1" x14ac:dyDescent="0.3">
      <c r="A16" s="3">
        <v>805000737</v>
      </c>
      <c r="B16" s="3" t="s">
        <v>11</v>
      </c>
      <c r="C16" s="3" t="s">
        <v>12</v>
      </c>
      <c r="D16" s="4" t="s">
        <v>25</v>
      </c>
      <c r="E16" s="5">
        <v>45019</v>
      </c>
      <c r="F16" s="5">
        <v>45019</v>
      </c>
      <c r="G16" s="4">
        <v>16019300</v>
      </c>
      <c r="H16" s="4">
        <v>16019300</v>
      </c>
      <c r="I16" s="7" t="s">
        <v>30</v>
      </c>
      <c r="J16" s="12" t="s">
        <v>31</v>
      </c>
      <c r="K16" s="9"/>
    </row>
    <row r="17" spans="1:11" ht="15.75" thickBot="1" x14ac:dyDescent="0.3">
      <c r="A17" s="3">
        <v>805000737</v>
      </c>
      <c r="B17" s="3" t="s">
        <v>11</v>
      </c>
      <c r="C17" s="3" t="s">
        <v>12</v>
      </c>
      <c r="D17" s="4" t="s">
        <v>26</v>
      </c>
      <c r="E17" s="5">
        <v>45019</v>
      </c>
      <c r="F17" s="5">
        <v>45019</v>
      </c>
      <c r="G17" s="4">
        <v>300000</v>
      </c>
      <c r="H17" s="4">
        <v>300000</v>
      </c>
      <c r="I17" s="7" t="s">
        <v>30</v>
      </c>
      <c r="J17" s="12" t="s">
        <v>31</v>
      </c>
      <c r="K17" s="9"/>
    </row>
    <row r="18" spans="1:11" ht="15.75" thickBot="1" x14ac:dyDescent="0.3">
      <c r="A18" s="3">
        <v>805000737</v>
      </c>
      <c r="B18" s="3" t="s">
        <v>11</v>
      </c>
      <c r="C18" s="3" t="s">
        <v>12</v>
      </c>
      <c r="D18" s="4" t="s">
        <v>27</v>
      </c>
      <c r="E18" s="5">
        <v>45019</v>
      </c>
      <c r="F18" s="5">
        <v>45019</v>
      </c>
      <c r="G18" s="4">
        <v>1503000</v>
      </c>
      <c r="H18" s="4">
        <v>1503000</v>
      </c>
      <c r="I18" s="7" t="s">
        <v>30</v>
      </c>
      <c r="J18" s="12" t="s">
        <v>31</v>
      </c>
      <c r="K18" s="9"/>
    </row>
    <row r="19" spans="1:11" ht="15.75" thickBot="1" x14ac:dyDescent="0.3">
      <c r="A19" s="3">
        <v>805000737</v>
      </c>
      <c r="B19" s="3" t="s">
        <v>11</v>
      </c>
      <c r="C19" s="3" t="s">
        <v>12</v>
      </c>
      <c r="D19" s="4" t="s">
        <v>28</v>
      </c>
      <c r="E19" s="5">
        <v>45049</v>
      </c>
      <c r="F19" s="5">
        <v>45049</v>
      </c>
      <c r="G19" s="4">
        <v>18403800</v>
      </c>
      <c r="H19" s="4">
        <v>18403800</v>
      </c>
      <c r="I19" s="7" t="s">
        <v>30</v>
      </c>
      <c r="J19" s="12" t="s">
        <v>31</v>
      </c>
      <c r="K19" s="9"/>
    </row>
    <row r="20" spans="1:11" ht="15.75" thickBot="1" x14ac:dyDescent="0.3">
      <c r="A20" s="3">
        <v>805000737</v>
      </c>
      <c r="B20" s="3" t="s">
        <v>11</v>
      </c>
      <c r="C20" s="3" t="s">
        <v>12</v>
      </c>
      <c r="D20" s="4" t="s">
        <v>29</v>
      </c>
      <c r="E20" s="5">
        <v>45049</v>
      </c>
      <c r="F20" s="5">
        <v>45049</v>
      </c>
      <c r="G20" s="4">
        <v>3265500</v>
      </c>
      <c r="H20" s="4">
        <v>3265500</v>
      </c>
      <c r="I20" s="7" t="s">
        <v>30</v>
      </c>
      <c r="J20" s="12" t="s">
        <v>31</v>
      </c>
      <c r="K20" s="9"/>
    </row>
    <row r="21" spans="1:11" x14ac:dyDescent="0.25">
      <c r="H21">
        <f>SUM(H4:H20)</f>
        <v>143570706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"/>
  <sheetViews>
    <sheetView showGridLines="0" zoomScale="73" zoomScaleNormal="73" workbookViewId="0">
      <selection activeCell="H21" sqref="H21"/>
    </sheetView>
  </sheetViews>
  <sheetFormatPr baseColWidth="10" defaultRowHeight="15" x14ac:dyDescent="0.25"/>
  <cols>
    <col min="1" max="1" width="11.85546875" bestFit="1" customWidth="1"/>
    <col min="2" max="2" width="10.5703125" bestFit="1" customWidth="1"/>
    <col min="5" max="5" width="22.85546875" bestFit="1" customWidth="1"/>
    <col min="8" max="8" width="15.140625" bestFit="1" customWidth="1"/>
    <col min="9" max="10" width="17.140625" bestFit="1" customWidth="1"/>
    <col min="11" max="11" width="15.5703125" customWidth="1"/>
    <col min="12" max="12" width="47" bestFit="1" customWidth="1"/>
    <col min="13" max="13" width="16.140625" style="67" bestFit="1" customWidth="1"/>
    <col min="14" max="14" width="13" bestFit="1" customWidth="1"/>
    <col min="15" max="15" width="13" customWidth="1"/>
    <col min="16" max="16" width="12.85546875" bestFit="1" customWidth="1"/>
    <col min="17" max="17" width="13" bestFit="1" customWidth="1"/>
    <col min="21" max="21" width="14.85546875" bestFit="1" customWidth="1"/>
    <col min="22" max="22" width="14.42578125" bestFit="1" customWidth="1"/>
    <col min="23" max="23" width="14.5703125" bestFit="1" customWidth="1"/>
    <col min="24" max="24" width="14.42578125" bestFit="1" customWidth="1"/>
    <col min="25" max="25" width="14" customWidth="1"/>
    <col min="27" max="27" width="17.28515625" customWidth="1"/>
    <col min="28" max="28" width="11.7109375" bestFit="1" customWidth="1"/>
    <col min="29" max="29" width="19.85546875" customWidth="1"/>
    <col min="30" max="30" width="18.85546875" customWidth="1"/>
    <col min="39" max="39" width="14.28515625" bestFit="1" customWidth="1"/>
    <col min="40" max="40" width="14.42578125" bestFit="1" customWidth="1"/>
    <col min="41" max="41" width="8.42578125" bestFit="1" customWidth="1"/>
  </cols>
  <sheetData>
    <row r="1" spans="1:41" x14ac:dyDescent="0.25">
      <c r="I1" s="68">
        <f>SUBTOTAL(9,I3:I19)</f>
        <v>149919400</v>
      </c>
      <c r="J1" s="68">
        <f>SUBTOTAL(9,J3:J19)</f>
        <v>143570706</v>
      </c>
      <c r="M1" s="68">
        <f>SUBTOTAL(9,M3:M19)</f>
        <v>97666858</v>
      </c>
      <c r="O1" s="68">
        <f>SUBTOTAL(9,O3:O19)</f>
        <v>17456690</v>
      </c>
      <c r="AA1" s="68">
        <f>SUBTOTAL(9,AA3:AA19)</f>
        <v>5742570</v>
      </c>
    </row>
    <row r="2" spans="1:41" s="69" customFormat="1" ht="60" x14ac:dyDescent="0.25">
      <c r="A2" s="56" t="s">
        <v>0</v>
      </c>
      <c r="B2" s="56" t="s">
        <v>54</v>
      </c>
      <c r="C2" s="56" t="s">
        <v>2</v>
      </c>
      <c r="D2" s="56" t="s">
        <v>55</v>
      </c>
      <c r="E2" s="57" t="s">
        <v>56</v>
      </c>
      <c r="F2" s="56" t="s">
        <v>57</v>
      </c>
      <c r="G2" s="56" t="s">
        <v>58</v>
      </c>
      <c r="H2" s="56" t="s">
        <v>59</v>
      </c>
      <c r="I2" s="58" t="s">
        <v>60</v>
      </c>
      <c r="J2" s="58" t="s">
        <v>61</v>
      </c>
      <c r="K2" s="56" t="s">
        <v>62</v>
      </c>
      <c r="L2" s="59" t="s">
        <v>115</v>
      </c>
      <c r="M2" s="60" t="s">
        <v>63</v>
      </c>
      <c r="N2" s="59" t="s">
        <v>64</v>
      </c>
      <c r="O2" s="60" t="s">
        <v>65</v>
      </c>
      <c r="P2" s="56" t="s">
        <v>66</v>
      </c>
      <c r="Q2" s="58" t="s">
        <v>67</v>
      </c>
      <c r="R2" s="61" t="s">
        <v>68</v>
      </c>
      <c r="S2" s="61" t="s">
        <v>69</v>
      </c>
      <c r="T2" s="62" t="s">
        <v>70</v>
      </c>
      <c r="U2" s="58" t="s">
        <v>71</v>
      </c>
      <c r="V2" s="63" t="s">
        <v>72</v>
      </c>
      <c r="W2" s="63" t="s">
        <v>73</v>
      </c>
      <c r="X2" s="63" t="s">
        <v>74</v>
      </c>
      <c r="Y2" s="63" t="s">
        <v>75</v>
      </c>
      <c r="Z2" s="58" t="s">
        <v>76</v>
      </c>
      <c r="AA2" s="60" t="s">
        <v>77</v>
      </c>
      <c r="AB2" s="60" t="s">
        <v>78</v>
      </c>
      <c r="AC2" s="59" t="s">
        <v>79</v>
      </c>
      <c r="AD2" s="59" t="s">
        <v>80</v>
      </c>
      <c r="AE2" s="56" t="s">
        <v>81</v>
      </c>
      <c r="AF2" s="56" t="s">
        <v>82</v>
      </c>
      <c r="AG2" s="57" t="s">
        <v>83</v>
      </c>
      <c r="AH2" s="56" t="s">
        <v>84</v>
      </c>
      <c r="AI2" s="56" t="s">
        <v>85</v>
      </c>
      <c r="AJ2" s="56" t="s">
        <v>86</v>
      </c>
      <c r="AK2" s="56" t="s">
        <v>87</v>
      </c>
      <c r="AL2" s="56" t="s">
        <v>88</v>
      </c>
      <c r="AM2" s="58" t="s">
        <v>89</v>
      </c>
      <c r="AN2" s="58" t="s">
        <v>90</v>
      </c>
      <c r="AO2" s="56" t="s">
        <v>91</v>
      </c>
    </row>
    <row r="3" spans="1:41" x14ac:dyDescent="0.25">
      <c r="A3" s="64">
        <v>805000737</v>
      </c>
      <c r="B3" s="64" t="s">
        <v>11</v>
      </c>
      <c r="C3" s="64" t="s">
        <v>12</v>
      </c>
      <c r="D3" s="64">
        <v>107618</v>
      </c>
      <c r="E3" s="64" t="s">
        <v>92</v>
      </c>
      <c r="F3" s="64"/>
      <c r="G3" s="64"/>
      <c r="H3" s="65">
        <v>45049</v>
      </c>
      <c r="I3" s="66">
        <v>18403800</v>
      </c>
      <c r="J3" s="66">
        <v>18403800</v>
      </c>
      <c r="K3" s="64" t="s">
        <v>93</v>
      </c>
      <c r="L3" s="64" t="s">
        <v>94</v>
      </c>
      <c r="M3" s="66">
        <v>0</v>
      </c>
      <c r="N3" s="64"/>
      <c r="O3" s="66">
        <v>0</v>
      </c>
      <c r="P3" s="64" t="s">
        <v>95</v>
      </c>
      <c r="Q3" s="66">
        <v>0</v>
      </c>
      <c r="R3" s="66">
        <v>0</v>
      </c>
      <c r="S3" s="66">
        <v>0</v>
      </c>
      <c r="T3" s="66">
        <v>0</v>
      </c>
      <c r="U3" s="66">
        <v>0</v>
      </c>
      <c r="V3" s="66">
        <v>0</v>
      </c>
      <c r="W3" s="64"/>
      <c r="X3" s="66">
        <v>0</v>
      </c>
      <c r="Y3" s="64"/>
      <c r="Z3" s="66">
        <v>0</v>
      </c>
      <c r="AA3" s="66">
        <v>0</v>
      </c>
      <c r="AB3" s="66">
        <v>0</v>
      </c>
      <c r="AC3" s="64"/>
      <c r="AD3" s="64"/>
      <c r="AE3" s="65">
        <v>45049</v>
      </c>
      <c r="AF3" s="64"/>
      <c r="AG3" s="64">
        <v>2</v>
      </c>
      <c r="AH3" s="64"/>
      <c r="AI3" s="64"/>
      <c r="AJ3" s="64">
        <v>1</v>
      </c>
      <c r="AK3" s="64">
        <v>20160519</v>
      </c>
      <c r="AL3" s="64">
        <v>20160505</v>
      </c>
      <c r="AM3" s="66">
        <v>0</v>
      </c>
      <c r="AN3" s="66">
        <v>0</v>
      </c>
      <c r="AO3" s="64"/>
    </row>
    <row r="4" spans="1:41" x14ac:dyDescent="0.25">
      <c r="A4" s="64">
        <v>805000737</v>
      </c>
      <c r="B4" s="64" t="s">
        <v>11</v>
      </c>
      <c r="C4" s="64" t="s">
        <v>12</v>
      </c>
      <c r="D4" s="64">
        <v>107619</v>
      </c>
      <c r="E4" s="64" t="s">
        <v>96</v>
      </c>
      <c r="F4" s="64"/>
      <c r="G4" s="64"/>
      <c r="H4" s="65">
        <v>45049</v>
      </c>
      <c r="I4" s="66">
        <v>3265500</v>
      </c>
      <c r="J4" s="66">
        <v>3265500</v>
      </c>
      <c r="K4" s="64" t="s">
        <v>93</v>
      </c>
      <c r="L4" s="64" t="s">
        <v>94</v>
      </c>
      <c r="M4" s="66">
        <v>0</v>
      </c>
      <c r="N4" s="64"/>
      <c r="O4" s="66">
        <v>0</v>
      </c>
      <c r="P4" s="64" t="s">
        <v>95</v>
      </c>
      <c r="Q4" s="66">
        <v>0</v>
      </c>
      <c r="R4" s="66">
        <v>0</v>
      </c>
      <c r="S4" s="66">
        <v>0</v>
      </c>
      <c r="T4" s="66">
        <v>0</v>
      </c>
      <c r="U4" s="66">
        <v>0</v>
      </c>
      <c r="V4" s="66">
        <v>0</v>
      </c>
      <c r="W4" s="64"/>
      <c r="X4" s="66">
        <v>0</v>
      </c>
      <c r="Y4" s="64"/>
      <c r="Z4" s="66">
        <v>0</v>
      </c>
      <c r="AA4" s="66">
        <v>0</v>
      </c>
      <c r="AB4" s="66">
        <v>0</v>
      </c>
      <c r="AC4" s="64"/>
      <c r="AD4" s="64"/>
      <c r="AE4" s="65">
        <v>45049</v>
      </c>
      <c r="AF4" s="64"/>
      <c r="AG4" s="64">
        <v>2</v>
      </c>
      <c r="AH4" s="64"/>
      <c r="AI4" s="64"/>
      <c r="AJ4" s="64">
        <v>1</v>
      </c>
      <c r="AK4" s="64">
        <v>20160519</v>
      </c>
      <c r="AL4" s="64">
        <v>20160505</v>
      </c>
      <c r="AM4" s="66">
        <v>0</v>
      </c>
      <c r="AN4" s="66">
        <v>0</v>
      </c>
      <c r="AO4" s="64"/>
    </row>
    <row r="5" spans="1:41" x14ac:dyDescent="0.25">
      <c r="A5" s="64">
        <v>805000737</v>
      </c>
      <c r="B5" s="64" t="s">
        <v>11</v>
      </c>
      <c r="C5" s="64" t="s">
        <v>12</v>
      </c>
      <c r="D5" s="64">
        <v>107033</v>
      </c>
      <c r="E5" s="64" t="s">
        <v>97</v>
      </c>
      <c r="F5" s="64" t="s">
        <v>12</v>
      </c>
      <c r="G5" s="64">
        <v>107033</v>
      </c>
      <c r="H5" s="65">
        <v>44901</v>
      </c>
      <c r="I5" s="66">
        <v>20671900</v>
      </c>
      <c r="J5" s="66">
        <v>20671900</v>
      </c>
      <c r="K5" s="64" t="s">
        <v>98</v>
      </c>
      <c r="L5" s="64" t="s">
        <v>119</v>
      </c>
      <c r="M5" s="66">
        <v>20248090</v>
      </c>
      <c r="N5" s="64">
        <v>1222232461</v>
      </c>
      <c r="O5" s="66">
        <v>0</v>
      </c>
      <c r="P5" s="64" t="s">
        <v>99</v>
      </c>
      <c r="Q5" s="66">
        <v>20671900</v>
      </c>
      <c r="R5" s="66">
        <v>0</v>
      </c>
      <c r="S5" s="66">
        <v>0</v>
      </c>
      <c r="T5" s="66">
        <v>0</v>
      </c>
      <c r="U5" s="66">
        <v>20671900</v>
      </c>
      <c r="V5" s="66">
        <v>0</v>
      </c>
      <c r="W5" s="64"/>
      <c r="X5" s="66">
        <v>0</v>
      </c>
      <c r="Y5" s="64"/>
      <c r="Z5" s="66">
        <v>0</v>
      </c>
      <c r="AA5" s="66">
        <v>0</v>
      </c>
      <c r="AB5" s="66">
        <v>0</v>
      </c>
      <c r="AC5" s="64"/>
      <c r="AD5" s="64"/>
      <c r="AE5" s="65">
        <v>44901</v>
      </c>
      <c r="AF5" s="64"/>
      <c r="AG5" s="64">
        <v>2</v>
      </c>
      <c r="AH5" s="64"/>
      <c r="AI5" s="64"/>
      <c r="AJ5" s="64">
        <v>1</v>
      </c>
      <c r="AK5" s="64">
        <v>20221230</v>
      </c>
      <c r="AL5" s="64">
        <v>20221215</v>
      </c>
      <c r="AM5" s="66">
        <v>20671900</v>
      </c>
      <c r="AN5" s="66">
        <v>0</v>
      </c>
      <c r="AO5" s="64"/>
    </row>
    <row r="6" spans="1:41" x14ac:dyDescent="0.25">
      <c r="A6" s="64">
        <v>805000737</v>
      </c>
      <c r="B6" s="64" t="s">
        <v>11</v>
      </c>
      <c r="C6" s="64" t="s">
        <v>12</v>
      </c>
      <c r="D6" s="64">
        <v>107177</v>
      </c>
      <c r="E6" s="64" t="s">
        <v>100</v>
      </c>
      <c r="F6" s="64" t="s">
        <v>12</v>
      </c>
      <c r="G6" s="64">
        <v>107177</v>
      </c>
      <c r="H6" s="65">
        <v>44925</v>
      </c>
      <c r="I6" s="66">
        <v>18474100</v>
      </c>
      <c r="J6" s="66">
        <v>18474100</v>
      </c>
      <c r="K6" s="64" t="s">
        <v>98</v>
      </c>
      <c r="L6" s="64" t="s">
        <v>119</v>
      </c>
      <c r="M6" s="66">
        <v>18090970</v>
      </c>
      <c r="N6" s="64">
        <v>1222232463</v>
      </c>
      <c r="O6" s="66">
        <v>0</v>
      </c>
      <c r="P6" s="64" t="s">
        <v>99</v>
      </c>
      <c r="Q6" s="66">
        <v>18474100</v>
      </c>
      <c r="R6" s="66">
        <v>0</v>
      </c>
      <c r="S6" s="66">
        <v>0</v>
      </c>
      <c r="T6" s="66">
        <v>0</v>
      </c>
      <c r="U6" s="66">
        <v>18474100</v>
      </c>
      <c r="V6" s="66">
        <v>0</v>
      </c>
      <c r="W6" s="64"/>
      <c r="X6" s="66">
        <v>0</v>
      </c>
      <c r="Y6" s="64"/>
      <c r="Z6" s="66">
        <v>0</v>
      </c>
      <c r="AA6" s="66">
        <v>0</v>
      </c>
      <c r="AB6" s="66">
        <v>0</v>
      </c>
      <c r="AC6" s="64"/>
      <c r="AD6" s="64"/>
      <c r="AE6" s="65">
        <v>44929</v>
      </c>
      <c r="AF6" s="64"/>
      <c r="AG6" s="64">
        <v>2</v>
      </c>
      <c r="AH6" s="64"/>
      <c r="AI6" s="64"/>
      <c r="AJ6" s="64">
        <v>1</v>
      </c>
      <c r="AK6" s="64">
        <v>20230130</v>
      </c>
      <c r="AL6" s="64">
        <v>20230104</v>
      </c>
      <c r="AM6" s="66">
        <v>18474100</v>
      </c>
      <c r="AN6" s="66">
        <v>0</v>
      </c>
      <c r="AO6" s="64"/>
    </row>
    <row r="7" spans="1:41" x14ac:dyDescent="0.25">
      <c r="A7" s="64">
        <v>805000737</v>
      </c>
      <c r="B7" s="64" t="s">
        <v>11</v>
      </c>
      <c r="C7" s="64" t="s">
        <v>12</v>
      </c>
      <c r="D7" s="64">
        <v>107178</v>
      </c>
      <c r="E7" s="64" t="s">
        <v>101</v>
      </c>
      <c r="F7" s="64" t="s">
        <v>12</v>
      </c>
      <c r="G7" s="64">
        <v>107178</v>
      </c>
      <c r="H7" s="65">
        <v>44925</v>
      </c>
      <c r="I7" s="66">
        <v>1641000</v>
      </c>
      <c r="J7" s="66">
        <v>1641000</v>
      </c>
      <c r="K7" s="64" t="s">
        <v>98</v>
      </c>
      <c r="L7" s="64" t="s">
        <v>127</v>
      </c>
      <c r="M7" s="66">
        <v>482454</v>
      </c>
      <c r="N7" s="64">
        <v>1222232462</v>
      </c>
      <c r="O7" s="66">
        <v>0</v>
      </c>
      <c r="P7" s="64" t="s">
        <v>99</v>
      </c>
      <c r="Q7" s="66">
        <v>1641000</v>
      </c>
      <c r="R7" s="66">
        <v>0</v>
      </c>
      <c r="S7" s="66">
        <v>0</v>
      </c>
      <c r="T7" s="66">
        <v>0</v>
      </c>
      <c r="U7" s="66">
        <v>1641000</v>
      </c>
      <c r="V7" s="66">
        <v>0</v>
      </c>
      <c r="W7" s="64"/>
      <c r="X7" s="66">
        <v>0</v>
      </c>
      <c r="Y7" s="64"/>
      <c r="Z7" s="66">
        <v>0</v>
      </c>
      <c r="AA7" s="66">
        <v>1125726</v>
      </c>
      <c r="AB7" s="66">
        <v>0</v>
      </c>
      <c r="AC7" s="64">
        <v>2201366588</v>
      </c>
      <c r="AD7" s="64" t="s">
        <v>123</v>
      </c>
      <c r="AE7" s="65">
        <v>44929</v>
      </c>
      <c r="AF7" s="64"/>
      <c r="AG7" s="64">
        <v>2</v>
      </c>
      <c r="AH7" s="64"/>
      <c r="AI7" s="64"/>
      <c r="AJ7" s="64">
        <v>1</v>
      </c>
      <c r="AK7" s="64">
        <v>20230130</v>
      </c>
      <c r="AL7" s="64">
        <v>20230104</v>
      </c>
      <c r="AM7" s="66">
        <v>1641000</v>
      </c>
      <c r="AN7" s="66">
        <v>0</v>
      </c>
      <c r="AO7" s="64"/>
    </row>
    <row r="8" spans="1:41" x14ac:dyDescent="0.25">
      <c r="A8" s="64">
        <v>805000737</v>
      </c>
      <c r="B8" s="64" t="s">
        <v>11</v>
      </c>
      <c r="C8" s="64" t="s">
        <v>12</v>
      </c>
      <c r="D8" s="64">
        <v>107362</v>
      </c>
      <c r="E8" s="64" t="s">
        <v>102</v>
      </c>
      <c r="F8" s="64" t="s">
        <v>12</v>
      </c>
      <c r="G8" s="64">
        <v>107362</v>
      </c>
      <c r="H8" s="65">
        <v>44960</v>
      </c>
      <c r="I8" s="66">
        <v>19623600</v>
      </c>
      <c r="J8" s="66">
        <v>19623600</v>
      </c>
      <c r="K8" s="64" t="s">
        <v>98</v>
      </c>
      <c r="L8" s="64" t="s">
        <v>119</v>
      </c>
      <c r="M8" s="66">
        <v>19219320</v>
      </c>
      <c r="N8" s="64">
        <v>1222232464</v>
      </c>
      <c r="O8" s="66">
        <v>0</v>
      </c>
      <c r="P8" s="64" t="s">
        <v>99</v>
      </c>
      <c r="Q8" s="66">
        <v>19623600</v>
      </c>
      <c r="R8" s="66">
        <v>0</v>
      </c>
      <c r="S8" s="66">
        <v>0</v>
      </c>
      <c r="T8" s="66">
        <v>0</v>
      </c>
      <c r="U8" s="66">
        <v>19623600</v>
      </c>
      <c r="V8" s="66">
        <v>0</v>
      </c>
      <c r="W8" s="64"/>
      <c r="X8" s="66">
        <v>0</v>
      </c>
      <c r="Y8" s="64"/>
      <c r="Z8" s="66">
        <v>0</v>
      </c>
      <c r="AA8" s="66">
        <v>0</v>
      </c>
      <c r="AB8" s="66">
        <v>0</v>
      </c>
      <c r="AC8" s="64"/>
      <c r="AD8" s="64"/>
      <c r="AE8" s="65">
        <v>44960</v>
      </c>
      <c r="AF8" s="64"/>
      <c r="AG8" s="64">
        <v>2</v>
      </c>
      <c r="AH8" s="64"/>
      <c r="AI8" s="64"/>
      <c r="AJ8" s="64">
        <v>1</v>
      </c>
      <c r="AK8" s="64">
        <v>20230228</v>
      </c>
      <c r="AL8" s="64">
        <v>20230210</v>
      </c>
      <c r="AM8" s="66">
        <v>19623600</v>
      </c>
      <c r="AN8" s="66">
        <v>0</v>
      </c>
      <c r="AO8" s="64"/>
    </row>
    <row r="9" spans="1:41" x14ac:dyDescent="0.25">
      <c r="A9" s="64">
        <v>805000737</v>
      </c>
      <c r="B9" s="64" t="s">
        <v>11</v>
      </c>
      <c r="C9" s="64" t="s">
        <v>12</v>
      </c>
      <c r="D9" s="64">
        <v>107476</v>
      </c>
      <c r="E9" s="64" t="s">
        <v>103</v>
      </c>
      <c r="F9" s="64" t="s">
        <v>12</v>
      </c>
      <c r="G9" s="64">
        <v>107476</v>
      </c>
      <c r="H9" s="65">
        <v>44988</v>
      </c>
      <c r="I9" s="66">
        <v>23933200</v>
      </c>
      <c r="J9" s="66">
        <v>23933200</v>
      </c>
      <c r="K9" s="64" t="s">
        <v>98</v>
      </c>
      <c r="L9" s="64" t="s">
        <v>119</v>
      </c>
      <c r="M9" s="66">
        <v>23433850</v>
      </c>
      <c r="N9" s="64">
        <v>1222243258</v>
      </c>
      <c r="O9" s="66">
        <v>0</v>
      </c>
      <c r="P9" s="64" t="s">
        <v>99</v>
      </c>
      <c r="Q9" s="66">
        <v>23933200</v>
      </c>
      <c r="R9" s="66">
        <v>0</v>
      </c>
      <c r="S9" s="66">
        <v>0</v>
      </c>
      <c r="T9" s="66">
        <v>0</v>
      </c>
      <c r="U9" s="66">
        <v>23933200</v>
      </c>
      <c r="V9" s="66">
        <v>0</v>
      </c>
      <c r="W9" s="64"/>
      <c r="X9" s="66">
        <v>0</v>
      </c>
      <c r="Y9" s="64"/>
      <c r="Z9" s="66">
        <v>0</v>
      </c>
      <c r="AA9" s="66">
        <v>0</v>
      </c>
      <c r="AB9" s="66">
        <v>0</v>
      </c>
      <c r="AC9" s="64"/>
      <c r="AD9" s="64"/>
      <c r="AE9" s="65">
        <v>44988</v>
      </c>
      <c r="AF9" s="64"/>
      <c r="AG9" s="64">
        <v>2</v>
      </c>
      <c r="AH9" s="64"/>
      <c r="AI9" s="64"/>
      <c r="AJ9" s="64">
        <v>1</v>
      </c>
      <c r="AK9" s="64">
        <v>20230330</v>
      </c>
      <c r="AL9" s="64">
        <v>20230307</v>
      </c>
      <c r="AM9" s="66">
        <v>23933200</v>
      </c>
      <c r="AN9" s="66">
        <v>0</v>
      </c>
      <c r="AO9" s="64"/>
    </row>
    <row r="10" spans="1:41" x14ac:dyDescent="0.25">
      <c r="A10" s="64">
        <v>805000737</v>
      </c>
      <c r="B10" s="64" t="s">
        <v>11</v>
      </c>
      <c r="C10" s="64" t="s">
        <v>12</v>
      </c>
      <c r="D10" s="64">
        <v>107556</v>
      </c>
      <c r="E10" s="64" t="s">
        <v>104</v>
      </c>
      <c r="F10" s="64" t="s">
        <v>12</v>
      </c>
      <c r="G10" s="64">
        <v>107556</v>
      </c>
      <c r="H10" s="65">
        <v>45019</v>
      </c>
      <c r="I10" s="66">
        <v>16019300</v>
      </c>
      <c r="J10" s="66">
        <v>16019300</v>
      </c>
      <c r="K10" s="64" t="s">
        <v>98</v>
      </c>
      <c r="L10" s="64" t="s">
        <v>119</v>
      </c>
      <c r="M10" s="66">
        <v>0</v>
      </c>
      <c r="N10" s="64"/>
      <c r="O10" s="66">
        <v>15689750</v>
      </c>
      <c r="P10" s="64" t="s">
        <v>99</v>
      </c>
      <c r="Q10" s="66">
        <v>16019300</v>
      </c>
      <c r="R10" s="66">
        <v>0</v>
      </c>
      <c r="S10" s="66">
        <v>0</v>
      </c>
      <c r="T10" s="66">
        <v>0</v>
      </c>
      <c r="U10" s="66">
        <v>16019300</v>
      </c>
      <c r="V10" s="66">
        <v>0</v>
      </c>
      <c r="W10" s="64"/>
      <c r="X10" s="66">
        <v>0</v>
      </c>
      <c r="Y10" s="64"/>
      <c r="Z10" s="66">
        <v>0</v>
      </c>
      <c r="AA10" s="66">
        <v>0</v>
      </c>
      <c r="AB10" s="66">
        <v>0</v>
      </c>
      <c r="AC10" s="64"/>
      <c r="AD10" s="64"/>
      <c r="AE10" s="65">
        <v>45019</v>
      </c>
      <c r="AF10" s="64"/>
      <c r="AG10" s="64">
        <v>2</v>
      </c>
      <c r="AH10" s="64"/>
      <c r="AI10" s="64"/>
      <c r="AJ10" s="64">
        <v>1</v>
      </c>
      <c r="AK10" s="64">
        <v>20230430</v>
      </c>
      <c r="AL10" s="64">
        <v>20230415</v>
      </c>
      <c r="AM10" s="66">
        <v>16019300</v>
      </c>
      <c r="AN10" s="66">
        <v>0</v>
      </c>
      <c r="AO10" s="64"/>
    </row>
    <row r="11" spans="1:41" x14ac:dyDescent="0.25">
      <c r="A11" s="64">
        <v>805000737</v>
      </c>
      <c r="B11" s="64" t="s">
        <v>11</v>
      </c>
      <c r="C11" s="64" t="s">
        <v>12</v>
      </c>
      <c r="D11" s="64">
        <v>107557</v>
      </c>
      <c r="E11" s="64" t="s">
        <v>105</v>
      </c>
      <c r="F11" s="64" t="s">
        <v>12</v>
      </c>
      <c r="G11" s="64">
        <v>107557</v>
      </c>
      <c r="H11" s="65">
        <v>45019</v>
      </c>
      <c r="I11" s="66">
        <v>300000</v>
      </c>
      <c r="J11" s="66">
        <v>300000</v>
      </c>
      <c r="K11" s="64" t="s">
        <v>98</v>
      </c>
      <c r="L11" s="64" t="s">
        <v>119</v>
      </c>
      <c r="M11" s="66">
        <v>0</v>
      </c>
      <c r="N11" s="64"/>
      <c r="O11" s="66">
        <v>294000</v>
      </c>
      <c r="P11" s="64" t="s">
        <v>99</v>
      </c>
      <c r="Q11" s="66">
        <v>300000</v>
      </c>
      <c r="R11" s="66">
        <v>0</v>
      </c>
      <c r="S11" s="66">
        <v>0</v>
      </c>
      <c r="T11" s="66">
        <v>0</v>
      </c>
      <c r="U11" s="66">
        <v>300000</v>
      </c>
      <c r="V11" s="66">
        <v>0</v>
      </c>
      <c r="W11" s="64"/>
      <c r="X11" s="66">
        <v>0</v>
      </c>
      <c r="Y11" s="64"/>
      <c r="Z11" s="66">
        <v>0</v>
      </c>
      <c r="AA11" s="66">
        <v>0</v>
      </c>
      <c r="AB11" s="66">
        <v>0</v>
      </c>
      <c r="AC11" s="64"/>
      <c r="AD11" s="64"/>
      <c r="AE11" s="65">
        <v>45019</v>
      </c>
      <c r="AF11" s="64"/>
      <c r="AG11" s="64">
        <v>2</v>
      </c>
      <c r="AH11" s="64"/>
      <c r="AI11" s="64"/>
      <c r="AJ11" s="64">
        <v>1</v>
      </c>
      <c r="AK11" s="64">
        <v>20230430</v>
      </c>
      <c r="AL11" s="64">
        <v>20230415</v>
      </c>
      <c r="AM11" s="66">
        <v>300000</v>
      </c>
      <c r="AN11" s="66">
        <v>0</v>
      </c>
      <c r="AO11" s="64"/>
    </row>
    <row r="12" spans="1:41" x14ac:dyDescent="0.25">
      <c r="A12" s="64">
        <v>805000737</v>
      </c>
      <c r="B12" s="64" t="s">
        <v>11</v>
      </c>
      <c r="C12" s="64" t="s">
        <v>12</v>
      </c>
      <c r="D12" s="64">
        <v>107558</v>
      </c>
      <c r="E12" s="64" t="s">
        <v>106</v>
      </c>
      <c r="F12" s="64" t="s">
        <v>12</v>
      </c>
      <c r="G12" s="64">
        <v>107558</v>
      </c>
      <c r="H12" s="65">
        <v>45019</v>
      </c>
      <c r="I12" s="66">
        <v>1503000</v>
      </c>
      <c r="J12" s="66">
        <v>1503000</v>
      </c>
      <c r="K12" s="64" t="s">
        <v>98</v>
      </c>
      <c r="L12" s="64" t="s">
        <v>119</v>
      </c>
      <c r="M12" s="66">
        <v>0</v>
      </c>
      <c r="N12" s="64"/>
      <c r="O12" s="66">
        <v>1472940</v>
      </c>
      <c r="P12" s="64" t="s">
        <v>99</v>
      </c>
      <c r="Q12" s="66">
        <v>1503000</v>
      </c>
      <c r="R12" s="66">
        <v>0</v>
      </c>
      <c r="S12" s="66">
        <v>0</v>
      </c>
      <c r="T12" s="66">
        <v>0</v>
      </c>
      <c r="U12" s="66">
        <v>1503000</v>
      </c>
      <c r="V12" s="66">
        <v>0</v>
      </c>
      <c r="W12" s="64"/>
      <c r="X12" s="66">
        <v>0</v>
      </c>
      <c r="Y12" s="64"/>
      <c r="Z12" s="66">
        <v>0</v>
      </c>
      <c r="AA12" s="66">
        <v>0</v>
      </c>
      <c r="AB12" s="66">
        <v>0</v>
      </c>
      <c r="AC12" s="64"/>
      <c r="AD12" s="64"/>
      <c r="AE12" s="65">
        <v>45019</v>
      </c>
      <c r="AF12" s="64"/>
      <c r="AG12" s="64">
        <v>2</v>
      </c>
      <c r="AH12" s="64"/>
      <c r="AI12" s="64"/>
      <c r="AJ12" s="64">
        <v>1</v>
      </c>
      <c r="AK12" s="64">
        <v>20230430</v>
      </c>
      <c r="AL12" s="64">
        <v>20230415</v>
      </c>
      <c r="AM12" s="66">
        <v>1503000</v>
      </c>
      <c r="AN12" s="66">
        <v>0</v>
      </c>
      <c r="AO12" s="64"/>
    </row>
    <row r="13" spans="1:41" x14ac:dyDescent="0.25">
      <c r="A13" s="64">
        <v>805000737</v>
      </c>
      <c r="B13" s="64" t="s">
        <v>11</v>
      </c>
      <c r="C13" s="64" t="s">
        <v>12</v>
      </c>
      <c r="D13" s="64">
        <v>105105</v>
      </c>
      <c r="E13" s="64" t="s">
        <v>107</v>
      </c>
      <c r="F13" s="64" t="s">
        <v>12</v>
      </c>
      <c r="G13" s="64">
        <v>105105</v>
      </c>
      <c r="H13" s="65">
        <v>44656</v>
      </c>
      <c r="I13" s="66">
        <v>600000</v>
      </c>
      <c r="J13" s="66">
        <v>129360</v>
      </c>
      <c r="K13" s="64" t="s">
        <v>98</v>
      </c>
      <c r="L13" s="64" t="s">
        <v>126</v>
      </c>
      <c r="M13" s="66">
        <v>0</v>
      </c>
      <c r="N13" s="64"/>
      <c r="O13" s="66">
        <v>0</v>
      </c>
      <c r="P13" s="64" t="s">
        <v>99</v>
      </c>
      <c r="Q13" s="66">
        <v>600000</v>
      </c>
      <c r="R13" s="66">
        <v>0</v>
      </c>
      <c r="S13" s="66">
        <v>0</v>
      </c>
      <c r="T13" s="66">
        <v>0</v>
      </c>
      <c r="U13" s="66">
        <v>600000</v>
      </c>
      <c r="V13" s="66">
        <v>0</v>
      </c>
      <c r="W13" s="64"/>
      <c r="X13" s="66">
        <v>0</v>
      </c>
      <c r="Y13" s="64"/>
      <c r="Z13" s="66">
        <v>0</v>
      </c>
      <c r="AA13" s="66">
        <v>129360</v>
      </c>
      <c r="AB13" s="66">
        <v>0</v>
      </c>
      <c r="AC13" s="64">
        <v>2201366588</v>
      </c>
      <c r="AD13" s="64" t="s">
        <v>123</v>
      </c>
      <c r="AE13" s="65">
        <v>44658</v>
      </c>
      <c r="AF13" s="64"/>
      <c r="AG13" s="64">
        <v>2</v>
      </c>
      <c r="AH13" s="64"/>
      <c r="AI13" s="64"/>
      <c r="AJ13" s="64">
        <v>1</v>
      </c>
      <c r="AK13" s="64">
        <v>20220430</v>
      </c>
      <c r="AL13" s="64">
        <v>20220407</v>
      </c>
      <c r="AM13" s="66">
        <v>600000</v>
      </c>
      <c r="AN13" s="66">
        <v>0</v>
      </c>
      <c r="AO13" s="64"/>
    </row>
    <row r="14" spans="1:41" x14ac:dyDescent="0.25">
      <c r="A14" s="64">
        <v>805000737</v>
      </c>
      <c r="B14" s="64" t="s">
        <v>11</v>
      </c>
      <c r="C14" s="64" t="s">
        <v>12</v>
      </c>
      <c r="D14" s="64">
        <v>105543</v>
      </c>
      <c r="E14" s="64" t="s">
        <v>108</v>
      </c>
      <c r="F14" s="64" t="s">
        <v>12</v>
      </c>
      <c r="G14" s="64">
        <v>105543</v>
      </c>
      <c r="H14" s="65">
        <v>44717</v>
      </c>
      <c r="I14" s="66">
        <v>789000</v>
      </c>
      <c r="J14" s="66">
        <v>394342</v>
      </c>
      <c r="K14" s="64" t="s">
        <v>98</v>
      </c>
      <c r="L14" s="64" t="s">
        <v>126</v>
      </c>
      <c r="M14" s="66">
        <v>0</v>
      </c>
      <c r="N14" s="64"/>
      <c r="O14" s="66">
        <v>0</v>
      </c>
      <c r="P14" s="64" t="s">
        <v>99</v>
      </c>
      <c r="Q14" s="66">
        <v>789000</v>
      </c>
      <c r="R14" s="66">
        <v>0</v>
      </c>
      <c r="S14" s="66">
        <v>0</v>
      </c>
      <c r="T14" s="66">
        <v>0</v>
      </c>
      <c r="U14" s="66">
        <v>789000</v>
      </c>
      <c r="V14" s="66">
        <v>0</v>
      </c>
      <c r="W14" s="64"/>
      <c r="X14" s="66">
        <v>0</v>
      </c>
      <c r="Y14" s="64"/>
      <c r="Z14" s="66">
        <v>0</v>
      </c>
      <c r="AA14" s="66">
        <v>394342</v>
      </c>
      <c r="AB14" s="66">
        <v>0</v>
      </c>
      <c r="AC14" s="64">
        <v>2201366588</v>
      </c>
      <c r="AD14" s="64" t="s">
        <v>123</v>
      </c>
      <c r="AE14" s="65">
        <v>44719</v>
      </c>
      <c r="AF14" s="64"/>
      <c r="AG14" s="64">
        <v>2</v>
      </c>
      <c r="AH14" s="64"/>
      <c r="AI14" s="64"/>
      <c r="AJ14" s="64">
        <v>1</v>
      </c>
      <c r="AK14" s="64">
        <v>20220630</v>
      </c>
      <c r="AL14" s="64">
        <v>20220621</v>
      </c>
      <c r="AM14" s="66">
        <v>789000</v>
      </c>
      <c r="AN14" s="66">
        <v>0</v>
      </c>
      <c r="AO14" s="64"/>
    </row>
    <row r="15" spans="1:41" x14ac:dyDescent="0.25">
      <c r="A15" s="64">
        <v>805000737</v>
      </c>
      <c r="B15" s="64" t="s">
        <v>11</v>
      </c>
      <c r="C15" s="64" t="s">
        <v>12</v>
      </c>
      <c r="D15" s="64">
        <v>105557</v>
      </c>
      <c r="E15" s="64" t="s">
        <v>109</v>
      </c>
      <c r="F15" s="64" t="s">
        <v>12</v>
      </c>
      <c r="G15" s="64">
        <v>105557</v>
      </c>
      <c r="H15" s="65">
        <v>44719</v>
      </c>
      <c r="I15" s="66">
        <v>17769800</v>
      </c>
      <c r="J15" s="66">
        <v>16198714</v>
      </c>
      <c r="K15" s="64" t="s">
        <v>98</v>
      </c>
      <c r="L15" s="64" t="s">
        <v>119</v>
      </c>
      <c r="M15" s="66">
        <v>16192174</v>
      </c>
      <c r="N15" s="64">
        <v>1222206837</v>
      </c>
      <c r="O15" s="66">
        <v>0</v>
      </c>
      <c r="P15" s="64" t="s">
        <v>99</v>
      </c>
      <c r="Q15" s="66">
        <v>17769800</v>
      </c>
      <c r="R15" s="66">
        <v>0</v>
      </c>
      <c r="S15" s="66">
        <v>0</v>
      </c>
      <c r="T15" s="66">
        <v>0</v>
      </c>
      <c r="U15" s="66">
        <v>17769800</v>
      </c>
      <c r="V15" s="66">
        <v>0</v>
      </c>
      <c r="W15" s="64"/>
      <c r="X15" s="66">
        <v>0</v>
      </c>
      <c r="Y15" s="64"/>
      <c r="Z15" s="66">
        <v>0</v>
      </c>
      <c r="AA15" s="66">
        <v>1215690</v>
      </c>
      <c r="AB15" s="66">
        <v>0</v>
      </c>
      <c r="AC15" s="64">
        <v>2201364503</v>
      </c>
      <c r="AD15" s="64" t="s">
        <v>124</v>
      </c>
      <c r="AE15" s="65">
        <v>44719</v>
      </c>
      <c r="AF15" s="64"/>
      <c r="AG15" s="64">
        <v>2</v>
      </c>
      <c r="AH15" s="64"/>
      <c r="AI15" s="64"/>
      <c r="AJ15" s="64">
        <v>2</v>
      </c>
      <c r="AK15" s="64">
        <v>20220817</v>
      </c>
      <c r="AL15" s="64">
        <v>20220802</v>
      </c>
      <c r="AM15" s="66">
        <v>17769800</v>
      </c>
      <c r="AN15" s="66">
        <v>0</v>
      </c>
      <c r="AO15" s="64"/>
    </row>
    <row r="16" spans="1:41" x14ac:dyDescent="0.25">
      <c r="A16" s="64">
        <v>805000737</v>
      </c>
      <c r="B16" s="64" t="s">
        <v>11</v>
      </c>
      <c r="C16" s="64" t="s">
        <v>12</v>
      </c>
      <c r="D16" s="64">
        <v>105781</v>
      </c>
      <c r="E16" s="64" t="s">
        <v>110</v>
      </c>
      <c r="F16" s="64" t="s">
        <v>12</v>
      </c>
      <c r="G16" s="64">
        <v>105781</v>
      </c>
      <c r="H16" s="65">
        <v>44748</v>
      </c>
      <c r="I16" s="66">
        <v>2129100</v>
      </c>
      <c r="J16" s="66">
        <v>772155</v>
      </c>
      <c r="K16" s="64" t="s">
        <v>98</v>
      </c>
      <c r="L16" s="64" t="s">
        <v>126</v>
      </c>
      <c r="M16" s="66">
        <v>0</v>
      </c>
      <c r="N16" s="64"/>
      <c r="O16" s="66">
        <v>0</v>
      </c>
      <c r="P16" s="64" t="s">
        <v>99</v>
      </c>
      <c r="Q16" s="66">
        <v>2129100</v>
      </c>
      <c r="R16" s="66">
        <v>0</v>
      </c>
      <c r="S16" s="66">
        <v>0</v>
      </c>
      <c r="T16" s="66">
        <v>0</v>
      </c>
      <c r="U16" s="66">
        <v>2129100</v>
      </c>
      <c r="V16" s="66">
        <v>0</v>
      </c>
      <c r="W16" s="64"/>
      <c r="X16" s="66">
        <v>0</v>
      </c>
      <c r="Y16" s="64"/>
      <c r="Z16" s="66">
        <v>0</v>
      </c>
      <c r="AA16" s="66">
        <v>771927</v>
      </c>
      <c r="AB16" s="66">
        <v>0</v>
      </c>
      <c r="AC16" s="64">
        <v>2201366588</v>
      </c>
      <c r="AD16" s="64" t="s">
        <v>123</v>
      </c>
      <c r="AE16" s="65">
        <v>44748</v>
      </c>
      <c r="AF16" s="64"/>
      <c r="AG16" s="64">
        <v>2</v>
      </c>
      <c r="AH16" s="64"/>
      <c r="AI16" s="64"/>
      <c r="AJ16" s="64">
        <v>1</v>
      </c>
      <c r="AK16" s="64">
        <v>20220830</v>
      </c>
      <c r="AL16" s="64">
        <v>20220809</v>
      </c>
      <c r="AM16" s="66">
        <v>2129100</v>
      </c>
      <c r="AN16" s="66">
        <v>0</v>
      </c>
      <c r="AO16" s="64"/>
    </row>
    <row r="17" spans="1:41" x14ac:dyDescent="0.25">
      <c r="A17" s="64">
        <v>805000737</v>
      </c>
      <c r="B17" s="64" t="s">
        <v>11</v>
      </c>
      <c r="C17" s="64" t="s">
        <v>12</v>
      </c>
      <c r="D17" s="64">
        <v>106019</v>
      </c>
      <c r="E17" s="64" t="s">
        <v>111</v>
      </c>
      <c r="F17" s="64" t="s">
        <v>12</v>
      </c>
      <c r="G17" s="64">
        <v>106019</v>
      </c>
      <c r="H17" s="65">
        <v>44775</v>
      </c>
      <c r="I17" s="66">
        <v>1389000</v>
      </c>
      <c r="J17" s="66">
        <v>503651</v>
      </c>
      <c r="K17" s="64" t="s">
        <v>98</v>
      </c>
      <c r="L17" s="64" t="s">
        <v>126</v>
      </c>
      <c r="M17" s="66">
        <v>0</v>
      </c>
      <c r="N17" s="64"/>
      <c r="O17" s="66">
        <v>0</v>
      </c>
      <c r="P17" s="64" t="s">
        <v>99</v>
      </c>
      <c r="Q17" s="66">
        <v>1389000</v>
      </c>
      <c r="R17" s="66">
        <v>0</v>
      </c>
      <c r="S17" s="66">
        <v>0</v>
      </c>
      <c r="T17" s="66">
        <v>0</v>
      </c>
      <c r="U17" s="66">
        <v>1389000</v>
      </c>
      <c r="V17" s="66">
        <v>0</v>
      </c>
      <c r="W17" s="64"/>
      <c r="X17" s="66">
        <v>0</v>
      </c>
      <c r="Y17" s="64"/>
      <c r="Z17" s="66">
        <v>0</v>
      </c>
      <c r="AA17" s="66">
        <v>503651</v>
      </c>
      <c r="AB17" s="66">
        <v>0</v>
      </c>
      <c r="AC17" s="64">
        <v>2201366588</v>
      </c>
      <c r="AD17" s="64" t="s">
        <v>123</v>
      </c>
      <c r="AE17" s="65">
        <v>44776</v>
      </c>
      <c r="AF17" s="64"/>
      <c r="AG17" s="64">
        <v>2</v>
      </c>
      <c r="AH17" s="64"/>
      <c r="AI17" s="64"/>
      <c r="AJ17" s="64">
        <v>1</v>
      </c>
      <c r="AK17" s="64">
        <v>20220830</v>
      </c>
      <c r="AL17" s="64">
        <v>20220812</v>
      </c>
      <c r="AM17" s="66">
        <v>1389000</v>
      </c>
      <c r="AN17" s="66">
        <v>0</v>
      </c>
      <c r="AO17" s="64"/>
    </row>
    <row r="18" spans="1:41" x14ac:dyDescent="0.25">
      <c r="A18" s="64">
        <v>805000737</v>
      </c>
      <c r="B18" s="64" t="s">
        <v>11</v>
      </c>
      <c r="C18" s="64" t="s">
        <v>12</v>
      </c>
      <c r="D18" s="64">
        <v>106348</v>
      </c>
      <c r="E18" s="64" t="s">
        <v>112</v>
      </c>
      <c r="F18" s="64" t="s">
        <v>12</v>
      </c>
      <c r="G18" s="64">
        <v>106348</v>
      </c>
      <c r="H18" s="65">
        <v>44809</v>
      </c>
      <c r="I18" s="66">
        <v>1677600</v>
      </c>
      <c r="J18" s="66">
        <v>904329</v>
      </c>
      <c r="K18" s="64" t="s">
        <v>98</v>
      </c>
      <c r="L18" s="64" t="s">
        <v>126</v>
      </c>
      <c r="M18" s="66">
        <v>0</v>
      </c>
      <c r="N18" s="64"/>
      <c r="O18" s="66">
        <v>0</v>
      </c>
      <c r="P18" s="64" t="s">
        <v>99</v>
      </c>
      <c r="Q18" s="66">
        <v>1677600</v>
      </c>
      <c r="R18" s="66">
        <v>0</v>
      </c>
      <c r="S18" s="66">
        <v>0</v>
      </c>
      <c r="T18" s="66">
        <v>0</v>
      </c>
      <c r="U18" s="66">
        <v>1677600</v>
      </c>
      <c r="V18" s="66">
        <v>0</v>
      </c>
      <c r="W18" s="64"/>
      <c r="X18" s="66">
        <v>0</v>
      </c>
      <c r="Y18" s="64"/>
      <c r="Z18" s="66">
        <v>0</v>
      </c>
      <c r="AA18" s="66">
        <v>739719</v>
      </c>
      <c r="AB18" s="66">
        <v>0</v>
      </c>
      <c r="AC18" s="64">
        <v>2201376252</v>
      </c>
      <c r="AD18" s="64" t="s">
        <v>125</v>
      </c>
      <c r="AE18" s="65">
        <v>44810</v>
      </c>
      <c r="AF18" s="64"/>
      <c r="AG18" s="64">
        <v>2</v>
      </c>
      <c r="AH18" s="64"/>
      <c r="AI18" s="64"/>
      <c r="AJ18" s="64">
        <v>1</v>
      </c>
      <c r="AK18" s="64">
        <v>20220930</v>
      </c>
      <c r="AL18" s="64">
        <v>20220914</v>
      </c>
      <c r="AM18" s="66">
        <v>1677600</v>
      </c>
      <c r="AN18" s="66">
        <v>0</v>
      </c>
      <c r="AO18" s="64"/>
    </row>
    <row r="19" spans="1:41" x14ac:dyDescent="0.25">
      <c r="A19" s="64">
        <v>805000737</v>
      </c>
      <c r="B19" s="64" t="s">
        <v>11</v>
      </c>
      <c r="C19" s="64" t="s">
        <v>12</v>
      </c>
      <c r="D19" s="64">
        <v>106611</v>
      </c>
      <c r="E19" s="64" t="s">
        <v>113</v>
      </c>
      <c r="F19" s="64" t="s">
        <v>12</v>
      </c>
      <c r="G19" s="64">
        <v>106611</v>
      </c>
      <c r="H19" s="65">
        <v>44839</v>
      </c>
      <c r="I19" s="66">
        <v>1729500</v>
      </c>
      <c r="J19" s="66">
        <v>832755</v>
      </c>
      <c r="K19" s="64" t="s">
        <v>114</v>
      </c>
      <c r="L19" s="64" t="s">
        <v>126</v>
      </c>
      <c r="M19" s="66">
        <v>0</v>
      </c>
      <c r="N19" s="64"/>
      <c r="O19" s="66">
        <v>0</v>
      </c>
      <c r="P19" s="64" t="s">
        <v>99</v>
      </c>
      <c r="Q19" s="66">
        <v>1759500</v>
      </c>
      <c r="R19" s="66">
        <v>0</v>
      </c>
      <c r="S19" s="66">
        <v>0</v>
      </c>
      <c r="T19" s="66">
        <v>0</v>
      </c>
      <c r="U19" s="66">
        <v>1759500</v>
      </c>
      <c r="V19" s="66">
        <v>0</v>
      </c>
      <c r="W19" s="64"/>
      <c r="X19" s="66">
        <v>0</v>
      </c>
      <c r="Y19" s="64"/>
      <c r="Z19" s="66">
        <v>0</v>
      </c>
      <c r="AA19" s="66">
        <v>862155</v>
      </c>
      <c r="AB19" s="66">
        <v>0</v>
      </c>
      <c r="AC19" s="64">
        <v>2201376252</v>
      </c>
      <c r="AD19" s="64" t="s">
        <v>125</v>
      </c>
      <c r="AE19" s="65">
        <v>44840</v>
      </c>
      <c r="AF19" s="64"/>
      <c r="AG19" s="64">
        <v>2</v>
      </c>
      <c r="AH19" s="64"/>
      <c r="AI19" s="64"/>
      <c r="AJ19" s="64">
        <v>1</v>
      </c>
      <c r="AK19" s="64">
        <v>20221030</v>
      </c>
      <c r="AL19" s="64">
        <v>20221007</v>
      </c>
      <c r="AM19" s="66">
        <v>1759500</v>
      </c>
      <c r="AN19" s="66">
        <v>0</v>
      </c>
      <c r="AO19" s="6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73" zoomScaleNormal="73" workbookViewId="0">
      <selection activeCell="C29" sqref="C29"/>
    </sheetView>
  </sheetViews>
  <sheetFormatPr baseColWidth="10" defaultRowHeight="15" x14ac:dyDescent="0.25"/>
  <cols>
    <col min="2" max="2" width="82.7109375" bestFit="1" customWidth="1"/>
    <col min="3" max="3" width="13.28515625" style="71" bestFit="1" customWidth="1"/>
    <col min="4" max="4" width="15.140625" style="67" bestFit="1" customWidth="1"/>
  </cols>
  <sheetData>
    <row r="2" spans="2:4" x14ac:dyDescent="0.25">
      <c r="B2" s="72" t="s">
        <v>129</v>
      </c>
      <c r="C2" s="78" t="s">
        <v>130</v>
      </c>
      <c r="D2" s="73" t="s">
        <v>131</v>
      </c>
    </row>
    <row r="3" spans="2:4" x14ac:dyDescent="0.25">
      <c r="B3" s="74" t="s">
        <v>126</v>
      </c>
      <c r="C3" s="79">
        <v>6</v>
      </c>
      <c r="D3" s="75">
        <v>3536592</v>
      </c>
    </row>
    <row r="4" spans="2:4" x14ac:dyDescent="0.25">
      <c r="B4" s="74" t="s">
        <v>127</v>
      </c>
      <c r="C4" s="79">
        <v>1</v>
      </c>
      <c r="D4" s="75">
        <v>1641000</v>
      </c>
    </row>
    <row r="5" spans="2:4" x14ac:dyDescent="0.25">
      <c r="B5" s="74" t="s">
        <v>94</v>
      </c>
      <c r="C5" s="79">
        <v>2</v>
      </c>
      <c r="D5" s="75">
        <v>21669300</v>
      </c>
    </row>
    <row r="6" spans="2:4" x14ac:dyDescent="0.25">
      <c r="B6" s="74" t="s">
        <v>119</v>
      </c>
      <c r="C6" s="79">
        <v>8</v>
      </c>
      <c r="D6" s="75">
        <v>116723814</v>
      </c>
    </row>
    <row r="7" spans="2:4" x14ac:dyDescent="0.25">
      <c r="B7" s="76" t="s">
        <v>128</v>
      </c>
      <c r="C7" s="80">
        <v>17</v>
      </c>
      <c r="D7" s="77">
        <v>143570706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R28" sqref="R28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32</v>
      </c>
      <c r="E2" s="18"/>
      <c r="F2" s="18"/>
      <c r="G2" s="18"/>
      <c r="H2" s="18"/>
      <c r="I2" s="19"/>
      <c r="J2" s="20" t="s">
        <v>33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34</v>
      </c>
      <c r="E4" s="18"/>
      <c r="F4" s="18"/>
      <c r="G4" s="18"/>
      <c r="H4" s="18"/>
      <c r="I4" s="19"/>
      <c r="J4" s="20" t="s">
        <v>35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117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116</v>
      </c>
      <c r="J12" s="34"/>
    </row>
    <row r="13" spans="2:10" x14ac:dyDescent="0.2">
      <c r="B13" s="33"/>
      <c r="C13" s="35" t="s">
        <v>118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120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36</v>
      </c>
      <c r="D17" s="36"/>
      <c r="H17" s="38" t="s">
        <v>37</v>
      </c>
      <c r="I17" s="38" t="s">
        <v>38</v>
      </c>
      <c r="J17" s="34"/>
    </row>
    <row r="18" spans="2:10" x14ac:dyDescent="0.2">
      <c r="B18" s="33"/>
      <c r="C18" s="35" t="s">
        <v>39</v>
      </c>
      <c r="D18" s="35"/>
      <c r="E18" s="35"/>
      <c r="F18" s="35"/>
      <c r="H18" s="39">
        <v>17</v>
      </c>
      <c r="I18" s="70">
        <v>143570706</v>
      </c>
      <c r="J18" s="34"/>
    </row>
    <row r="19" spans="2:10" x14ac:dyDescent="0.2">
      <c r="B19" s="33"/>
      <c r="C19" s="14" t="s">
        <v>40</v>
      </c>
      <c r="H19" s="40">
        <v>6</v>
      </c>
      <c r="I19" s="41">
        <v>4662318</v>
      </c>
      <c r="J19" s="34"/>
    </row>
    <row r="20" spans="2:10" x14ac:dyDescent="0.2">
      <c r="B20" s="33"/>
      <c r="C20" s="14" t="s">
        <v>41</v>
      </c>
      <c r="H20" s="40">
        <v>0</v>
      </c>
      <c r="I20" s="41">
        <v>0</v>
      </c>
      <c r="J20" s="34"/>
    </row>
    <row r="21" spans="2:10" x14ac:dyDescent="0.2">
      <c r="B21" s="33"/>
      <c r="C21" s="14" t="s">
        <v>42</v>
      </c>
      <c r="H21" s="40">
        <v>2</v>
      </c>
      <c r="I21" s="42">
        <v>21669300</v>
      </c>
      <c r="J21" s="34"/>
    </row>
    <row r="22" spans="2:10" x14ac:dyDescent="0.2">
      <c r="B22" s="33"/>
      <c r="C22" s="14" t="s">
        <v>43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44</v>
      </c>
      <c r="H23" s="43">
        <v>0</v>
      </c>
      <c r="I23" s="44">
        <v>0</v>
      </c>
      <c r="J23" s="34"/>
    </row>
    <row r="24" spans="2:10" x14ac:dyDescent="0.2">
      <c r="B24" s="33"/>
      <c r="C24" s="35" t="s">
        <v>45</v>
      </c>
      <c r="D24" s="35"/>
      <c r="E24" s="35"/>
      <c r="F24" s="35"/>
      <c r="H24" s="39">
        <f>H19+H20+H21+H22+H23</f>
        <v>8</v>
      </c>
      <c r="I24" s="45">
        <f>I19+I20+I21+I22+I23</f>
        <v>26331618</v>
      </c>
      <c r="J24" s="34"/>
    </row>
    <row r="25" spans="2:10" x14ac:dyDescent="0.2">
      <c r="B25" s="33"/>
      <c r="C25" s="14" t="s">
        <v>46</v>
      </c>
      <c r="H25" s="40">
        <v>9</v>
      </c>
      <c r="I25" s="41">
        <v>117239088</v>
      </c>
      <c r="J25" s="34"/>
    </row>
    <row r="26" spans="2:10" ht="13.5" thickBot="1" x14ac:dyDescent="0.25">
      <c r="B26" s="33"/>
      <c r="C26" s="14" t="s">
        <v>47</v>
      </c>
      <c r="H26" s="43">
        <v>0</v>
      </c>
      <c r="I26" s="44">
        <v>0</v>
      </c>
      <c r="J26" s="34"/>
    </row>
    <row r="27" spans="2:10" x14ac:dyDescent="0.2">
      <c r="B27" s="33"/>
      <c r="C27" s="35" t="s">
        <v>48</v>
      </c>
      <c r="D27" s="35"/>
      <c r="E27" s="35"/>
      <c r="F27" s="35"/>
      <c r="H27" s="39">
        <f>H25+H26</f>
        <v>9</v>
      </c>
      <c r="I27" s="45">
        <f>I25+I26</f>
        <v>117239088</v>
      </c>
      <c r="J27" s="34"/>
    </row>
    <row r="28" spans="2:10" ht="13.5" thickBot="1" x14ac:dyDescent="0.25">
      <c r="B28" s="33"/>
      <c r="C28" s="14" t="s">
        <v>49</v>
      </c>
      <c r="D28" s="35"/>
      <c r="E28" s="35"/>
      <c r="F28" s="35"/>
      <c r="H28" s="43">
        <v>0</v>
      </c>
      <c r="I28" s="44">
        <v>0</v>
      </c>
      <c r="J28" s="34"/>
    </row>
    <row r="29" spans="2:10" x14ac:dyDescent="0.2">
      <c r="B29" s="33"/>
      <c r="C29" s="35" t="s">
        <v>50</v>
      </c>
      <c r="D29" s="35"/>
      <c r="E29" s="35"/>
      <c r="F29" s="35"/>
      <c r="H29" s="40">
        <f>H28</f>
        <v>0</v>
      </c>
      <c r="I29" s="41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6"/>
      <c r="I30" s="45"/>
      <c r="J30" s="34"/>
    </row>
    <row r="31" spans="2:10" ht="13.5" thickBot="1" x14ac:dyDescent="0.25">
      <c r="B31" s="33"/>
      <c r="C31" s="35" t="s">
        <v>51</v>
      </c>
      <c r="D31" s="35"/>
      <c r="H31" s="47">
        <f>H24+H27+H29</f>
        <v>17</v>
      </c>
      <c r="I31" s="48">
        <f>I24+I27+I29</f>
        <v>143570706</v>
      </c>
      <c r="J31" s="34"/>
    </row>
    <row r="32" spans="2:10" ht="13.5" thickTop="1" x14ac:dyDescent="0.2">
      <c r="B32" s="33"/>
      <c r="C32" s="35"/>
      <c r="D32" s="35"/>
      <c r="H32" s="49"/>
      <c r="I32" s="41"/>
      <c r="J32" s="34"/>
    </row>
    <row r="33" spans="2:10" x14ac:dyDescent="0.2">
      <c r="B33" s="33"/>
      <c r="G33" s="49"/>
      <c r="H33" s="49"/>
      <c r="I33" s="49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ht="13.5" thickBot="1" x14ac:dyDescent="0.25">
      <c r="B36" s="33"/>
      <c r="C36" s="51" t="s">
        <v>121</v>
      </c>
      <c r="D36" s="50"/>
      <c r="G36" s="51" t="s">
        <v>52</v>
      </c>
      <c r="H36" s="50"/>
      <c r="I36" s="49"/>
      <c r="J36" s="34"/>
    </row>
    <row r="37" spans="2:10" ht="4.5" customHeight="1" x14ac:dyDescent="0.2">
      <c r="B37" s="33"/>
      <c r="C37" s="49"/>
      <c r="D37" s="49"/>
      <c r="G37" s="49"/>
      <c r="H37" s="49"/>
      <c r="I37" s="49"/>
      <c r="J37" s="34"/>
    </row>
    <row r="38" spans="2:10" x14ac:dyDescent="0.2">
      <c r="B38" s="33"/>
      <c r="C38" s="35" t="s">
        <v>122</v>
      </c>
      <c r="G38" s="52" t="s">
        <v>53</v>
      </c>
      <c r="H38" s="49"/>
      <c r="I38" s="49"/>
      <c r="J38" s="34"/>
    </row>
    <row r="39" spans="2:10" x14ac:dyDescent="0.2">
      <c r="B39" s="33"/>
      <c r="G39" s="49"/>
      <c r="H39" s="49"/>
      <c r="I39" s="49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0"/>
      <c r="H40" s="50"/>
      <c r="I40" s="50"/>
      <c r="J40" s="5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RIDOC</dc:creator>
  <cp:lastModifiedBy>Geraldine Valencia Zambrano</cp:lastModifiedBy>
  <cp:lastPrinted>2023-05-15T16:04:26Z</cp:lastPrinted>
  <dcterms:created xsi:type="dcterms:W3CDTF">2023-05-10T17:24:42Z</dcterms:created>
  <dcterms:modified xsi:type="dcterms:W3CDTF">2023-05-18T20:20:22Z</dcterms:modified>
</cp:coreProperties>
</file>