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pivotTables/pivotTable1.xml" ContentType="application/vnd.openxmlformats-officedocument.spreadsheetml.pivotTab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3\05. MAYO\NIT 805001115_GRUPO DE ANGIOGRAFIA DE LOS REMEDIOS GAR\"/>
    </mc:Choice>
  </mc:AlternateContent>
  <bookViews>
    <workbookView xWindow="-120" yWindow="-120" windowWidth="20730" windowHeight="11160" activeTab="3"/>
  </bookViews>
  <sheets>
    <sheet name="INFO IPS" sheetId="3" r:id="rId1"/>
    <sheet name="TD" sheetId="5" r:id="rId2"/>
    <sheet name="ESTADO DE CADA FACTURA" sheetId="4" r:id="rId3"/>
    <sheet name="FOR-CSA-018" sheetId="6" r:id="rId4"/>
  </sheets>
  <calcPr calcId="152511"/>
  <pivotCaches>
    <pivotCache cacheId="5" r:id="rId5"/>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9" i="6" l="1"/>
  <c r="H29" i="6"/>
  <c r="I27" i="6"/>
  <c r="H27" i="6"/>
  <c r="I24" i="6"/>
  <c r="H24" i="6"/>
  <c r="H31" i="6" l="1"/>
  <c r="I31" i="6"/>
  <c r="AL1" i="4" l="1"/>
  <c r="W1" i="4"/>
  <c r="X1" i="4"/>
  <c r="U1" i="4"/>
  <c r="O1" i="4"/>
  <c r="K1" i="4"/>
  <c r="J1" i="4"/>
  <c r="G10" i="3" l="1"/>
  <c r="H10" i="3"/>
</calcChain>
</file>

<file path=xl/comments1.xml><?xml version="1.0" encoding="utf-8"?>
<comments xmlns="http://schemas.openxmlformats.org/spreadsheetml/2006/main">
  <authors>
    <author>Juan Camilo Paez Ramirez</author>
  </authors>
  <commentList>
    <comment ref="A1" authorId="0" shapeId="0">
      <text>
        <r>
          <rPr>
            <b/>
            <sz val="9"/>
            <color indexed="8"/>
            <rFont val="Tahoma"/>
            <family val="2"/>
          </rPr>
          <t>Juan Camilo Paez Ramirez:</t>
        </r>
        <r>
          <rPr>
            <sz val="9"/>
            <color indexed="8"/>
            <rFont val="Tahoma"/>
            <family val="2"/>
          </rPr>
          <t xml:space="preserve">
NIT IPS SIN DIGITO DE VERIFICACION
</t>
        </r>
      </text>
    </comment>
    <comment ref="B1" authorId="0" shapeId="0">
      <text>
        <r>
          <rPr>
            <b/>
            <sz val="9"/>
            <color indexed="8"/>
            <rFont val="Tahoma"/>
            <family val="2"/>
          </rPr>
          <t>Juan Camilo Paez Ramirez:</t>
        </r>
        <r>
          <rPr>
            <sz val="9"/>
            <color indexed="8"/>
            <rFont val="Tahoma"/>
            <family val="2"/>
          </rPr>
          <t xml:space="preserve">
NOMBRE DE LA IPS</t>
        </r>
      </text>
    </comment>
    <comment ref="C1" authorId="0" shapeId="0">
      <text>
        <r>
          <rPr>
            <b/>
            <sz val="9"/>
            <color indexed="8"/>
            <rFont val="Tahoma"/>
            <family val="2"/>
          </rPr>
          <t>Juan Camilo Paez Ramirez:
ALFA NUMERICO SI APLICA</t>
        </r>
      </text>
    </comment>
    <comment ref="D1" authorId="0" shapeId="0">
      <text>
        <r>
          <rPr>
            <b/>
            <sz val="9"/>
            <color indexed="8"/>
            <rFont val="Tahoma"/>
            <family val="2"/>
          </rPr>
          <t>Juan Camilo Paez Ramirez:</t>
        </r>
        <r>
          <rPr>
            <sz val="9"/>
            <color indexed="8"/>
            <rFont val="Tahoma"/>
            <family val="2"/>
          </rPr>
          <t xml:space="preserve">
NUMERO DE FACTURA FISCAL
</t>
        </r>
      </text>
    </comment>
    <comment ref="E1" authorId="0" shapeId="0">
      <text>
        <r>
          <rPr>
            <b/>
            <sz val="9"/>
            <color indexed="8"/>
            <rFont val="Tahoma"/>
            <family val="2"/>
          </rPr>
          <t>Juan Camilo Paez Ramirez:</t>
        </r>
        <r>
          <rPr>
            <sz val="9"/>
            <color indexed="8"/>
            <rFont val="Tahoma"/>
            <family val="2"/>
          </rPr>
          <t xml:space="preserve">
FECHA DE LA FACTURA
</t>
        </r>
      </text>
    </comment>
    <comment ref="F1" authorId="0" shapeId="0">
      <text>
        <r>
          <rPr>
            <b/>
            <sz val="9"/>
            <color indexed="8"/>
            <rFont val="Tahoma"/>
            <family val="2"/>
          </rPr>
          <t>Juan Camilo Paez Ramirez:</t>
        </r>
        <r>
          <rPr>
            <sz val="9"/>
            <color indexed="8"/>
            <rFont val="Tahoma"/>
            <family val="2"/>
          </rPr>
          <t xml:space="preserve">
FECHA DE RADICADO SI TIENE</t>
        </r>
      </text>
    </comment>
  </commentList>
</comments>
</file>

<file path=xl/sharedStrings.xml><?xml version="1.0" encoding="utf-8"?>
<sst xmlns="http://schemas.openxmlformats.org/spreadsheetml/2006/main" count="195" uniqueCount="127">
  <si>
    <t>GAR SAS</t>
  </si>
  <si>
    <t>NIT IPS</t>
  </si>
  <si>
    <t>FVE</t>
  </si>
  <si>
    <t>553</t>
  </si>
  <si>
    <t>956</t>
  </si>
  <si>
    <t>1613</t>
  </si>
  <si>
    <t>1823</t>
  </si>
  <si>
    <t>1824</t>
  </si>
  <si>
    <t>1825</t>
  </si>
  <si>
    <t>1897</t>
  </si>
  <si>
    <t>2029</t>
  </si>
  <si>
    <t>Nombre IPS</t>
  </si>
  <si>
    <t>Prefijo Factura</t>
  </si>
  <si>
    <t>Numero Factura</t>
  </si>
  <si>
    <t>IPS Fecha factura</t>
  </si>
  <si>
    <t>IPS Fecha radicado</t>
  </si>
  <si>
    <t>IPS Valor Factura</t>
  </si>
  <si>
    <t>IPS Saldo Factura</t>
  </si>
  <si>
    <t>Tipo de Contrato</t>
  </si>
  <si>
    <t>Sede / Ciudad</t>
  </si>
  <si>
    <t>Tipo de Prestación</t>
  </si>
  <si>
    <t>NIT_IPS</t>
  </si>
  <si>
    <t xml:space="preserve"> ENTIDAD</t>
  </si>
  <si>
    <t>PrefijoFactura</t>
  </si>
  <si>
    <t>NUMERO_FACTURA</t>
  </si>
  <si>
    <t>PREFIJO_SASS</t>
  </si>
  <si>
    <t>NUMERO_FACT_SASSS</t>
  </si>
  <si>
    <t>FECHA_FACT_IPS</t>
  </si>
  <si>
    <t>VALOR_FACT_IPS</t>
  </si>
  <si>
    <t>SALDO_FACT_IPS</t>
  </si>
  <si>
    <t>OBSERVACION_SASS</t>
  </si>
  <si>
    <t>VALIDACION_ALFA_FACT</t>
  </si>
  <si>
    <t>VALOR_RADICADO_FACT</t>
  </si>
  <si>
    <t>VALOR_NOTA_CREDITO</t>
  </si>
  <si>
    <t>VALOR_NOTA_DEBITO</t>
  </si>
  <si>
    <t>VALOR_DESCCOMERCIAL</t>
  </si>
  <si>
    <t>VALOR_GLOSA_ACEPTDA</t>
  </si>
  <si>
    <t>VALOR_CRUZADO_SASS</t>
  </si>
  <si>
    <t>SALDO_SASS</t>
  </si>
  <si>
    <t>RETENCION</t>
  </si>
  <si>
    <t>DOC_COMPENSACION_SAP</t>
  </si>
  <si>
    <t>FECHA_COMPENSACION_SAP</t>
  </si>
  <si>
    <t>VALOR_TRANFERENCIA</t>
  </si>
  <si>
    <t>AUTORIZACION</t>
  </si>
  <si>
    <t>FECHA_RAD_IPS</t>
  </si>
  <si>
    <t>ULTIMO_ESTADO_FACT</t>
  </si>
  <si>
    <t>FECHA_ULTIMA_NOVEDAD</t>
  </si>
  <si>
    <t>CLASIFICACION_GLOSA</t>
  </si>
  <si>
    <t>NUMERO_INGRESO_FACT</t>
  </si>
  <si>
    <t>F_PROBABLE_PAGO_SASS</t>
  </si>
  <si>
    <t>F_RAD_SASS</t>
  </si>
  <si>
    <t>VALOR_REPORTADO_CRICULAR 030</t>
  </si>
  <si>
    <t>VALOR_GLOSA_ACEPTADA_REPORTADO_CIRCULAR 030</t>
  </si>
  <si>
    <t>OBSERVACION_GLOSA_ACEPTADA</t>
  </si>
  <si>
    <t>F_CORTE</t>
  </si>
  <si>
    <t>S01</t>
  </si>
  <si>
    <t>C)Glosas total pendiente por respuesta de IPS</t>
  </si>
  <si>
    <t>Diferente_Alfa</t>
  </si>
  <si>
    <t>SE SOSTIENE LA GLOSA POR QUE LA AUTO. QUE ENVIERON201608523643860 NO ESTA APTA PARA PAGO FAVOR COMUNICARCE CON LA CAP capautorizaciones@epscomfenalcovalle.com.coANGELA CAMPAZ</t>
  </si>
  <si>
    <t>SI</t>
  </si>
  <si>
    <t>A)Factura no radicada en ERP</t>
  </si>
  <si>
    <t>no_cruza</t>
  </si>
  <si>
    <t>OK</t>
  </si>
  <si>
    <t>AUTO. SE SOSTIENE LA GLOSA POR QUE SI  COBRARON SOLOLOS HONORARION EN ESTA 212458544540607 SE DEBE SOLICITAROTRA POR QUE ESTA YA FUE CRUZADA EN LA FACTURA FVE1614ANGELA CAMPAZ</t>
  </si>
  <si>
    <t>SE REALIZA DEVOLUCION DE LA FACTURA AL MOMENTO DE VALIDAR LA INFORMACION SE EVIDENCIA QUE NO HAY TARIFA PACTADA PARA ELINSUMO 330027 COIL FIBRADO PERIFERICO (3.339.000 C/U) FACTURAN 3, LA AUTORIZACION EMITIDA PARA EL PACIENTESOLO EVIDENCIA AUTORIZADO EL SERVICIO 385720 OCLUSION DE VENAS INTRAABDOMINALES, NO SE EVIDENCIA COTIZACION DEL INSUMO.CLAUDIA DIAZ</t>
  </si>
  <si>
    <t>SE REALIZA DEVOLUCION DE LA FACTURA AL MOMENTO DE VALIDAR LA INFORMACION SE EVIDENCIA QUE NO HAY TARIFA PACTADA PARA ELINSUMO 330027 COIL FIBRADO PERIFERICO (3.339.000 C/U) FACTURAN 4, LA AUTORIZACION EMITIDA PARA EL PACIENTESOLO EVIDENCIA AUTORIZADO EL SERVICIO 385720 OCLUSION DE VENAS INTRAABDOMINALES, NO SE EVIDENCIA COTIZACION DEL INSUMO.CLAUDIA DIAZ</t>
  </si>
  <si>
    <t>SE REALIZA DEVOLUCION DE LA FACTURA AL MOMENTO DE VALIDAR LA INFORMACION SE EVIDENCIA QUE NO HAY TARIFA PACTADA PARA ELINSUMO 330027 COIL FIBRADO PERIFERICO (3.339.000 C/U) FACTURAN 4, LA AUTORIZACION EMITIDA PARA ESTE PACIENTE 220463353703987 SOLO EVIDENCIA AUTORIZADO EL SERVICIO 385720 OCLUSION DE VENAS INTRAABDOMINALES, NO SE EVIDENCIA COTIZACION DEL INSUMO.CLAUDIA DIAZ</t>
  </si>
  <si>
    <t>DEVOLUCION, SE REALIZA DEVOLUCION DE LA FACTURA, NO SE EVIDENCIA TARIFA PACTADA PARA EL INSUMO FACTURADO (330027 COIL FIBRADO PERIFERICO CANT 2) VALOR 6.678.000, NO SE EVIDENCIA FACTURA DE VENTA DEL INSUMO, NO SE EVIDENCIA COTIZACION, POR FFAVOR TENER EN CUENTA QUE EL INSUMO NO ESTA INCLUIDO DENTRODE LOS INSUMOS FACTURABLES PARA EL PROCEDIMIENTO (876390 FLEBOGRAFIA TORAXICA) POR TANTO SE REQUIERE FACTURA DE VENTA DEL INSUMO Y/O COTIZACION. POR FAVOR VALIDAR CON EL AREA ENCARGADA (AUTORIZACIONES) PARA SU RESPECTIVA AUTORIZACION.CLAUDIA DIAZ</t>
  </si>
  <si>
    <t>FACTURA</t>
  </si>
  <si>
    <t>FVE_553</t>
  </si>
  <si>
    <t>FVE_956</t>
  </si>
  <si>
    <t>FVE_1613</t>
  </si>
  <si>
    <t>FVE_1823</t>
  </si>
  <si>
    <t>FVE_1824</t>
  </si>
  <si>
    <t>FVE_1825</t>
  </si>
  <si>
    <t>FVE_1897</t>
  </si>
  <si>
    <t>FVE_2029</t>
  </si>
  <si>
    <t>LLAVE</t>
  </si>
  <si>
    <t>805001115_FVE_553</t>
  </si>
  <si>
    <t>805001115_FVE_956</t>
  </si>
  <si>
    <t>805001115_FVE_1613</t>
  </si>
  <si>
    <t>805001115_FVE_1823</t>
  </si>
  <si>
    <t>805001115_FVE_1824</t>
  </si>
  <si>
    <t>805001115_FVE_1825</t>
  </si>
  <si>
    <t>805001115_FVE_1897</t>
  </si>
  <si>
    <t>805001115_FVE_2029</t>
  </si>
  <si>
    <t>ESTADO EPS 28 DE MAYO DE 2023</t>
  </si>
  <si>
    <t>VALOR_GLOSA_DEVOLUCION</t>
  </si>
  <si>
    <t>VALOR_CANCELADO_SAP</t>
  </si>
  <si>
    <t>OBSERVACION_GLOSA_DEVOLUCION</t>
  </si>
  <si>
    <t>VAGLO</t>
  </si>
  <si>
    <t>DEVOLUCION</t>
  </si>
  <si>
    <t>FACTURA DEVUELTA</t>
  </si>
  <si>
    <t>FACTURA NO RADICADA</t>
  </si>
  <si>
    <t>Total general</t>
  </si>
  <si>
    <t xml:space="preserve"> TIPIFICACION</t>
  </si>
  <si>
    <t xml:space="preserve"> CANT FACT</t>
  </si>
  <si>
    <t xml:space="preserve"> SALDO_FACT_IPS</t>
  </si>
  <si>
    <t>FOR-CSA-018</t>
  </si>
  <si>
    <t>HOJA 1 DE 2</t>
  </si>
  <si>
    <t>RESUMEN DE CARTERA REVISADA POR LA EPS</t>
  </si>
  <si>
    <t>VERSION 1</t>
  </si>
  <si>
    <t>FACTURA CERRADA SIN RESPUESTA IPS</t>
  </si>
  <si>
    <t>Con Corte al dia :30/04/2023</t>
  </si>
  <si>
    <t>Cant Fact</t>
  </si>
  <si>
    <t>Valor</t>
  </si>
  <si>
    <t xml:space="preserve">VALOR PRESENTADO POR LA ENTIDAD </t>
  </si>
  <si>
    <t>FACTURA YA CANCELADA</t>
  </si>
  <si>
    <t xml:space="preserve">FACTURA DEVUELTA </t>
  </si>
  <si>
    <t>FACTURA NO RADICADA POR LA ENTIDAD</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</si>
  <si>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</si>
  <si>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</si>
  <si>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</si>
  <si>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</si>
  <si>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</si>
  <si>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</si>
  <si>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</si>
  <si>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</si>
  <si>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NATALIA GRANADOS</t>
  </si>
  <si>
    <t>ANALISTA  - Cuentas Salud EPS Comfenalco Valle.</t>
  </si>
  <si>
    <t>Señores :GRUPO DE ANGIOGRAFIA DE REMEDIOS</t>
  </si>
  <si>
    <t>NIT: 805001115</t>
  </si>
  <si>
    <t>A continuacion me permito remitir nuestra respuesta al estado de cartera presentado en la fecha: 11/05/2023</t>
  </si>
  <si>
    <t>Cartera - Angiografia de Remedios</t>
  </si>
  <si>
    <t>FACTURA EN PROGRAMACION DE PAGO</t>
  </si>
  <si>
    <t>SAHARA GIRALDO</t>
  </si>
  <si>
    <t>SANTIAGO DE CALI , JUNIO 01  DE 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</si>
</sst>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1" formatCode="_-* #,##0_-;\-* #,##0_-;_-* &quot;-&quot;_-;_-@_-"/>
    <numFmt numFmtId="164" formatCode="&quot;$&quot;\ #,##0"/>
    <numFmt numFmtId="165" formatCode="&quot;$&quot;\ #,##0;[Red]&quot;$&quot;\ #,##0"/>
  </numFmts>
  <fonts count="10" x14ac:knownFonts="1">
    <font>
      <sz val="10"/>
      <name val="Arial"/>
    </font>
    <font>
      <sz val="11"/>
      <color theme="1"/>
      <name val="Calibri"/>
      <family val="2"/>
      <scheme val="minor"/>
    </font>
    <font>
      <b/>
      <sz val="11"/>
      <color indexed="8"/>
      <name val="Calibri"/>
      <family val="2"/>
    </font>
    <font>
      <sz val="10"/>
      <name val="Calibri"/>
      <family val="2"/>
    </font>
    <font>
      <b/>
      <sz val="9"/>
      <color indexed="8"/>
      <name val="Tahoma"/>
      <family val="2"/>
    </font>
    <font>
      <sz val="9"/>
      <color indexed="8"/>
      <name val="Tahoma"/>
      <family val="2"/>
    </font>
    <font>
      <sz val="10"/>
      <name val="Arial"/>
    </font>
    <font>
      <sz val="10"/>
      <name val="Arial"/>
      <family val="2"/>
    </font>
    <font>
      <sz val="10"/>
      <color indexed="8"/>
      <name val="Arial"/>
      <family val="2"/>
    </font>
    <font>
      <b/>
      <sz val="10"/>
      <color indexed="8"/>
      <name val="Arial"/>
      <family val="2"/>
    </font>
  </fonts>
  <fills count="4">
    <fill>
      <patternFill patternType="none"/>
    </fill>
    <fill>
      <patternFill patternType="gray125"/>
    </fill>
    <fill>
      <patternFill patternType="solid">
        <fgColor theme="2" tint="-9.9978637043366805E-2"/>
        <bgColor indexed="64"/>
      </patternFill>
    </fill>
    <fill>
      <patternFill patternType="solid">
        <fgColor rgb="FFFFFF00"/>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4">
    <xf numFmtId="0" fontId="0" fillId="0" borderId="0"/>
    <xf numFmtId="41" fontId="6" fillId="0" borderId="0" applyFont="0" applyFill="0" applyBorder="0" applyAlignment="0" applyProtection="0"/>
    <xf numFmtId="0" fontId="7" fillId="0" borderId="0"/>
    <xf numFmtId="0" fontId="1" fillId="0" borderId="0"/>
  </cellStyleXfs>
  <cellXfs count="64">
    <xf numFmtId="0" fontId="0" fillId="0" borderId="0" xfId="0"/>
    <xf numFmtId="0" fontId="2" fillId="0" borderId="3" xfId="0" applyFont="1" applyBorder="1" applyAlignment="1">
      <alignment horizontal="center" vertical="center"/>
    </xf>
    <xf numFmtId="0" fontId="0" fillId="0" borderId="0" xfId="0" applyAlignment="1"/>
    <xf numFmtId="0" fontId="3" fillId="0" borderId="1" xfId="0" applyFont="1" applyBorder="1" applyAlignment="1"/>
    <xf numFmtId="0" fontId="3" fillId="0" borderId="2" xfId="0" applyFont="1" applyBorder="1" applyAlignment="1"/>
    <xf numFmtId="0" fontId="0" fillId="0" borderId="1" xfId="0" applyBorder="1" applyAlignment="1"/>
    <xf numFmtId="14" fontId="0" fillId="0" borderId="1" xfId="0" applyNumberFormat="1" applyBorder="1" applyAlignment="1"/>
    <xf numFmtId="14" fontId="0" fillId="0" borderId="0" xfId="0" applyNumberFormat="1" applyAlignment="1"/>
    <xf numFmtId="41" fontId="0" fillId="0" borderId="1" xfId="1" applyFont="1" applyBorder="1" applyAlignment="1"/>
    <xf numFmtId="0" fontId="0" fillId="0" borderId="3" xfId="0" applyBorder="1"/>
    <xf numFmtId="14" fontId="0" fillId="0" borderId="3" xfId="0" applyNumberFormat="1" applyBorder="1"/>
    <xf numFmtId="0" fontId="0" fillId="0" borderId="0" xfId="0" applyAlignment="1">
      <alignment horizontal="center" vertical="center" wrapText="1"/>
    </xf>
    <xf numFmtId="0" fontId="0" fillId="2" borderId="3" xfId="0" applyFill="1" applyBorder="1" applyAlignment="1">
      <alignment horizontal="center" vertical="center" wrapText="1"/>
    </xf>
    <xf numFmtId="0" fontId="0" fillId="3" borderId="3" xfId="0" applyFill="1" applyBorder="1" applyAlignment="1">
      <alignment horizontal="center" vertical="center" wrapText="1"/>
    </xf>
    <xf numFmtId="41" fontId="0" fillId="0" borderId="3" xfId="1" applyFont="1" applyBorder="1"/>
    <xf numFmtId="41" fontId="0" fillId="0" borderId="0" xfId="1" applyFont="1"/>
    <xf numFmtId="41" fontId="0" fillId="2" borderId="3" xfId="1" applyFont="1" applyFill="1" applyBorder="1" applyAlignment="1">
      <alignment horizontal="center" vertical="center" wrapText="1"/>
    </xf>
    <xf numFmtId="0" fontId="0" fillId="0" borderId="0" xfId="0" pivotButton="1"/>
    <xf numFmtId="0" fontId="0" fillId="0" borderId="0" xfId="0" applyAlignment="1">
      <alignment horizontal="left"/>
    </xf>
    <xf numFmtId="0" fontId="0" fillId="0" borderId="0" xfId="0" applyNumberFormat="1"/>
    <xf numFmtId="41" fontId="0" fillId="0" borderId="0" xfId="0" applyNumberFormat="1"/>
    <xf numFmtId="0" fontId="8" fillId="0" borderId="0" xfId="2" applyFont="1"/>
    <xf numFmtId="0" fontId="8" fillId="0" borderId="4" xfId="2" applyFont="1" applyBorder="1" applyAlignment="1">
      <alignment horizontal="centerContinuous"/>
    </xf>
    <xf numFmtId="0" fontId="8" fillId="0" borderId="5" xfId="2" applyFont="1" applyBorder="1" applyAlignment="1">
      <alignment horizontal="centerContinuous"/>
    </xf>
    <xf numFmtId="0" fontId="9" fillId="0" borderId="4" xfId="2" applyFont="1" applyBorder="1" applyAlignment="1">
      <alignment horizontal="centerContinuous" vertical="center"/>
    </xf>
    <xf numFmtId="0" fontId="9" fillId="0" borderId="6" xfId="2" applyFont="1" applyBorder="1" applyAlignment="1">
      <alignment horizontal="centerContinuous" vertical="center"/>
    </xf>
    <xf numFmtId="0" fontId="9" fillId="0" borderId="5" xfId="2" applyFont="1" applyBorder="1" applyAlignment="1">
      <alignment horizontal="centerContinuous" vertical="center"/>
    </xf>
    <xf numFmtId="0" fontId="9" fillId="0" borderId="7" xfId="2" applyFont="1" applyBorder="1" applyAlignment="1">
      <alignment horizontal="centerContinuous" vertical="center"/>
    </xf>
    <xf numFmtId="0" fontId="8" fillId="0" borderId="8" xfId="2" applyFont="1" applyBorder="1" applyAlignment="1">
      <alignment horizontal="centerContinuous"/>
    </xf>
    <xf numFmtId="0" fontId="8" fillId="0" borderId="9" xfId="2" applyFont="1" applyBorder="1" applyAlignment="1">
      <alignment horizontal="centerContinuous"/>
    </xf>
    <xf numFmtId="0" fontId="9" fillId="0" borderId="10" xfId="2" applyFont="1" applyBorder="1" applyAlignment="1">
      <alignment horizontal="centerContinuous" vertical="center"/>
    </xf>
    <xf numFmtId="0" fontId="9" fillId="0" borderId="11" xfId="2" applyFont="1" applyBorder="1" applyAlignment="1">
      <alignment horizontal="centerContinuous" vertical="center"/>
    </xf>
    <xf numFmtId="0" fontId="9" fillId="0" borderId="12" xfId="2" applyFont="1" applyBorder="1" applyAlignment="1">
      <alignment horizontal="centerContinuous" vertical="center"/>
    </xf>
    <xf numFmtId="0" fontId="9" fillId="0" borderId="13" xfId="2" applyFont="1" applyBorder="1" applyAlignment="1">
      <alignment horizontal="centerContinuous" vertical="center"/>
    </xf>
    <xf numFmtId="0" fontId="9" fillId="0" borderId="8" xfId="2" applyFont="1" applyBorder="1" applyAlignment="1">
      <alignment horizontal="centerContinuous" vertical="center"/>
    </xf>
    <xf numFmtId="0" fontId="9" fillId="0" borderId="0" xfId="2" applyFont="1" applyAlignment="1">
      <alignment horizontal="centerContinuous" vertical="center"/>
    </xf>
    <xf numFmtId="0" fontId="9" fillId="0" borderId="9" xfId="2" applyFont="1" applyBorder="1" applyAlignment="1">
      <alignment horizontal="centerContinuous" vertical="center"/>
    </xf>
    <xf numFmtId="0" fontId="9" fillId="0" borderId="14" xfId="2" applyFont="1" applyBorder="1" applyAlignment="1">
      <alignment horizontal="centerContinuous" vertical="center"/>
    </xf>
    <xf numFmtId="0" fontId="8" fillId="0" borderId="10" xfId="2" applyFont="1" applyBorder="1" applyAlignment="1">
      <alignment horizontal="centerContinuous"/>
    </xf>
    <xf numFmtId="0" fontId="8" fillId="0" borderId="12" xfId="2" applyFont="1" applyBorder="1" applyAlignment="1">
      <alignment horizontal="centerContinuous"/>
    </xf>
    <xf numFmtId="0" fontId="8" fillId="0" borderId="8" xfId="2" applyFont="1" applyBorder="1"/>
    <xf numFmtId="0" fontId="8" fillId="0" borderId="9" xfId="2" applyFont="1" applyBorder="1"/>
    <xf numFmtId="0" fontId="9" fillId="0" borderId="0" xfId="2" applyFont="1"/>
    <xf numFmtId="14" fontId="8" fillId="0" borderId="0" xfId="2" applyNumberFormat="1" applyFont="1"/>
    <xf numFmtId="14" fontId="8" fillId="0" borderId="0" xfId="2" applyNumberFormat="1" applyFont="1" applyAlignment="1">
      <alignment horizontal="left"/>
    </xf>
    <xf numFmtId="0" fontId="9" fillId="0" borderId="0" xfId="2" applyFont="1" applyAlignment="1">
      <alignment horizontal="center"/>
    </xf>
    <xf numFmtId="1" fontId="9" fillId="0" borderId="0" xfId="2" applyNumberFormat="1" applyFont="1" applyAlignment="1">
      <alignment horizontal="center"/>
    </xf>
    <xf numFmtId="164" fontId="9" fillId="0" borderId="0" xfId="2" applyNumberFormat="1" applyFont="1" applyAlignment="1">
      <alignment horizontal="right"/>
    </xf>
    <xf numFmtId="1" fontId="8" fillId="0" borderId="0" xfId="2" applyNumberFormat="1" applyFont="1" applyAlignment="1">
      <alignment horizontal="center"/>
    </xf>
    <xf numFmtId="165" fontId="8" fillId="0" borderId="0" xfId="2" applyNumberFormat="1" applyFont="1" applyAlignment="1">
      <alignment horizontal="right"/>
    </xf>
    <xf numFmtId="164" fontId="8" fillId="0" borderId="0" xfId="2" applyNumberFormat="1" applyFont="1" applyAlignment="1">
      <alignment horizontal="right"/>
    </xf>
    <xf numFmtId="1" fontId="8" fillId="0" borderId="11" xfId="2" applyNumberFormat="1" applyFont="1" applyBorder="1" applyAlignment="1">
      <alignment horizontal="center"/>
    </xf>
    <xf numFmtId="165" fontId="8" fillId="0" borderId="11" xfId="2" applyNumberFormat="1" applyFont="1" applyBorder="1" applyAlignment="1">
      <alignment horizontal="right"/>
    </xf>
    <xf numFmtId="165" fontId="9" fillId="0" borderId="0" xfId="2" applyNumberFormat="1" applyFont="1" applyAlignment="1">
      <alignment horizontal="right"/>
    </xf>
    <xf numFmtId="0" fontId="8" fillId="0" borderId="0" xfId="2" applyFont="1" applyAlignment="1">
      <alignment horizontal="center"/>
    </xf>
    <xf numFmtId="1" fontId="9" fillId="0" borderId="15" xfId="2" applyNumberFormat="1" applyFont="1" applyBorder="1" applyAlignment="1">
      <alignment horizontal="center"/>
    </xf>
    <xf numFmtId="165" fontId="9" fillId="0" borderId="15" xfId="2" applyNumberFormat="1" applyFont="1" applyBorder="1" applyAlignment="1">
      <alignment horizontal="right"/>
    </xf>
    <xf numFmtId="165" fontId="8" fillId="0" borderId="0" xfId="2" applyNumberFormat="1" applyFont="1"/>
    <xf numFmtId="165" fontId="9" fillId="0" borderId="11" xfId="2" applyNumberFormat="1" applyFont="1" applyBorder="1"/>
    <xf numFmtId="165" fontId="8" fillId="0" borderId="11" xfId="2" applyNumberFormat="1" applyFont="1" applyBorder="1"/>
    <xf numFmtId="165" fontId="9" fillId="0" borderId="0" xfId="2" applyNumberFormat="1" applyFont="1"/>
    <xf numFmtId="0" fontId="8" fillId="0" borderId="10" xfId="2" applyFont="1" applyBorder="1"/>
    <xf numFmtId="0" fontId="8" fillId="0" borderId="11" xfId="2" applyFont="1" applyBorder="1"/>
    <xf numFmtId="0" fontId="8" fillId="0" borderId="12" xfId="2" applyFont="1" applyBorder="1"/>
  </cellXfs>
  <cellStyles count="4">
    <cellStyle name="Millares [0]" xfId="1" builtinId="6"/>
    <cellStyle name="Normal" xfId="0" builtinId="0"/>
    <cellStyle name="Normal 2" xfId="3"/>
    <cellStyle name="Normal 2 2" xfId="2"/>
  </cellStyles>
  <dxfs count="1">
    <dxf>
      <numFmt numFmtId="33"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7</xdr:col>
      <xdr:colOff>0</xdr:colOff>
      <xdr:row>14</xdr:row>
      <xdr:rowOff>0</xdr:rowOff>
    </xdr:from>
    <xdr:to>
      <xdr:col>7</xdr:col>
      <xdr:colOff>3810</xdr:colOff>
      <xdr:row>14</xdr:row>
      <xdr:rowOff>3810</xdr:rowOff>
    </xdr:to>
    <xdr:pic>
      <xdr:nvPicPr>
        <xdr:cNvPr id="2" name="Imagen 1">
          <a:extLst>
            <a:ext uri="{FF2B5EF4-FFF2-40B4-BE49-F238E27FC236}">
              <a16:creationId xmlns="" xmlns:a16="http://schemas.microsoft.com/office/drawing/2014/main" id="{4DA2DAD5-52C6-476E-8689-4847B5DE20A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67300" y="3970020"/>
          <a:ext cx="7620" cy="76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15</xdr:row>
      <xdr:rowOff>0</xdr:rowOff>
    </xdr:from>
    <xdr:to>
      <xdr:col>7</xdr:col>
      <xdr:colOff>3810</xdr:colOff>
      <xdr:row>15</xdr:row>
      <xdr:rowOff>3810</xdr:rowOff>
    </xdr:to>
    <xdr:pic>
      <xdr:nvPicPr>
        <xdr:cNvPr id="3" name="Imagen 2">
          <a:extLst>
            <a:ext uri="{FF2B5EF4-FFF2-40B4-BE49-F238E27FC236}">
              <a16:creationId xmlns="" xmlns:a16="http://schemas.microsoft.com/office/drawing/2014/main" id="{FCFEF550-F4DA-4917-A9DE-A5477D4D247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67300" y="4137660"/>
          <a:ext cx="7620" cy="76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17</xdr:row>
      <xdr:rowOff>0</xdr:rowOff>
    </xdr:from>
    <xdr:to>
      <xdr:col>4</xdr:col>
      <xdr:colOff>3810</xdr:colOff>
      <xdr:row>17</xdr:row>
      <xdr:rowOff>3810</xdr:rowOff>
    </xdr:to>
    <xdr:pic>
      <xdr:nvPicPr>
        <xdr:cNvPr id="4" name="Imagen 3">
          <a:extLst>
            <a:ext uri="{FF2B5EF4-FFF2-40B4-BE49-F238E27FC236}">
              <a16:creationId xmlns="" xmlns:a16="http://schemas.microsoft.com/office/drawing/2014/main" id="{25EE9B55-2414-4D17-B0AB-603646AE2C4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89860" y="4472940"/>
          <a:ext cx="7620" cy="76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31749</xdr:colOff>
      <xdr:row>1</xdr:row>
      <xdr:rowOff>74082</xdr:rowOff>
    </xdr:from>
    <xdr:to>
      <xdr:col>2</xdr:col>
      <xdr:colOff>1121833</xdr:colOff>
      <xdr:row>5</xdr:row>
      <xdr:rowOff>140228</xdr:rowOff>
    </xdr:to>
    <xdr:pic>
      <xdr:nvPicPr>
        <xdr:cNvPr id="2" name="Imagen 1" descr="Nombre de la empresa&#10;&#10;Descripción generada automáticamente con confianza baja">
          <a:extLst>
            <a:ext uri="{FF2B5EF4-FFF2-40B4-BE49-F238E27FC236}">
              <a16:creationId xmlns:a16="http://schemas.microsoft.com/office/drawing/2014/main" xmlns=""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424" y="150282"/>
          <a:ext cx="1823509"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687918</xdr:colOff>
      <xdr:row>31</xdr:row>
      <xdr:rowOff>137584</xdr:rowOff>
    </xdr:from>
    <xdr:to>
      <xdr:col>8</xdr:col>
      <xdr:colOff>95252</xdr:colOff>
      <xdr:row>33</xdr:row>
      <xdr:rowOff>134887</xdr:rowOff>
    </xdr:to>
    <xdr:pic>
      <xdr:nvPicPr>
        <xdr:cNvPr id="3" name="Imagen 2">
          <a:extLst>
            <a:ext uri="{FF2B5EF4-FFF2-40B4-BE49-F238E27FC236}">
              <a16:creationId xmlns:a16="http://schemas.microsoft.com/office/drawing/2014/main" xmlns="" id="{00000000-0008-0000-0200-000004000000}"/>
            </a:ext>
          </a:extLst>
        </xdr:cNvPr>
        <xdr:cNvPicPr>
          <a:picLocks noChangeAspect="1"/>
        </xdr:cNvPicPr>
      </xdr:nvPicPr>
      <xdr:blipFill>
        <a:blip xmlns:r="http://schemas.openxmlformats.org/officeDocument/2006/relationships" r:embed="rId2"/>
        <a:stretch>
          <a:fillRect/>
        </a:stretch>
      </xdr:blipFill>
      <xdr:spPr>
        <a:xfrm>
          <a:off x="4164543" y="5443009"/>
          <a:ext cx="1607609" cy="330678"/>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Natalia Elena Granados Oviedo" refreshedDate="45069.606973379632" createdVersion="5" refreshedVersion="5" minRefreshableVersion="3" recordCount="8">
  <cacheSource type="worksheet">
    <worksheetSource ref="A2:AO10" sheet="ESTADO DE CADA FACTURA"/>
  </cacheSource>
  <cacheFields count="41">
    <cacheField name="NIT_IPS" numFmtId="0">
      <sharedItems containsSemiMixedTypes="0" containsString="0" containsNumber="1" containsInteger="1" minValue="805001115" maxValue="805001115"/>
    </cacheField>
    <cacheField name=" ENTIDAD" numFmtId="0">
      <sharedItems/>
    </cacheField>
    <cacheField name="PrefijoFactura" numFmtId="0">
      <sharedItems/>
    </cacheField>
    <cacheField name="NUMERO_FACTURA" numFmtId="0">
      <sharedItems containsSemiMixedTypes="0" containsString="0" containsNumber="1" containsInteger="1" minValue="553" maxValue="2029"/>
    </cacheField>
    <cacheField name="PREFIJO_SASS" numFmtId="0">
      <sharedItems containsBlank="1"/>
    </cacheField>
    <cacheField name="NUMERO_FACT_SASSS" numFmtId="0">
      <sharedItems containsString="0" containsBlank="1" containsNumber="1" containsInteger="1" minValue="553" maxValue="2029"/>
    </cacheField>
    <cacheField name="FACTURA" numFmtId="0">
      <sharedItems/>
    </cacheField>
    <cacheField name="LLAVE" numFmtId="0">
      <sharedItems/>
    </cacheField>
    <cacheField name="FECHA_FACT_IPS" numFmtId="14">
      <sharedItems containsSemiMixedTypes="0" containsNonDate="0" containsDate="1" containsString="0" minDate="2020-06-11T00:00:00" maxDate="2022-08-10T00:00:00"/>
    </cacheField>
    <cacheField name="VALOR_FACT_IPS" numFmtId="41">
      <sharedItems containsSemiMixedTypes="0" containsString="0" containsNumber="1" containsInteger="1" minValue="71685" maxValue="18347080"/>
    </cacheField>
    <cacheField name="SALDO_FACT_IPS" numFmtId="41">
      <sharedItems containsSemiMixedTypes="0" containsString="0" containsNumber="1" containsInteger="1" minValue="71685" maxValue="18347080"/>
    </cacheField>
    <cacheField name="OBSERVACION_SASS" numFmtId="0">
      <sharedItems/>
    </cacheField>
    <cacheField name="ESTADO EPS 28 DE MAYO DE 2023" numFmtId="0">
      <sharedItems count="2">
        <s v="FACTURA DEVUELTA"/>
        <s v="FACTURA NO RADICADA"/>
      </sharedItems>
    </cacheField>
    <cacheField name="VALIDACION_ALFA_FACT" numFmtId="0">
      <sharedItems/>
    </cacheField>
    <cacheField name="VALOR_RADICADO_FACT" numFmtId="41">
      <sharedItems containsSemiMixedTypes="0" containsString="0" containsNumber="1" containsInteger="1" minValue="0" maxValue="18347080"/>
    </cacheField>
    <cacheField name="VALOR_NOTA_CREDITO" numFmtId="41">
      <sharedItems containsString="0" containsBlank="1" containsNumber="1" containsInteger="1" minValue="0" maxValue="0"/>
    </cacheField>
    <cacheField name="VALOR_NOTA_DEBITO" numFmtId="41">
      <sharedItems containsString="0" containsBlank="1" containsNumber="1" containsInteger="1" minValue="0" maxValue="0"/>
    </cacheField>
    <cacheField name="VALOR_DESCCOMERCIAL" numFmtId="41">
      <sharedItems containsString="0" containsBlank="1" containsNumber="1" containsInteger="1" minValue="0" maxValue="0"/>
    </cacheField>
    <cacheField name="VALOR_GLOSA_ACEPTDA" numFmtId="41">
      <sharedItems containsString="0" containsBlank="1" containsNumber="1" containsInteger="1" minValue="0" maxValue="0"/>
    </cacheField>
    <cacheField name="VAGLO" numFmtId="41">
      <sharedItems/>
    </cacheField>
    <cacheField name="VALOR_GLOSA_DEVOLUCION" numFmtId="41">
      <sharedItems containsSemiMixedTypes="0" containsString="0" containsNumber="1" containsInteger="1" minValue="0" maxValue="18347080"/>
    </cacheField>
    <cacheField name="OBSERVACION_GLOSA_DEVOLUCION" numFmtId="0">
      <sharedItems containsBlank="1" longText="1"/>
    </cacheField>
    <cacheField name="VALOR_CRUZADO_SASS" numFmtId="41">
      <sharedItems containsSemiMixedTypes="0" containsString="0" containsNumber="1" containsInteger="1" minValue="0" maxValue="0"/>
    </cacheField>
    <cacheField name="SALDO_SASS" numFmtId="41">
      <sharedItems containsSemiMixedTypes="0" containsString="0" containsNumber="1" containsInteger="1" minValue="0" maxValue="18347080"/>
    </cacheField>
    <cacheField name="VALOR_CANCELADO_SAP" numFmtId="0">
      <sharedItems containsNonDate="0" containsString="0" containsBlank="1"/>
    </cacheField>
    <cacheField name="RETENCION" numFmtId="0">
      <sharedItems containsNonDate="0" containsString="0" containsBlank="1"/>
    </cacheField>
    <cacheField name="DOC_COMPENSACION_SAP" numFmtId="0">
      <sharedItems containsNonDate="0" containsString="0" containsBlank="1"/>
    </cacheField>
    <cacheField name="FECHA_COMPENSACION_SAP" numFmtId="0">
      <sharedItems containsNonDate="0" containsString="0" containsBlank="1"/>
    </cacheField>
    <cacheField name="VALOR_TRANFERENCIA" numFmtId="0">
      <sharedItems containsNonDate="0" containsString="0" containsBlank="1"/>
    </cacheField>
    <cacheField name="AUTORIZACION" numFmtId="0">
      <sharedItems containsNonDate="0" containsString="0" containsBlank="1"/>
    </cacheField>
    <cacheField name="FECHA_RAD_IPS" numFmtId="14">
      <sharedItems containsSemiMixedTypes="0" containsNonDate="0" containsDate="1" containsString="0" minDate="2020-07-08T00:00:00" maxDate="2022-09-14T00:00:00"/>
    </cacheField>
    <cacheField name="ULTIMO_ESTADO_FACT" numFmtId="0">
      <sharedItems containsString="0" containsBlank="1" containsNumber="1" containsInteger="1" minValue="9" maxValue="9"/>
    </cacheField>
    <cacheField name="FECHA_ULTIMA_NOVEDAD" numFmtId="0">
      <sharedItems containsNonDate="0" containsString="0" containsBlank="1"/>
    </cacheField>
    <cacheField name="CLASIFICACION_GLOSA" numFmtId="0">
      <sharedItems/>
    </cacheField>
    <cacheField name="NUMERO_INGRESO_FACT" numFmtId="0">
      <sharedItems containsString="0" containsBlank="1" containsNumber="1" containsInteger="1" minValue="1" maxValue="5"/>
    </cacheField>
    <cacheField name="F_PROBABLE_PAGO_SASS" numFmtId="0">
      <sharedItems containsString="0" containsBlank="1" containsNumber="1" containsInteger="1" minValue="21001231" maxValue="21001231"/>
    </cacheField>
    <cacheField name="F_RAD_SASS" numFmtId="0">
      <sharedItems containsString="0" containsBlank="1" containsNumber="1" containsInteger="1" minValue="20210512" maxValue="20220913"/>
    </cacheField>
    <cacheField name="VALOR_REPORTADO_CRICULAR 030" numFmtId="41">
      <sharedItems containsSemiMixedTypes="0" containsString="0" containsNumber="1" containsInteger="1" minValue="0" maxValue="18347080"/>
    </cacheField>
    <cacheField name="VALOR_GLOSA_ACEPTADA_REPORTADO_CIRCULAR 030" numFmtId="41">
      <sharedItems containsString="0" containsBlank="1" containsNumber="1" containsInteger="1" minValue="0" maxValue="0"/>
    </cacheField>
    <cacheField name="OBSERVACION_GLOSA_ACEPTADA" numFmtId="0">
      <sharedItems containsNonDate="0" containsString="0" containsBlank="1"/>
    </cacheField>
    <cacheField name="F_CORTE" numFmtId="0">
      <sharedItems containsSemiMixedTypes="0" containsString="0" containsNumber="1" containsInteger="1" minValue="20232305" maxValue="20232305"/>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8">
  <r>
    <n v="805001115"/>
    <s v="GAR SAS"/>
    <s v="FVE"/>
    <n v="553"/>
    <s v="S01"/>
    <n v="553"/>
    <s v="FVE_553"/>
    <s v="805001115_FVE_553"/>
    <d v="2020-06-11T00:00:00"/>
    <n v="18347080"/>
    <n v="18347080"/>
    <s v="C)Glosas total pendiente por respuesta de IPS"/>
    <x v="0"/>
    <s v="Diferente_Alfa"/>
    <n v="18347080"/>
    <n v="0"/>
    <n v="0"/>
    <n v="0"/>
    <n v="0"/>
    <s v="DEVOLUCION"/>
    <n v="18347080"/>
    <s v="SE SOSTIENE LA GLOSA POR QUE LA AUTO. QUE ENVIERON201608523643860 NO ESTA APTA PARA PAGO FAVOR COMUNICARCE CON LA CAP capautorizaciones@epscomfenalcovalle.com.coANGELA CAMPAZ"/>
    <n v="0"/>
    <n v="18347080"/>
    <m/>
    <m/>
    <m/>
    <m/>
    <m/>
    <m/>
    <d v="2020-07-08T00:00:00"/>
    <n v="9"/>
    <m/>
    <s v="SI"/>
    <n v="5"/>
    <n v="21001231"/>
    <n v="20210512"/>
    <n v="18347080"/>
    <n v="0"/>
    <m/>
    <n v="20232305"/>
  </r>
  <r>
    <n v="805001115"/>
    <s v="GAR SAS"/>
    <s v="FVE"/>
    <n v="956"/>
    <m/>
    <m/>
    <s v="FVE_956"/>
    <s v="805001115_FVE_956"/>
    <d v="2021-04-22T00:00:00"/>
    <n v="71685"/>
    <n v="71685"/>
    <s v="A)Factura no radicada en ERP"/>
    <x v="1"/>
    <s v="no_cruza"/>
    <n v="0"/>
    <m/>
    <m/>
    <m/>
    <m/>
    <e v="#N/A"/>
    <n v="0"/>
    <m/>
    <n v="0"/>
    <n v="0"/>
    <m/>
    <m/>
    <m/>
    <m/>
    <m/>
    <m/>
    <d v="2021-05-14T00:00:00"/>
    <m/>
    <m/>
    <s v="SI"/>
    <m/>
    <m/>
    <m/>
    <n v="0"/>
    <m/>
    <m/>
    <n v="20232305"/>
  </r>
  <r>
    <n v="805001115"/>
    <s v="GAR SAS"/>
    <s v="FVE"/>
    <n v="1613"/>
    <s v="FVE"/>
    <n v="1613"/>
    <s v="FVE_1613"/>
    <s v="805001115_FVE_1613"/>
    <d v="2021-12-23T00:00:00"/>
    <n v="1375000"/>
    <n v="1375000"/>
    <s v="C)Glosas total pendiente por respuesta de IPS"/>
    <x v="0"/>
    <s v="OK"/>
    <n v="1375000"/>
    <n v="0"/>
    <n v="0"/>
    <n v="0"/>
    <n v="0"/>
    <s v="DEVOLUCION"/>
    <n v="1375000"/>
    <s v="AUTO. SE SOSTIENE LA GLOSA POR QUE SI  COBRARON SOLOLOS HONORARION EN ESTA 212458544540607 SE DEBE SOLICITAROTRA POR QUE ESTA YA FUE CRUZADA EN LA FACTURA FVE1614ANGELA CAMPAZ"/>
    <n v="0"/>
    <n v="1375000"/>
    <m/>
    <m/>
    <m/>
    <m/>
    <m/>
    <m/>
    <d v="2022-01-05T00:00:00"/>
    <n v="9"/>
    <m/>
    <s v="SI"/>
    <n v="2"/>
    <n v="21001231"/>
    <n v="20220305"/>
    <n v="1375000"/>
    <n v="0"/>
    <m/>
    <n v="20232305"/>
  </r>
  <r>
    <n v="805001115"/>
    <s v="GAR SAS"/>
    <s v="FVE"/>
    <n v="1823"/>
    <s v="FVE"/>
    <n v="1823"/>
    <s v="FVE_1823"/>
    <s v="805001115_FVE_1823"/>
    <d v="2022-05-28T00:00:00"/>
    <n v="14787000"/>
    <n v="14787000"/>
    <s v="C)Glosas total pendiente por respuesta de IPS"/>
    <x v="0"/>
    <s v="OK"/>
    <n v="14787000"/>
    <n v="0"/>
    <n v="0"/>
    <n v="0"/>
    <n v="0"/>
    <s v="DEVOLUCION"/>
    <n v="14787000"/>
    <s v="SE REALIZA DEVOLUCION DE LA FACTURA AL MOMENTO DE VALIDAR LA INFORMACION SE EVIDENCIA QUE NO HAY TARIFA PACTADA PARA ELINSUMO 330027 COIL FIBRADO PERIFERICO (3.339.000 C/U) FACTURAN 3, LA AUTORIZACION EMITIDA PARA EL PACIENTESOLO EVIDENCIA AUTORIZADO EL SERVICIO 385720 OCLUSION DE VENAS INTRAABDOMINALES, NO SE EVIDENCIA COTIZACION DEL INSUMO.CLAUDIA DIAZ"/>
    <n v="0"/>
    <n v="14787000"/>
    <m/>
    <m/>
    <m/>
    <m/>
    <m/>
    <m/>
    <d v="2022-07-22T00:00:00"/>
    <n v="9"/>
    <m/>
    <s v="SI"/>
    <n v="1"/>
    <n v="21001231"/>
    <n v="20220722"/>
    <n v="14787000"/>
    <n v="0"/>
    <m/>
    <n v="20232305"/>
  </r>
  <r>
    <n v="805001115"/>
    <s v="GAR SAS"/>
    <s v="FVE"/>
    <n v="1824"/>
    <s v="FVE"/>
    <n v="1824"/>
    <s v="FVE_1824"/>
    <s v="805001115_FVE_1824"/>
    <d v="2022-05-28T00:00:00"/>
    <n v="14787000"/>
    <n v="14787000"/>
    <s v="C)Glosas total pendiente por respuesta de IPS"/>
    <x v="0"/>
    <s v="OK"/>
    <n v="14787000"/>
    <n v="0"/>
    <n v="0"/>
    <n v="0"/>
    <n v="0"/>
    <s v="DEVOLUCION"/>
    <n v="14787000"/>
    <s v="SE REALIZA DEVOLUCION DE LA FACTURA AL MOMENTO DE VALIDAR LA INFORMACION SE EVIDENCIA QUE NO HAY TARIFA PACTADA PARA ELINSUMO 330027 COIL FIBRADO PERIFERICO (3.339.000 C/U) FACTURAN 3, LA AUTORIZACION EMITIDA PARA EL PACIENTESOLO EVIDENCIA AUTORIZADO EL SERVICIO 385720 OCLUSION DE VENAS INTRAABDOMINALES, NO SE EVIDENCIA COTIZACION DEL INSUMO.CLAUDIA DIAZ"/>
    <n v="0"/>
    <n v="14787000"/>
    <m/>
    <m/>
    <m/>
    <m/>
    <m/>
    <m/>
    <d v="2022-07-22T00:00:00"/>
    <n v="9"/>
    <m/>
    <s v="SI"/>
    <n v="1"/>
    <n v="21001231"/>
    <n v="20220722"/>
    <n v="14787000"/>
    <n v="0"/>
    <m/>
    <n v="20232305"/>
  </r>
  <r>
    <n v="805001115"/>
    <s v="GAR SAS"/>
    <s v="FVE"/>
    <n v="1825"/>
    <s v="FVE"/>
    <n v="1825"/>
    <s v="FVE_1825"/>
    <s v="805001115_FVE_1825"/>
    <d v="2022-05-28T00:00:00"/>
    <n v="18126000"/>
    <n v="18126000"/>
    <s v="C)Glosas total pendiente por respuesta de IPS"/>
    <x v="0"/>
    <s v="OK"/>
    <n v="18126000"/>
    <n v="0"/>
    <n v="0"/>
    <n v="0"/>
    <n v="0"/>
    <s v="DEVOLUCION"/>
    <n v="18126000"/>
    <s v="SE REALIZA DEVOLUCION DE LA FACTURA AL MOMENTO DE VALIDAR LA INFORMACION SE EVIDENCIA QUE NO HAY TARIFA PACTADA PARA ELINSUMO 330027 COIL FIBRADO PERIFERICO (3.339.000 C/U) FACTURAN 4, LA AUTORIZACION EMITIDA PARA EL PACIENTESOLO EVIDENCIA AUTORIZADO EL SERVICIO 385720 OCLUSION DE VENAS INTRAABDOMINALES, NO SE EVIDENCIA COTIZACION DEL INSUMO.CLAUDIA DIAZ"/>
    <n v="0"/>
    <n v="18126000"/>
    <m/>
    <m/>
    <m/>
    <m/>
    <m/>
    <m/>
    <d v="2022-07-22T00:00:00"/>
    <n v="9"/>
    <m/>
    <s v="SI"/>
    <n v="1"/>
    <n v="21001231"/>
    <n v="20220722"/>
    <n v="18126000"/>
    <n v="0"/>
    <m/>
    <n v="20232305"/>
  </r>
  <r>
    <n v="805001115"/>
    <s v="GAR SAS"/>
    <s v="FVE"/>
    <n v="1897"/>
    <s v="FVE"/>
    <n v="1897"/>
    <s v="FVE_1897"/>
    <s v="805001115_FVE_1897"/>
    <d v="2022-05-28T00:00:00"/>
    <n v="18126000"/>
    <n v="18126000"/>
    <s v="C)Glosas total pendiente por respuesta de IPS"/>
    <x v="0"/>
    <s v="OK"/>
    <n v="18126000"/>
    <n v="0"/>
    <n v="0"/>
    <n v="0"/>
    <n v="0"/>
    <s v="DEVOLUCION"/>
    <n v="18126000"/>
    <s v="SE REALIZA DEVOLUCION DE LA FACTURA AL MOMENTO DE VALIDAR LA INFORMACION SE EVIDENCIA QUE NO HAY TARIFA PACTADA PARA ELINSUMO 330027 COIL FIBRADO PERIFERICO (3.339.000 C/U) FACTURAN 4, LA AUTORIZACION EMITIDA PARA ESTE PACIENTE 220463353703987 SOLO EVIDENCIA AUTORIZADO EL SERVICIO 385720 OCLUSION DE VENAS INTRAABDOMINALES, NO SE EVIDENCIA COTIZACION DEL INSUMO.CLAUDIA DIAZ"/>
    <n v="0"/>
    <n v="18126000"/>
    <m/>
    <m/>
    <m/>
    <m/>
    <m/>
    <m/>
    <d v="2022-07-22T00:00:00"/>
    <n v="9"/>
    <m/>
    <s v="SI"/>
    <n v="1"/>
    <n v="21001231"/>
    <n v="20220722"/>
    <n v="18126000"/>
    <n v="0"/>
    <m/>
    <n v="20232305"/>
  </r>
  <r>
    <n v="805001115"/>
    <s v="GAR SAS"/>
    <s v="FVE"/>
    <n v="2029"/>
    <s v="FVE"/>
    <n v="2029"/>
    <s v="FVE_2029"/>
    <s v="805001115_FVE_2029"/>
    <d v="2022-08-09T00:00:00"/>
    <n v="12390500"/>
    <n v="12390500"/>
    <s v="C)Glosas total pendiente por respuesta de IPS"/>
    <x v="0"/>
    <s v="OK"/>
    <n v="12390500"/>
    <n v="0"/>
    <n v="0"/>
    <n v="0"/>
    <n v="0"/>
    <s v="DEVOLUCION"/>
    <n v="12390500"/>
    <s v="DEVOLUCION, SE REALIZA DEVOLUCION DE LA FACTURA, NO SE EVIDENCIA TARIFA PACTADA PARA EL INSUMO FACTURADO (330027 COIL FIBRADO PERIFERICO CANT 2) VALOR 6.678.000, NO SE EVIDENCIA FACTURA DE VENTA DEL INSUMO, NO SE EVIDENCIA COTIZACION, POR FFAVOR TENER EN CUENTA QUE EL INSUMO NO ESTA INCLUIDO DENTRODE LOS INSUMOS FACTURABLES PARA EL PROCEDIMIENTO (876390 FLEBOGRAFIA TORAXICA) POR TANTO SE REQUIERE FACTURA DE VENTA DEL INSUMO Y/O COTIZACION. POR FAVOR VALIDAR CON EL AREA ENCARGADA (AUTORIZACIONES) PARA SU RESPECTIVA AUTORIZACION.CLAUDIA DIAZ"/>
    <n v="0"/>
    <n v="12390500"/>
    <m/>
    <m/>
    <m/>
    <m/>
    <m/>
    <m/>
    <d v="2022-09-13T00:00:00"/>
    <n v="9"/>
    <m/>
    <s v="SI"/>
    <n v="1"/>
    <n v="21001231"/>
    <n v="20220913"/>
    <n v="12390500"/>
    <n v="0"/>
    <m/>
    <n v="20232305"/>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3" cacheId="5"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 TIPIFICACION">
  <location ref="A3:C6" firstHeaderRow="0" firstDataRow="1" firstDataCol="1"/>
  <pivotFields count="41">
    <pivotField showAll="0"/>
    <pivotField showAll="0"/>
    <pivotField showAll="0"/>
    <pivotField showAll="0"/>
    <pivotField showAll="0"/>
    <pivotField showAll="0"/>
    <pivotField showAll="0"/>
    <pivotField showAll="0"/>
    <pivotField numFmtId="14" showAll="0"/>
    <pivotField numFmtId="41" showAll="0"/>
    <pivotField dataField="1" numFmtId="41" showAll="0"/>
    <pivotField showAll="0"/>
    <pivotField axis="axisRow" showAll="0">
      <items count="3">
        <item x="0"/>
        <item x="1"/>
        <item t="default"/>
      </items>
    </pivotField>
    <pivotField showAll="0"/>
    <pivotField numFmtId="41" showAll="0"/>
    <pivotField showAll="0"/>
    <pivotField showAll="0"/>
    <pivotField showAll="0"/>
    <pivotField showAll="0"/>
    <pivotField showAll="0"/>
    <pivotField numFmtId="41" showAll="0"/>
    <pivotField showAll="0"/>
    <pivotField numFmtId="41" showAll="0"/>
    <pivotField numFmtId="41" showAll="0"/>
    <pivotField showAll="0"/>
    <pivotField showAll="0"/>
    <pivotField showAll="0"/>
    <pivotField showAll="0"/>
    <pivotField showAll="0"/>
    <pivotField showAll="0"/>
    <pivotField numFmtId="14" showAll="0"/>
    <pivotField showAll="0"/>
    <pivotField showAll="0"/>
    <pivotField showAll="0"/>
    <pivotField showAll="0"/>
    <pivotField showAll="0"/>
    <pivotField showAll="0"/>
    <pivotField numFmtId="41" showAll="0"/>
    <pivotField showAll="0"/>
    <pivotField showAll="0"/>
    <pivotField showAll="0"/>
  </pivotFields>
  <rowFields count="1">
    <field x="12"/>
  </rowFields>
  <rowItems count="3">
    <i>
      <x/>
    </i>
    <i>
      <x v="1"/>
    </i>
    <i t="grand">
      <x/>
    </i>
  </rowItems>
  <colFields count="1">
    <field x="-2"/>
  </colFields>
  <colItems count="2">
    <i>
      <x/>
    </i>
    <i i="1">
      <x v="1"/>
    </i>
  </colItems>
  <dataFields count="2">
    <dataField name=" CANT FACT" fld="10" subtotal="count" baseField="12" baseItem="0"/>
    <dataField name=" SALDO_FACT_IPS" fld="10" baseField="0" baseItem="0" numFmtId="41"/>
  </dataFields>
  <formats count="1">
    <format dxfId="0">
      <pivotArea outline="0" collapsedLevelsAreSubtotals="1" fieldPosition="0">
        <references count="1">
          <reference field="4294967294" count="1" selected="0">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34"/>
  <sheetViews>
    <sheetView workbookViewId="0">
      <selection activeCell="H2" sqref="H2:H10"/>
    </sheetView>
  </sheetViews>
  <sheetFormatPr baseColWidth="10" defaultRowHeight="12.75" x14ac:dyDescent="0.2"/>
  <cols>
    <col min="1" max="1" width="11.5703125" style="2" customWidth="1"/>
    <col min="2" max="2" width="10.5703125" style="2" customWidth="1"/>
    <col min="3" max="3" width="5.5703125" style="2" customWidth="1"/>
    <col min="4" max="7" width="11.42578125" style="2"/>
    <col min="8" max="8" width="11.28515625" style="2" bestFit="1" customWidth="1"/>
    <col min="9" max="9" width="8" style="2" customWidth="1"/>
    <col min="10" max="10" width="11.42578125" style="2"/>
    <col min="11" max="11" width="30" style="7" bestFit="1" customWidth="1"/>
    <col min="12" max="16384" width="11.42578125" style="2"/>
  </cols>
  <sheetData>
    <row r="1" spans="1:11" ht="15" x14ac:dyDescent="0.2">
      <c r="A1" s="1" t="s">
        <v>1</v>
      </c>
      <c r="B1" s="1" t="s">
        <v>11</v>
      </c>
      <c r="C1" s="1" t="s">
        <v>12</v>
      </c>
      <c r="D1" s="1" t="s">
        <v>13</v>
      </c>
      <c r="E1" s="1" t="s">
        <v>14</v>
      </c>
      <c r="F1" s="1" t="s">
        <v>15</v>
      </c>
      <c r="G1" s="1" t="s">
        <v>16</v>
      </c>
      <c r="H1" s="1" t="s">
        <v>17</v>
      </c>
      <c r="I1" s="1" t="s">
        <v>18</v>
      </c>
      <c r="J1" s="1" t="s">
        <v>19</v>
      </c>
      <c r="K1" s="1" t="s">
        <v>20</v>
      </c>
    </row>
    <row r="2" spans="1:11" x14ac:dyDescent="0.2">
      <c r="A2" s="3">
        <v>805001115</v>
      </c>
      <c r="B2" s="4" t="s">
        <v>0</v>
      </c>
      <c r="C2" s="5" t="s">
        <v>2</v>
      </c>
      <c r="D2" s="5" t="s">
        <v>3</v>
      </c>
      <c r="E2" s="6">
        <v>43993</v>
      </c>
      <c r="F2" s="6">
        <v>44020</v>
      </c>
      <c r="G2" s="5">
        <v>18347080</v>
      </c>
      <c r="H2" s="8">
        <v>18347080</v>
      </c>
      <c r="I2" s="5"/>
      <c r="J2" s="5"/>
      <c r="K2" s="6"/>
    </row>
    <row r="3" spans="1:11" x14ac:dyDescent="0.2">
      <c r="A3" s="3">
        <v>805001115</v>
      </c>
      <c r="B3" s="4" t="s">
        <v>0</v>
      </c>
      <c r="C3" s="5" t="s">
        <v>2</v>
      </c>
      <c r="D3" s="5" t="s">
        <v>4</v>
      </c>
      <c r="E3" s="6">
        <v>44308</v>
      </c>
      <c r="F3" s="6">
        <v>44330</v>
      </c>
      <c r="G3" s="5">
        <v>71685</v>
      </c>
      <c r="H3" s="8">
        <v>71685</v>
      </c>
      <c r="I3" s="5"/>
      <c r="J3" s="5"/>
      <c r="K3" s="6"/>
    </row>
    <row r="4" spans="1:11" x14ac:dyDescent="0.2">
      <c r="A4" s="3">
        <v>805001115</v>
      </c>
      <c r="B4" s="4" t="s">
        <v>0</v>
      </c>
      <c r="C4" s="5" t="s">
        <v>2</v>
      </c>
      <c r="D4" s="5" t="s">
        <v>5</v>
      </c>
      <c r="E4" s="6">
        <v>44553</v>
      </c>
      <c r="F4" s="6">
        <v>44566</v>
      </c>
      <c r="G4" s="5">
        <v>1375000</v>
      </c>
      <c r="H4" s="8">
        <v>1375000</v>
      </c>
      <c r="I4" s="5"/>
      <c r="J4" s="5"/>
      <c r="K4" s="6"/>
    </row>
    <row r="5" spans="1:11" x14ac:dyDescent="0.2">
      <c r="A5" s="3">
        <v>805001115</v>
      </c>
      <c r="B5" s="4" t="s">
        <v>0</v>
      </c>
      <c r="C5" s="5" t="s">
        <v>2</v>
      </c>
      <c r="D5" s="5" t="s">
        <v>6</v>
      </c>
      <c r="E5" s="6">
        <v>44709</v>
      </c>
      <c r="F5" s="6">
        <v>44764</v>
      </c>
      <c r="G5" s="5">
        <v>14787000</v>
      </c>
      <c r="H5" s="8">
        <v>14787000</v>
      </c>
      <c r="I5" s="5"/>
      <c r="J5" s="5"/>
      <c r="K5" s="6"/>
    </row>
    <row r="6" spans="1:11" x14ac:dyDescent="0.2">
      <c r="A6" s="3">
        <v>805001115</v>
      </c>
      <c r="B6" s="4" t="s">
        <v>0</v>
      </c>
      <c r="C6" s="5" t="s">
        <v>2</v>
      </c>
      <c r="D6" s="5" t="s">
        <v>7</v>
      </c>
      <c r="E6" s="6">
        <v>44709</v>
      </c>
      <c r="F6" s="6">
        <v>44764</v>
      </c>
      <c r="G6" s="5">
        <v>14787000</v>
      </c>
      <c r="H6" s="8">
        <v>14787000</v>
      </c>
      <c r="I6" s="5"/>
      <c r="J6" s="5"/>
      <c r="K6" s="6"/>
    </row>
    <row r="7" spans="1:11" x14ac:dyDescent="0.2">
      <c r="A7" s="3">
        <v>805001115</v>
      </c>
      <c r="B7" s="4" t="s">
        <v>0</v>
      </c>
      <c r="C7" s="5" t="s">
        <v>2</v>
      </c>
      <c r="D7" s="5" t="s">
        <v>8</v>
      </c>
      <c r="E7" s="6">
        <v>44709</v>
      </c>
      <c r="F7" s="6">
        <v>44764</v>
      </c>
      <c r="G7" s="5">
        <v>18126000</v>
      </c>
      <c r="H7" s="8">
        <v>18126000</v>
      </c>
      <c r="I7" s="5"/>
      <c r="J7" s="5"/>
      <c r="K7" s="6"/>
    </row>
    <row r="8" spans="1:11" x14ac:dyDescent="0.2">
      <c r="A8" s="3">
        <v>805001115</v>
      </c>
      <c r="B8" s="4" t="s">
        <v>0</v>
      </c>
      <c r="C8" s="5" t="s">
        <v>2</v>
      </c>
      <c r="D8" s="5" t="s">
        <v>9</v>
      </c>
      <c r="E8" s="6">
        <v>44709</v>
      </c>
      <c r="F8" s="6">
        <v>44764</v>
      </c>
      <c r="G8" s="5">
        <v>18126000</v>
      </c>
      <c r="H8" s="8">
        <v>18126000</v>
      </c>
      <c r="I8" s="5"/>
      <c r="J8" s="5"/>
      <c r="K8" s="6"/>
    </row>
    <row r="9" spans="1:11" x14ac:dyDescent="0.2">
      <c r="A9" s="3">
        <v>805001115</v>
      </c>
      <c r="B9" s="4" t="s">
        <v>0</v>
      </c>
      <c r="C9" s="5" t="s">
        <v>2</v>
      </c>
      <c r="D9" s="5" t="s">
        <v>10</v>
      </c>
      <c r="E9" s="6">
        <v>44782</v>
      </c>
      <c r="F9" s="6">
        <v>44817</v>
      </c>
      <c r="G9" s="5">
        <v>12390500</v>
      </c>
      <c r="H9" s="8">
        <v>12390500</v>
      </c>
      <c r="I9" s="5"/>
      <c r="J9" s="5"/>
      <c r="K9" s="6"/>
    </row>
    <row r="10" spans="1:11" ht="17.45" customHeight="1" x14ac:dyDescent="0.2">
      <c r="G10" s="5">
        <f>SUM(G2:G9)</f>
        <v>98010265</v>
      </c>
      <c r="H10" s="8">
        <f>SUM(H2:H9)</f>
        <v>98010265</v>
      </c>
      <c r="J10" s="7"/>
    </row>
    <row r="12" spans="1:11" x14ac:dyDescent="0.2">
      <c r="K12" s="2"/>
    </row>
    <row r="13" spans="1:11" x14ac:dyDescent="0.2">
      <c r="K13" s="2"/>
    </row>
    <row r="14" spans="1:11" ht="17.45" customHeight="1" x14ac:dyDescent="0.2">
      <c r="K14" s="2"/>
    </row>
    <row r="15" spans="1:11" ht="13.15" customHeight="1" x14ac:dyDescent="0.2">
      <c r="K15" s="2"/>
    </row>
    <row r="16" spans="1:11" ht="13.15" customHeight="1" x14ac:dyDescent="0.2">
      <c r="K16" s="2"/>
    </row>
    <row r="17" s="2" customFormat="1" x14ac:dyDescent="0.2"/>
    <row r="18" s="2" customFormat="1" x14ac:dyDescent="0.2"/>
    <row r="19" s="2" customFormat="1" ht="17.45" customHeight="1" x14ac:dyDescent="0.2"/>
    <row r="20" s="2" customFormat="1" x14ac:dyDescent="0.2"/>
    <row r="21" s="2" customFormat="1" ht="43.15" customHeight="1" x14ac:dyDescent="0.2"/>
    <row r="22" s="2" customFormat="1" x14ac:dyDescent="0.2"/>
    <row r="23" s="2" customFormat="1" ht="67.150000000000006" customHeight="1" x14ac:dyDescent="0.2"/>
    <row r="24" s="2" customFormat="1" ht="13.15" customHeight="1" x14ac:dyDescent="0.2"/>
    <row r="25" s="2" customFormat="1" x14ac:dyDescent="0.2"/>
    <row r="26" s="2" customFormat="1" x14ac:dyDescent="0.2"/>
    <row r="27" s="2" customFormat="1" x14ac:dyDescent="0.2"/>
    <row r="28" s="2" customFormat="1" x14ac:dyDescent="0.2"/>
    <row r="29" s="2" customFormat="1" x14ac:dyDescent="0.2"/>
    <row r="30" s="2" customFormat="1" x14ac:dyDescent="0.2"/>
    <row r="31" s="2" customFormat="1" x14ac:dyDescent="0.2"/>
    <row r="32" s="2" customFormat="1" x14ac:dyDescent="0.2"/>
    <row r="33" s="2" customFormat="1" x14ac:dyDescent="0.2"/>
    <row r="34" s="2" customFormat="1" x14ac:dyDescent="0.2"/>
  </sheetData>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6"/>
  <sheetViews>
    <sheetView workbookViewId="0">
      <selection activeCell="A3" sqref="A3:C6"/>
    </sheetView>
  </sheetViews>
  <sheetFormatPr baseColWidth="10" defaultRowHeight="12.75" x14ac:dyDescent="0.2"/>
  <cols>
    <col min="1" max="1" width="23.140625" bestFit="1" customWidth="1"/>
    <col min="2" max="2" width="14.42578125" customWidth="1"/>
    <col min="3" max="3" width="18.7109375" customWidth="1"/>
  </cols>
  <sheetData>
    <row r="3" spans="1:3" x14ac:dyDescent="0.2">
      <c r="A3" s="17" t="s">
        <v>95</v>
      </c>
      <c r="B3" t="s">
        <v>96</v>
      </c>
      <c r="C3" t="s">
        <v>97</v>
      </c>
    </row>
    <row r="4" spans="1:3" x14ac:dyDescent="0.2">
      <c r="A4" s="18" t="s">
        <v>92</v>
      </c>
      <c r="B4" s="19">
        <v>7</v>
      </c>
      <c r="C4" s="20">
        <v>97938580</v>
      </c>
    </row>
    <row r="5" spans="1:3" x14ac:dyDescent="0.2">
      <c r="A5" s="18" t="s">
        <v>93</v>
      </c>
      <c r="B5" s="19">
        <v>1</v>
      </c>
      <c r="C5" s="20">
        <v>71685</v>
      </c>
    </row>
    <row r="6" spans="1:3" x14ac:dyDescent="0.2">
      <c r="A6" s="18" t="s">
        <v>94</v>
      </c>
      <c r="B6" s="19">
        <v>8</v>
      </c>
      <c r="C6" s="20">
        <v>98010265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10"/>
  <sheetViews>
    <sheetView topLeftCell="F1" workbookViewId="0">
      <pane ySplit="1" topLeftCell="A2" activePane="bottomLeft" state="frozen"/>
      <selection pane="bottomLeft" activeCell="M5" sqref="M5:M10"/>
    </sheetView>
  </sheetViews>
  <sheetFormatPr baseColWidth="10" defaultRowHeight="12.75" x14ac:dyDescent="0.2"/>
  <cols>
    <col min="8" max="8" width="20.140625" customWidth="1"/>
    <col min="12" max="12" width="41" customWidth="1"/>
    <col min="13" max="13" width="29.7109375" customWidth="1"/>
    <col min="20" max="20" width="14.140625" customWidth="1"/>
    <col min="30" max="30" width="15.7109375" customWidth="1"/>
  </cols>
  <sheetData>
    <row r="1" spans="1:41" x14ac:dyDescent="0.2">
      <c r="J1" s="15">
        <f>SUBTOTAL(9,J3:J10)</f>
        <v>98010265</v>
      </c>
      <c r="K1" s="15">
        <f>SUBTOTAL(9,K3:K10)</f>
        <v>98010265</v>
      </c>
      <c r="O1" s="15">
        <f>SUBTOTAL(9,O3:O10)</f>
        <v>97938580</v>
      </c>
      <c r="U1" s="15">
        <f>SUBTOTAL(9,U3:U10)</f>
        <v>97938580</v>
      </c>
      <c r="W1" s="15">
        <f t="shared" ref="W1:X1" si="0">SUBTOTAL(9,W3:W10)</f>
        <v>0</v>
      </c>
      <c r="X1" s="15">
        <f t="shared" si="0"/>
        <v>97938580</v>
      </c>
      <c r="AL1">
        <f>SUBTOTAL(9,AL3:AL10)</f>
        <v>97938580</v>
      </c>
    </row>
    <row r="2" spans="1:41" s="11" customFormat="1" ht="51" customHeight="1" x14ac:dyDescent="0.2">
      <c r="A2" s="12" t="s">
        <v>21</v>
      </c>
      <c r="B2" s="12" t="s">
        <v>22</v>
      </c>
      <c r="C2" s="12" t="s">
        <v>23</v>
      </c>
      <c r="D2" s="12" t="s">
        <v>24</v>
      </c>
      <c r="E2" s="12" t="s">
        <v>25</v>
      </c>
      <c r="F2" s="12" t="s">
        <v>26</v>
      </c>
      <c r="G2" s="13" t="s">
        <v>68</v>
      </c>
      <c r="H2" s="13" t="s">
        <v>77</v>
      </c>
      <c r="I2" s="12" t="s">
        <v>27</v>
      </c>
      <c r="J2" s="12" t="s">
        <v>28</v>
      </c>
      <c r="K2" s="13" t="s">
        <v>29</v>
      </c>
      <c r="L2" s="12" t="s">
        <v>30</v>
      </c>
      <c r="M2" s="13" t="s">
        <v>86</v>
      </c>
      <c r="N2" s="12" t="s">
        <v>31</v>
      </c>
      <c r="O2" s="16" t="s">
        <v>32</v>
      </c>
      <c r="P2" s="12" t="s">
        <v>33</v>
      </c>
      <c r="Q2" s="12" t="s">
        <v>34</v>
      </c>
      <c r="R2" s="12" t="s">
        <v>35</v>
      </c>
      <c r="S2" s="12" t="s">
        <v>36</v>
      </c>
      <c r="T2" s="13" t="s">
        <v>90</v>
      </c>
      <c r="U2" s="13" t="s">
        <v>87</v>
      </c>
      <c r="V2" s="13" t="s">
        <v>89</v>
      </c>
      <c r="W2" s="12" t="s">
        <v>37</v>
      </c>
      <c r="X2" s="12" t="s">
        <v>38</v>
      </c>
      <c r="Y2" s="13" t="s">
        <v>88</v>
      </c>
      <c r="Z2" s="13" t="s">
        <v>39</v>
      </c>
      <c r="AA2" s="13" t="s">
        <v>40</v>
      </c>
      <c r="AB2" s="13" t="s">
        <v>41</v>
      </c>
      <c r="AC2" s="13" t="s">
        <v>42</v>
      </c>
      <c r="AD2" s="12" t="s">
        <v>43</v>
      </c>
      <c r="AE2" s="12" t="s">
        <v>44</v>
      </c>
      <c r="AF2" s="12" t="s">
        <v>45</v>
      </c>
      <c r="AG2" s="12" t="s">
        <v>46</v>
      </c>
      <c r="AH2" s="12" t="s">
        <v>47</v>
      </c>
      <c r="AI2" s="12" t="s">
        <v>48</v>
      </c>
      <c r="AJ2" s="12" t="s">
        <v>49</v>
      </c>
      <c r="AK2" s="12" t="s">
        <v>50</v>
      </c>
      <c r="AL2" s="12" t="s">
        <v>51</v>
      </c>
      <c r="AM2" s="12" t="s">
        <v>52</v>
      </c>
      <c r="AN2" s="12" t="s">
        <v>53</v>
      </c>
      <c r="AO2" s="12" t="s">
        <v>54</v>
      </c>
    </row>
    <row r="3" spans="1:41" x14ac:dyDescent="0.2">
      <c r="A3" s="9">
        <v>805001115</v>
      </c>
      <c r="B3" s="9" t="s">
        <v>0</v>
      </c>
      <c r="C3" s="9" t="s">
        <v>2</v>
      </c>
      <c r="D3" s="9">
        <v>553</v>
      </c>
      <c r="E3" s="9" t="s">
        <v>55</v>
      </c>
      <c r="F3" s="9">
        <v>553</v>
      </c>
      <c r="G3" s="9" t="s">
        <v>69</v>
      </c>
      <c r="H3" s="9" t="s">
        <v>78</v>
      </c>
      <c r="I3" s="10">
        <v>43993</v>
      </c>
      <c r="J3" s="14">
        <v>18347080</v>
      </c>
      <c r="K3" s="14">
        <v>18347080</v>
      </c>
      <c r="L3" s="9" t="s">
        <v>56</v>
      </c>
      <c r="M3" s="9" t="s">
        <v>124</v>
      </c>
      <c r="N3" s="9" t="s">
        <v>57</v>
      </c>
      <c r="O3" s="14">
        <v>18347080</v>
      </c>
      <c r="P3" s="14">
        <v>0</v>
      </c>
      <c r="Q3" s="14">
        <v>0</v>
      </c>
      <c r="R3" s="14">
        <v>0</v>
      </c>
      <c r="S3" s="14">
        <v>0</v>
      </c>
      <c r="T3" s="14" t="s">
        <v>91</v>
      </c>
      <c r="U3" s="14">
        <v>18347080</v>
      </c>
      <c r="V3" s="9" t="s">
        <v>58</v>
      </c>
      <c r="W3" s="14">
        <v>0</v>
      </c>
      <c r="X3" s="14">
        <v>18347080</v>
      </c>
      <c r="Y3" s="9"/>
      <c r="Z3" s="9"/>
      <c r="AA3" s="9"/>
      <c r="AB3" s="9"/>
      <c r="AC3" s="9"/>
      <c r="AD3" s="9"/>
      <c r="AE3" s="10">
        <v>44020</v>
      </c>
      <c r="AF3" s="9">
        <v>9</v>
      </c>
      <c r="AG3" s="9"/>
      <c r="AH3" s="9" t="s">
        <v>59</v>
      </c>
      <c r="AI3" s="9">
        <v>5</v>
      </c>
      <c r="AJ3" s="9">
        <v>21001231</v>
      </c>
      <c r="AK3" s="9">
        <v>20210512</v>
      </c>
      <c r="AL3" s="14">
        <v>18347080</v>
      </c>
      <c r="AM3" s="14">
        <v>0</v>
      </c>
      <c r="AN3" s="9"/>
      <c r="AO3" s="9">
        <v>20232305</v>
      </c>
    </row>
    <row r="4" spans="1:41" x14ac:dyDescent="0.2">
      <c r="A4" s="9">
        <v>805001115</v>
      </c>
      <c r="B4" s="9" t="s">
        <v>0</v>
      </c>
      <c r="C4" s="9" t="s">
        <v>2</v>
      </c>
      <c r="D4" s="9">
        <v>956</v>
      </c>
      <c r="E4" s="9"/>
      <c r="F4" s="9"/>
      <c r="G4" s="9" t="s">
        <v>70</v>
      </c>
      <c r="H4" s="9" t="s">
        <v>79</v>
      </c>
      <c r="I4" s="10">
        <v>44308</v>
      </c>
      <c r="J4" s="14">
        <v>71685</v>
      </c>
      <c r="K4" s="14">
        <v>71685</v>
      </c>
      <c r="L4" s="9" t="s">
        <v>60</v>
      </c>
      <c r="M4" s="9" t="s">
        <v>93</v>
      </c>
      <c r="N4" s="9" t="s">
        <v>61</v>
      </c>
      <c r="O4" s="14">
        <v>0</v>
      </c>
      <c r="P4" s="14"/>
      <c r="Q4" s="14"/>
      <c r="R4" s="14"/>
      <c r="S4" s="14"/>
      <c r="T4" s="14" t="e">
        <v>#N/A</v>
      </c>
      <c r="U4" s="14">
        <v>0</v>
      </c>
      <c r="V4" s="9"/>
      <c r="W4" s="14">
        <v>0</v>
      </c>
      <c r="X4" s="14">
        <v>0</v>
      </c>
      <c r="Y4" s="9"/>
      <c r="Z4" s="9"/>
      <c r="AA4" s="9"/>
      <c r="AB4" s="9"/>
      <c r="AC4" s="9"/>
      <c r="AD4" s="9"/>
      <c r="AE4" s="10">
        <v>44330</v>
      </c>
      <c r="AF4" s="9"/>
      <c r="AG4" s="9"/>
      <c r="AH4" s="9" t="s">
        <v>59</v>
      </c>
      <c r="AI4" s="9"/>
      <c r="AJ4" s="9"/>
      <c r="AK4" s="9"/>
      <c r="AL4" s="14">
        <v>0</v>
      </c>
      <c r="AM4" s="14"/>
      <c r="AN4" s="9"/>
      <c r="AO4" s="9">
        <v>20232305</v>
      </c>
    </row>
    <row r="5" spans="1:41" x14ac:dyDescent="0.2">
      <c r="A5" s="9">
        <v>805001115</v>
      </c>
      <c r="B5" s="9" t="s">
        <v>0</v>
      </c>
      <c r="C5" s="9" t="s">
        <v>2</v>
      </c>
      <c r="D5" s="9">
        <v>1613</v>
      </c>
      <c r="E5" s="9" t="s">
        <v>2</v>
      </c>
      <c r="F5" s="9">
        <v>1613</v>
      </c>
      <c r="G5" s="9" t="s">
        <v>71</v>
      </c>
      <c r="H5" s="9" t="s">
        <v>80</v>
      </c>
      <c r="I5" s="10">
        <v>44553</v>
      </c>
      <c r="J5" s="14">
        <v>1375000</v>
      </c>
      <c r="K5" s="14">
        <v>1375000</v>
      </c>
      <c r="L5" s="9" t="s">
        <v>56</v>
      </c>
      <c r="M5" s="9" t="s">
        <v>124</v>
      </c>
      <c r="N5" s="9" t="s">
        <v>62</v>
      </c>
      <c r="O5" s="14">
        <v>1375000</v>
      </c>
      <c r="P5" s="14">
        <v>0</v>
      </c>
      <c r="Q5" s="14">
        <v>0</v>
      </c>
      <c r="R5" s="14">
        <v>0</v>
      </c>
      <c r="S5" s="14">
        <v>0</v>
      </c>
      <c r="T5" s="14" t="s">
        <v>91</v>
      </c>
      <c r="U5" s="14">
        <v>1375000</v>
      </c>
      <c r="V5" s="9" t="s">
        <v>63</v>
      </c>
      <c r="W5" s="14">
        <v>0</v>
      </c>
      <c r="X5" s="14">
        <v>1375000</v>
      </c>
      <c r="Y5" s="9"/>
      <c r="Z5" s="9"/>
      <c r="AA5" s="9"/>
      <c r="AB5" s="9"/>
      <c r="AC5" s="9"/>
      <c r="AD5" s="9"/>
      <c r="AE5" s="10">
        <v>44566</v>
      </c>
      <c r="AF5" s="9">
        <v>9</v>
      </c>
      <c r="AG5" s="9"/>
      <c r="AH5" s="9" t="s">
        <v>59</v>
      </c>
      <c r="AI5" s="9">
        <v>2</v>
      </c>
      <c r="AJ5" s="9">
        <v>21001231</v>
      </c>
      <c r="AK5" s="9">
        <v>20220305</v>
      </c>
      <c r="AL5" s="14">
        <v>1375000</v>
      </c>
      <c r="AM5" s="14">
        <v>0</v>
      </c>
      <c r="AN5" s="9"/>
      <c r="AO5" s="9">
        <v>20232305</v>
      </c>
    </row>
    <row r="6" spans="1:41" x14ac:dyDescent="0.2">
      <c r="A6" s="9">
        <v>805001115</v>
      </c>
      <c r="B6" s="9" t="s">
        <v>0</v>
      </c>
      <c r="C6" s="9" t="s">
        <v>2</v>
      </c>
      <c r="D6" s="9">
        <v>1823</v>
      </c>
      <c r="E6" s="9" t="s">
        <v>2</v>
      </c>
      <c r="F6" s="9">
        <v>1823</v>
      </c>
      <c r="G6" s="9" t="s">
        <v>72</v>
      </c>
      <c r="H6" s="9" t="s">
        <v>81</v>
      </c>
      <c r="I6" s="10">
        <v>44709</v>
      </c>
      <c r="J6" s="14">
        <v>14787000</v>
      </c>
      <c r="K6" s="14">
        <v>14787000</v>
      </c>
      <c r="L6" s="9" t="s">
        <v>56</v>
      </c>
      <c r="M6" s="9" t="s">
        <v>124</v>
      </c>
      <c r="N6" s="9" t="s">
        <v>62</v>
      </c>
      <c r="O6" s="14">
        <v>14787000</v>
      </c>
      <c r="P6" s="14">
        <v>0</v>
      </c>
      <c r="Q6" s="14">
        <v>0</v>
      </c>
      <c r="R6" s="14">
        <v>0</v>
      </c>
      <c r="S6" s="14">
        <v>0</v>
      </c>
      <c r="T6" s="14" t="s">
        <v>91</v>
      </c>
      <c r="U6" s="14">
        <v>14787000</v>
      </c>
      <c r="V6" s="9" t="s">
        <v>64</v>
      </c>
      <c r="W6" s="14">
        <v>0</v>
      </c>
      <c r="X6" s="14">
        <v>14787000</v>
      </c>
      <c r="Y6" s="9"/>
      <c r="Z6" s="9"/>
      <c r="AA6" s="9"/>
      <c r="AB6" s="9"/>
      <c r="AC6" s="9"/>
      <c r="AD6" s="9"/>
      <c r="AE6" s="10">
        <v>44764</v>
      </c>
      <c r="AF6" s="9">
        <v>9</v>
      </c>
      <c r="AG6" s="9"/>
      <c r="AH6" s="9" t="s">
        <v>59</v>
      </c>
      <c r="AI6" s="9">
        <v>1</v>
      </c>
      <c r="AJ6" s="9">
        <v>21001231</v>
      </c>
      <c r="AK6" s="9">
        <v>20220722</v>
      </c>
      <c r="AL6" s="14">
        <v>14787000</v>
      </c>
      <c r="AM6" s="14">
        <v>0</v>
      </c>
      <c r="AN6" s="9"/>
      <c r="AO6" s="9">
        <v>20232305</v>
      </c>
    </row>
    <row r="7" spans="1:41" x14ac:dyDescent="0.2">
      <c r="A7" s="9">
        <v>805001115</v>
      </c>
      <c r="B7" s="9" t="s">
        <v>0</v>
      </c>
      <c r="C7" s="9" t="s">
        <v>2</v>
      </c>
      <c r="D7" s="9">
        <v>1824</v>
      </c>
      <c r="E7" s="9" t="s">
        <v>2</v>
      </c>
      <c r="F7" s="9">
        <v>1824</v>
      </c>
      <c r="G7" s="9" t="s">
        <v>73</v>
      </c>
      <c r="H7" s="9" t="s">
        <v>82</v>
      </c>
      <c r="I7" s="10">
        <v>44709</v>
      </c>
      <c r="J7" s="14">
        <v>14787000</v>
      </c>
      <c r="K7" s="14">
        <v>14787000</v>
      </c>
      <c r="L7" s="9" t="s">
        <v>56</v>
      </c>
      <c r="M7" s="9" t="s">
        <v>124</v>
      </c>
      <c r="N7" s="9" t="s">
        <v>62</v>
      </c>
      <c r="O7" s="14">
        <v>14787000</v>
      </c>
      <c r="P7" s="14">
        <v>0</v>
      </c>
      <c r="Q7" s="14">
        <v>0</v>
      </c>
      <c r="R7" s="14">
        <v>0</v>
      </c>
      <c r="S7" s="14">
        <v>0</v>
      </c>
      <c r="T7" s="14" t="s">
        <v>91</v>
      </c>
      <c r="U7" s="14">
        <v>14787000</v>
      </c>
      <c r="V7" s="9" t="s">
        <v>64</v>
      </c>
      <c r="W7" s="14">
        <v>0</v>
      </c>
      <c r="X7" s="14">
        <v>14787000</v>
      </c>
      <c r="Y7" s="9"/>
      <c r="Z7" s="9"/>
      <c r="AA7" s="9"/>
      <c r="AB7" s="9"/>
      <c r="AC7" s="9"/>
      <c r="AD7" s="9"/>
      <c r="AE7" s="10">
        <v>44764</v>
      </c>
      <c r="AF7" s="9">
        <v>9</v>
      </c>
      <c r="AG7" s="9"/>
      <c r="AH7" s="9" t="s">
        <v>59</v>
      </c>
      <c r="AI7" s="9">
        <v>1</v>
      </c>
      <c r="AJ7" s="9">
        <v>21001231</v>
      </c>
      <c r="AK7" s="9">
        <v>20220722</v>
      </c>
      <c r="AL7" s="14">
        <v>14787000</v>
      </c>
      <c r="AM7" s="14">
        <v>0</v>
      </c>
      <c r="AN7" s="9"/>
      <c r="AO7" s="9">
        <v>20232305</v>
      </c>
    </row>
    <row r="8" spans="1:41" x14ac:dyDescent="0.2">
      <c r="A8" s="9">
        <v>805001115</v>
      </c>
      <c r="B8" s="9" t="s">
        <v>0</v>
      </c>
      <c r="C8" s="9" t="s">
        <v>2</v>
      </c>
      <c r="D8" s="9">
        <v>1825</v>
      </c>
      <c r="E8" s="9" t="s">
        <v>2</v>
      </c>
      <c r="F8" s="9">
        <v>1825</v>
      </c>
      <c r="G8" s="9" t="s">
        <v>74</v>
      </c>
      <c r="H8" s="9" t="s">
        <v>83</v>
      </c>
      <c r="I8" s="10">
        <v>44709</v>
      </c>
      <c r="J8" s="14">
        <v>18126000</v>
      </c>
      <c r="K8" s="14">
        <v>18126000</v>
      </c>
      <c r="L8" s="9" t="s">
        <v>56</v>
      </c>
      <c r="M8" s="9" t="s">
        <v>124</v>
      </c>
      <c r="N8" s="9" t="s">
        <v>62</v>
      </c>
      <c r="O8" s="14">
        <v>18126000</v>
      </c>
      <c r="P8" s="14">
        <v>0</v>
      </c>
      <c r="Q8" s="14">
        <v>0</v>
      </c>
      <c r="R8" s="14">
        <v>0</v>
      </c>
      <c r="S8" s="14">
        <v>0</v>
      </c>
      <c r="T8" s="14" t="s">
        <v>91</v>
      </c>
      <c r="U8" s="14">
        <v>18126000</v>
      </c>
      <c r="V8" s="9" t="s">
        <v>65</v>
      </c>
      <c r="W8" s="14">
        <v>0</v>
      </c>
      <c r="X8" s="14">
        <v>18126000</v>
      </c>
      <c r="Y8" s="9"/>
      <c r="Z8" s="9"/>
      <c r="AA8" s="9"/>
      <c r="AB8" s="9"/>
      <c r="AC8" s="9"/>
      <c r="AD8" s="9"/>
      <c r="AE8" s="10">
        <v>44764</v>
      </c>
      <c r="AF8" s="9">
        <v>9</v>
      </c>
      <c r="AG8" s="9"/>
      <c r="AH8" s="9" t="s">
        <v>59</v>
      </c>
      <c r="AI8" s="9">
        <v>1</v>
      </c>
      <c r="AJ8" s="9">
        <v>21001231</v>
      </c>
      <c r="AK8" s="9">
        <v>20220722</v>
      </c>
      <c r="AL8" s="14">
        <v>18126000</v>
      </c>
      <c r="AM8" s="14">
        <v>0</v>
      </c>
      <c r="AN8" s="9"/>
      <c r="AO8" s="9">
        <v>20232305</v>
      </c>
    </row>
    <row r="9" spans="1:41" x14ac:dyDescent="0.2">
      <c r="A9" s="9">
        <v>805001115</v>
      </c>
      <c r="B9" s="9" t="s">
        <v>0</v>
      </c>
      <c r="C9" s="9" t="s">
        <v>2</v>
      </c>
      <c r="D9" s="9">
        <v>1897</v>
      </c>
      <c r="E9" s="9" t="s">
        <v>2</v>
      </c>
      <c r="F9" s="9">
        <v>1897</v>
      </c>
      <c r="G9" s="9" t="s">
        <v>75</v>
      </c>
      <c r="H9" s="9" t="s">
        <v>84</v>
      </c>
      <c r="I9" s="10">
        <v>44709</v>
      </c>
      <c r="J9" s="14">
        <v>18126000</v>
      </c>
      <c r="K9" s="14">
        <v>18126000</v>
      </c>
      <c r="L9" s="9" t="s">
        <v>56</v>
      </c>
      <c r="M9" s="9" t="s">
        <v>124</v>
      </c>
      <c r="N9" s="9" t="s">
        <v>62</v>
      </c>
      <c r="O9" s="14">
        <v>18126000</v>
      </c>
      <c r="P9" s="14">
        <v>0</v>
      </c>
      <c r="Q9" s="14">
        <v>0</v>
      </c>
      <c r="R9" s="14">
        <v>0</v>
      </c>
      <c r="S9" s="14">
        <v>0</v>
      </c>
      <c r="T9" s="14" t="s">
        <v>91</v>
      </c>
      <c r="U9" s="14">
        <v>18126000</v>
      </c>
      <c r="V9" s="9" t="s">
        <v>66</v>
      </c>
      <c r="W9" s="14">
        <v>0</v>
      </c>
      <c r="X9" s="14">
        <v>18126000</v>
      </c>
      <c r="Y9" s="9"/>
      <c r="Z9" s="9"/>
      <c r="AA9" s="9"/>
      <c r="AB9" s="9"/>
      <c r="AC9" s="9"/>
      <c r="AD9" s="9"/>
      <c r="AE9" s="10">
        <v>44764</v>
      </c>
      <c r="AF9" s="9">
        <v>9</v>
      </c>
      <c r="AG9" s="9"/>
      <c r="AH9" s="9" t="s">
        <v>59</v>
      </c>
      <c r="AI9" s="9">
        <v>1</v>
      </c>
      <c r="AJ9" s="9">
        <v>21001231</v>
      </c>
      <c r="AK9" s="9">
        <v>20220722</v>
      </c>
      <c r="AL9" s="14">
        <v>18126000</v>
      </c>
      <c r="AM9" s="14">
        <v>0</v>
      </c>
      <c r="AN9" s="9"/>
      <c r="AO9" s="9">
        <v>20232305</v>
      </c>
    </row>
    <row r="10" spans="1:41" x14ac:dyDescent="0.2">
      <c r="A10" s="9">
        <v>805001115</v>
      </c>
      <c r="B10" s="9" t="s">
        <v>0</v>
      </c>
      <c r="C10" s="9" t="s">
        <v>2</v>
      </c>
      <c r="D10" s="9">
        <v>2029</v>
      </c>
      <c r="E10" s="9" t="s">
        <v>2</v>
      </c>
      <c r="F10" s="9">
        <v>2029</v>
      </c>
      <c r="G10" s="9" t="s">
        <v>76</v>
      </c>
      <c r="H10" s="9" t="s">
        <v>85</v>
      </c>
      <c r="I10" s="10">
        <v>44782</v>
      </c>
      <c r="J10" s="14">
        <v>12390500</v>
      </c>
      <c r="K10" s="14">
        <v>12390500</v>
      </c>
      <c r="L10" s="9" t="s">
        <v>56</v>
      </c>
      <c r="M10" s="9" t="s">
        <v>124</v>
      </c>
      <c r="N10" s="9" t="s">
        <v>62</v>
      </c>
      <c r="O10" s="14">
        <v>12390500</v>
      </c>
      <c r="P10" s="14">
        <v>0</v>
      </c>
      <c r="Q10" s="14">
        <v>0</v>
      </c>
      <c r="R10" s="14">
        <v>0</v>
      </c>
      <c r="S10" s="14">
        <v>0</v>
      </c>
      <c r="T10" s="14" t="s">
        <v>91</v>
      </c>
      <c r="U10" s="14">
        <v>12390500</v>
      </c>
      <c r="V10" s="9" t="s">
        <v>67</v>
      </c>
      <c r="W10" s="14">
        <v>0</v>
      </c>
      <c r="X10" s="14">
        <v>12390500</v>
      </c>
      <c r="Y10" s="9"/>
      <c r="Z10" s="9"/>
      <c r="AA10" s="9"/>
      <c r="AB10" s="9"/>
      <c r="AC10" s="9"/>
      <c r="AD10" s="9"/>
      <c r="AE10" s="10">
        <v>44817</v>
      </c>
      <c r="AF10" s="9">
        <v>9</v>
      </c>
      <c r="AG10" s="9"/>
      <c r="AH10" s="9" t="s">
        <v>59</v>
      </c>
      <c r="AI10" s="9">
        <v>1</v>
      </c>
      <c r="AJ10" s="9">
        <v>21001231</v>
      </c>
      <c r="AK10" s="9">
        <v>20220913</v>
      </c>
      <c r="AL10" s="14">
        <v>12390500</v>
      </c>
      <c r="AM10" s="14">
        <v>0</v>
      </c>
      <c r="AN10" s="9"/>
      <c r="AO10" s="9">
        <v>20232305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0"/>
  <sheetViews>
    <sheetView showGridLines="0" tabSelected="1" zoomScale="90" zoomScaleNormal="90" zoomScaleSheetLayoutView="100" workbookViewId="0">
      <selection activeCell="I10" sqref="I10"/>
    </sheetView>
  </sheetViews>
  <sheetFormatPr baseColWidth="10" defaultColWidth="11" defaultRowHeight="12.75" x14ac:dyDescent="0.2"/>
  <cols>
    <col min="1" max="1" width="1" style="21" customWidth="1"/>
    <col min="2" max="2" width="11" style="21"/>
    <col min="3" max="3" width="17.5703125" style="21" customWidth="1"/>
    <col min="4" max="4" width="11.5703125" style="21" customWidth="1"/>
    <col min="5" max="8" width="11" style="21"/>
    <col min="9" max="9" width="22.5703125" style="21" customWidth="1"/>
    <col min="10" max="10" width="14" style="21" customWidth="1"/>
    <col min="11" max="11" width="1.7109375" style="21" customWidth="1"/>
    <col min="12" max="212" width="11" style="21"/>
    <col min="213" max="213" width="4.42578125" style="21" customWidth="1"/>
    <col min="214" max="214" width="11" style="21"/>
    <col min="215" max="215" width="17.5703125" style="21" customWidth="1"/>
    <col min="216" max="216" width="11.5703125" style="21" customWidth="1"/>
    <col min="217" max="220" width="11" style="21"/>
    <col min="221" max="221" width="22.5703125" style="21" customWidth="1"/>
    <col min="222" max="222" width="14" style="21" customWidth="1"/>
    <col min="223" max="223" width="1.7109375" style="21" customWidth="1"/>
    <col min="224" max="468" width="11" style="21"/>
    <col min="469" max="469" width="4.42578125" style="21" customWidth="1"/>
    <col min="470" max="470" width="11" style="21"/>
    <col min="471" max="471" width="17.5703125" style="21" customWidth="1"/>
    <col min="472" max="472" width="11.5703125" style="21" customWidth="1"/>
    <col min="473" max="476" width="11" style="21"/>
    <col min="477" max="477" width="22.5703125" style="21" customWidth="1"/>
    <col min="478" max="478" width="14" style="21" customWidth="1"/>
    <col min="479" max="479" width="1.7109375" style="21" customWidth="1"/>
    <col min="480" max="724" width="11" style="21"/>
    <col min="725" max="725" width="4.42578125" style="21" customWidth="1"/>
    <col min="726" max="726" width="11" style="21"/>
    <col min="727" max="727" width="17.5703125" style="21" customWidth="1"/>
    <col min="728" max="728" width="11.5703125" style="21" customWidth="1"/>
    <col min="729" max="732" width="11" style="21"/>
    <col min="733" max="733" width="22.5703125" style="21" customWidth="1"/>
    <col min="734" max="734" width="14" style="21" customWidth="1"/>
    <col min="735" max="735" width="1.7109375" style="21" customWidth="1"/>
    <col min="736" max="980" width="11" style="21"/>
    <col min="981" max="981" width="4.42578125" style="21" customWidth="1"/>
    <col min="982" max="982" width="11" style="21"/>
    <col min="983" max="983" width="17.5703125" style="21" customWidth="1"/>
    <col min="984" max="984" width="11.5703125" style="21" customWidth="1"/>
    <col min="985" max="988" width="11" style="21"/>
    <col min="989" max="989" width="22.5703125" style="21" customWidth="1"/>
    <col min="990" max="990" width="14" style="21" customWidth="1"/>
    <col min="991" max="991" width="1.7109375" style="21" customWidth="1"/>
    <col min="992" max="1236" width="11" style="21"/>
    <col min="1237" max="1237" width="4.42578125" style="21" customWidth="1"/>
    <col min="1238" max="1238" width="11" style="21"/>
    <col min="1239" max="1239" width="17.5703125" style="21" customWidth="1"/>
    <col min="1240" max="1240" width="11.5703125" style="21" customWidth="1"/>
    <col min="1241" max="1244" width="11" style="21"/>
    <col min="1245" max="1245" width="22.5703125" style="21" customWidth="1"/>
    <col min="1246" max="1246" width="14" style="21" customWidth="1"/>
    <col min="1247" max="1247" width="1.7109375" style="21" customWidth="1"/>
    <col min="1248" max="1492" width="11" style="21"/>
    <col min="1493" max="1493" width="4.42578125" style="21" customWidth="1"/>
    <col min="1494" max="1494" width="11" style="21"/>
    <col min="1495" max="1495" width="17.5703125" style="21" customWidth="1"/>
    <col min="1496" max="1496" width="11.5703125" style="21" customWidth="1"/>
    <col min="1497" max="1500" width="11" style="21"/>
    <col min="1501" max="1501" width="22.5703125" style="21" customWidth="1"/>
    <col min="1502" max="1502" width="14" style="21" customWidth="1"/>
    <col min="1503" max="1503" width="1.7109375" style="21" customWidth="1"/>
    <col min="1504" max="1748" width="11" style="21"/>
    <col min="1749" max="1749" width="4.42578125" style="21" customWidth="1"/>
    <col min="1750" max="1750" width="11" style="21"/>
    <col min="1751" max="1751" width="17.5703125" style="21" customWidth="1"/>
    <col min="1752" max="1752" width="11.5703125" style="21" customWidth="1"/>
    <col min="1753" max="1756" width="11" style="21"/>
    <col min="1757" max="1757" width="22.5703125" style="21" customWidth="1"/>
    <col min="1758" max="1758" width="14" style="21" customWidth="1"/>
    <col min="1759" max="1759" width="1.7109375" style="21" customWidth="1"/>
    <col min="1760" max="2004" width="11" style="21"/>
    <col min="2005" max="2005" width="4.42578125" style="21" customWidth="1"/>
    <col min="2006" max="2006" width="11" style="21"/>
    <col min="2007" max="2007" width="17.5703125" style="21" customWidth="1"/>
    <col min="2008" max="2008" width="11.5703125" style="21" customWidth="1"/>
    <col min="2009" max="2012" width="11" style="21"/>
    <col min="2013" max="2013" width="22.5703125" style="21" customWidth="1"/>
    <col min="2014" max="2014" width="14" style="21" customWidth="1"/>
    <col min="2015" max="2015" width="1.7109375" style="21" customWidth="1"/>
    <col min="2016" max="2260" width="11" style="21"/>
    <col min="2261" max="2261" width="4.42578125" style="21" customWidth="1"/>
    <col min="2262" max="2262" width="11" style="21"/>
    <col min="2263" max="2263" width="17.5703125" style="21" customWidth="1"/>
    <col min="2264" max="2264" width="11.5703125" style="21" customWidth="1"/>
    <col min="2265" max="2268" width="11" style="21"/>
    <col min="2269" max="2269" width="22.5703125" style="21" customWidth="1"/>
    <col min="2270" max="2270" width="14" style="21" customWidth="1"/>
    <col min="2271" max="2271" width="1.7109375" style="21" customWidth="1"/>
    <col min="2272" max="2516" width="11" style="21"/>
    <col min="2517" max="2517" width="4.42578125" style="21" customWidth="1"/>
    <col min="2518" max="2518" width="11" style="21"/>
    <col min="2519" max="2519" width="17.5703125" style="21" customWidth="1"/>
    <col min="2520" max="2520" width="11.5703125" style="21" customWidth="1"/>
    <col min="2521" max="2524" width="11" style="21"/>
    <col min="2525" max="2525" width="22.5703125" style="21" customWidth="1"/>
    <col min="2526" max="2526" width="14" style="21" customWidth="1"/>
    <col min="2527" max="2527" width="1.7109375" style="21" customWidth="1"/>
    <col min="2528" max="2772" width="11" style="21"/>
    <col min="2773" max="2773" width="4.42578125" style="21" customWidth="1"/>
    <col min="2774" max="2774" width="11" style="21"/>
    <col min="2775" max="2775" width="17.5703125" style="21" customWidth="1"/>
    <col min="2776" max="2776" width="11.5703125" style="21" customWidth="1"/>
    <col min="2777" max="2780" width="11" style="21"/>
    <col min="2781" max="2781" width="22.5703125" style="21" customWidth="1"/>
    <col min="2782" max="2782" width="14" style="21" customWidth="1"/>
    <col min="2783" max="2783" width="1.7109375" style="21" customWidth="1"/>
    <col min="2784" max="3028" width="11" style="21"/>
    <col min="3029" max="3029" width="4.42578125" style="21" customWidth="1"/>
    <col min="3030" max="3030" width="11" style="21"/>
    <col min="3031" max="3031" width="17.5703125" style="21" customWidth="1"/>
    <col min="3032" max="3032" width="11.5703125" style="21" customWidth="1"/>
    <col min="3033" max="3036" width="11" style="21"/>
    <col min="3037" max="3037" width="22.5703125" style="21" customWidth="1"/>
    <col min="3038" max="3038" width="14" style="21" customWidth="1"/>
    <col min="3039" max="3039" width="1.7109375" style="21" customWidth="1"/>
    <col min="3040" max="3284" width="11" style="21"/>
    <col min="3285" max="3285" width="4.42578125" style="21" customWidth="1"/>
    <col min="3286" max="3286" width="11" style="21"/>
    <col min="3287" max="3287" width="17.5703125" style="21" customWidth="1"/>
    <col min="3288" max="3288" width="11.5703125" style="21" customWidth="1"/>
    <col min="3289" max="3292" width="11" style="21"/>
    <col min="3293" max="3293" width="22.5703125" style="21" customWidth="1"/>
    <col min="3294" max="3294" width="14" style="21" customWidth="1"/>
    <col min="3295" max="3295" width="1.7109375" style="21" customWidth="1"/>
    <col min="3296" max="3540" width="11" style="21"/>
    <col min="3541" max="3541" width="4.42578125" style="21" customWidth="1"/>
    <col min="3542" max="3542" width="11" style="21"/>
    <col min="3543" max="3543" width="17.5703125" style="21" customWidth="1"/>
    <col min="3544" max="3544" width="11.5703125" style="21" customWidth="1"/>
    <col min="3545" max="3548" width="11" style="21"/>
    <col min="3549" max="3549" width="22.5703125" style="21" customWidth="1"/>
    <col min="3550" max="3550" width="14" style="21" customWidth="1"/>
    <col min="3551" max="3551" width="1.7109375" style="21" customWidth="1"/>
    <col min="3552" max="3796" width="11" style="21"/>
    <col min="3797" max="3797" width="4.42578125" style="21" customWidth="1"/>
    <col min="3798" max="3798" width="11" style="21"/>
    <col min="3799" max="3799" width="17.5703125" style="21" customWidth="1"/>
    <col min="3800" max="3800" width="11.5703125" style="21" customWidth="1"/>
    <col min="3801" max="3804" width="11" style="21"/>
    <col min="3805" max="3805" width="22.5703125" style="21" customWidth="1"/>
    <col min="3806" max="3806" width="14" style="21" customWidth="1"/>
    <col min="3807" max="3807" width="1.7109375" style="21" customWidth="1"/>
    <col min="3808" max="4052" width="11" style="21"/>
    <col min="4053" max="4053" width="4.42578125" style="21" customWidth="1"/>
    <col min="4054" max="4054" width="11" style="21"/>
    <col min="4055" max="4055" width="17.5703125" style="21" customWidth="1"/>
    <col min="4056" max="4056" width="11.5703125" style="21" customWidth="1"/>
    <col min="4057" max="4060" width="11" style="21"/>
    <col min="4061" max="4061" width="22.5703125" style="21" customWidth="1"/>
    <col min="4062" max="4062" width="14" style="21" customWidth="1"/>
    <col min="4063" max="4063" width="1.7109375" style="21" customWidth="1"/>
    <col min="4064" max="4308" width="11" style="21"/>
    <col min="4309" max="4309" width="4.42578125" style="21" customWidth="1"/>
    <col min="4310" max="4310" width="11" style="21"/>
    <col min="4311" max="4311" width="17.5703125" style="21" customWidth="1"/>
    <col min="4312" max="4312" width="11.5703125" style="21" customWidth="1"/>
    <col min="4313" max="4316" width="11" style="21"/>
    <col min="4317" max="4317" width="22.5703125" style="21" customWidth="1"/>
    <col min="4318" max="4318" width="14" style="21" customWidth="1"/>
    <col min="4319" max="4319" width="1.7109375" style="21" customWidth="1"/>
    <col min="4320" max="4564" width="11" style="21"/>
    <col min="4565" max="4565" width="4.42578125" style="21" customWidth="1"/>
    <col min="4566" max="4566" width="11" style="21"/>
    <col min="4567" max="4567" width="17.5703125" style="21" customWidth="1"/>
    <col min="4568" max="4568" width="11.5703125" style="21" customWidth="1"/>
    <col min="4569" max="4572" width="11" style="21"/>
    <col min="4573" max="4573" width="22.5703125" style="21" customWidth="1"/>
    <col min="4574" max="4574" width="14" style="21" customWidth="1"/>
    <col min="4575" max="4575" width="1.7109375" style="21" customWidth="1"/>
    <col min="4576" max="4820" width="11" style="21"/>
    <col min="4821" max="4821" width="4.42578125" style="21" customWidth="1"/>
    <col min="4822" max="4822" width="11" style="21"/>
    <col min="4823" max="4823" width="17.5703125" style="21" customWidth="1"/>
    <col min="4824" max="4824" width="11.5703125" style="21" customWidth="1"/>
    <col min="4825" max="4828" width="11" style="21"/>
    <col min="4829" max="4829" width="22.5703125" style="21" customWidth="1"/>
    <col min="4830" max="4830" width="14" style="21" customWidth="1"/>
    <col min="4831" max="4831" width="1.7109375" style="21" customWidth="1"/>
    <col min="4832" max="5076" width="11" style="21"/>
    <col min="5077" max="5077" width="4.42578125" style="21" customWidth="1"/>
    <col min="5078" max="5078" width="11" style="21"/>
    <col min="5079" max="5079" width="17.5703125" style="21" customWidth="1"/>
    <col min="5080" max="5080" width="11.5703125" style="21" customWidth="1"/>
    <col min="5081" max="5084" width="11" style="21"/>
    <col min="5085" max="5085" width="22.5703125" style="21" customWidth="1"/>
    <col min="5086" max="5086" width="14" style="21" customWidth="1"/>
    <col min="5087" max="5087" width="1.7109375" style="21" customWidth="1"/>
    <col min="5088" max="5332" width="11" style="21"/>
    <col min="5333" max="5333" width="4.42578125" style="21" customWidth="1"/>
    <col min="5334" max="5334" width="11" style="21"/>
    <col min="5335" max="5335" width="17.5703125" style="21" customWidth="1"/>
    <col min="5336" max="5336" width="11.5703125" style="21" customWidth="1"/>
    <col min="5337" max="5340" width="11" style="21"/>
    <col min="5341" max="5341" width="22.5703125" style="21" customWidth="1"/>
    <col min="5342" max="5342" width="14" style="21" customWidth="1"/>
    <col min="5343" max="5343" width="1.7109375" style="21" customWidth="1"/>
    <col min="5344" max="5588" width="11" style="21"/>
    <col min="5589" max="5589" width="4.42578125" style="21" customWidth="1"/>
    <col min="5590" max="5590" width="11" style="21"/>
    <col min="5591" max="5591" width="17.5703125" style="21" customWidth="1"/>
    <col min="5592" max="5592" width="11.5703125" style="21" customWidth="1"/>
    <col min="5593" max="5596" width="11" style="21"/>
    <col min="5597" max="5597" width="22.5703125" style="21" customWidth="1"/>
    <col min="5598" max="5598" width="14" style="21" customWidth="1"/>
    <col min="5599" max="5599" width="1.7109375" style="21" customWidth="1"/>
    <col min="5600" max="5844" width="11" style="21"/>
    <col min="5845" max="5845" width="4.42578125" style="21" customWidth="1"/>
    <col min="5846" max="5846" width="11" style="21"/>
    <col min="5847" max="5847" width="17.5703125" style="21" customWidth="1"/>
    <col min="5848" max="5848" width="11.5703125" style="21" customWidth="1"/>
    <col min="5849" max="5852" width="11" style="21"/>
    <col min="5853" max="5853" width="22.5703125" style="21" customWidth="1"/>
    <col min="5854" max="5854" width="14" style="21" customWidth="1"/>
    <col min="5855" max="5855" width="1.7109375" style="21" customWidth="1"/>
    <col min="5856" max="6100" width="11" style="21"/>
    <col min="6101" max="6101" width="4.42578125" style="21" customWidth="1"/>
    <col min="6102" max="6102" width="11" style="21"/>
    <col min="6103" max="6103" width="17.5703125" style="21" customWidth="1"/>
    <col min="6104" max="6104" width="11.5703125" style="21" customWidth="1"/>
    <col min="6105" max="6108" width="11" style="21"/>
    <col min="6109" max="6109" width="22.5703125" style="21" customWidth="1"/>
    <col min="6110" max="6110" width="14" style="21" customWidth="1"/>
    <col min="6111" max="6111" width="1.7109375" style="21" customWidth="1"/>
    <col min="6112" max="6356" width="11" style="21"/>
    <col min="6357" max="6357" width="4.42578125" style="21" customWidth="1"/>
    <col min="6358" max="6358" width="11" style="21"/>
    <col min="6359" max="6359" width="17.5703125" style="21" customWidth="1"/>
    <col min="6360" max="6360" width="11.5703125" style="21" customWidth="1"/>
    <col min="6361" max="6364" width="11" style="21"/>
    <col min="6365" max="6365" width="22.5703125" style="21" customWidth="1"/>
    <col min="6366" max="6366" width="14" style="21" customWidth="1"/>
    <col min="6367" max="6367" width="1.7109375" style="21" customWidth="1"/>
    <col min="6368" max="6612" width="11" style="21"/>
    <col min="6613" max="6613" width="4.42578125" style="21" customWidth="1"/>
    <col min="6614" max="6614" width="11" style="21"/>
    <col min="6615" max="6615" width="17.5703125" style="21" customWidth="1"/>
    <col min="6616" max="6616" width="11.5703125" style="21" customWidth="1"/>
    <col min="6617" max="6620" width="11" style="21"/>
    <col min="6621" max="6621" width="22.5703125" style="21" customWidth="1"/>
    <col min="6622" max="6622" width="14" style="21" customWidth="1"/>
    <col min="6623" max="6623" width="1.7109375" style="21" customWidth="1"/>
    <col min="6624" max="6868" width="11" style="21"/>
    <col min="6869" max="6869" width="4.42578125" style="21" customWidth="1"/>
    <col min="6870" max="6870" width="11" style="21"/>
    <col min="6871" max="6871" width="17.5703125" style="21" customWidth="1"/>
    <col min="6872" max="6872" width="11.5703125" style="21" customWidth="1"/>
    <col min="6873" max="6876" width="11" style="21"/>
    <col min="6877" max="6877" width="22.5703125" style="21" customWidth="1"/>
    <col min="6878" max="6878" width="14" style="21" customWidth="1"/>
    <col min="6879" max="6879" width="1.7109375" style="21" customWidth="1"/>
    <col min="6880" max="7124" width="11" style="21"/>
    <col min="7125" max="7125" width="4.42578125" style="21" customWidth="1"/>
    <col min="7126" max="7126" width="11" style="21"/>
    <col min="7127" max="7127" width="17.5703125" style="21" customWidth="1"/>
    <col min="7128" max="7128" width="11.5703125" style="21" customWidth="1"/>
    <col min="7129" max="7132" width="11" style="21"/>
    <col min="7133" max="7133" width="22.5703125" style="21" customWidth="1"/>
    <col min="7134" max="7134" width="14" style="21" customWidth="1"/>
    <col min="7135" max="7135" width="1.7109375" style="21" customWidth="1"/>
    <col min="7136" max="7380" width="11" style="21"/>
    <col min="7381" max="7381" width="4.42578125" style="21" customWidth="1"/>
    <col min="7382" max="7382" width="11" style="21"/>
    <col min="7383" max="7383" width="17.5703125" style="21" customWidth="1"/>
    <col min="7384" max="7384" width="11.5703125" style="21" customWidth="1"/>
    <col min="7385" max="7388" width="11" style="21"/>
    <col min="7389" max="7389" width="22.5703125" style="21" customWidth="1"/>
    <col min="7390" max="7390" width="14" style="21" customWidth="1"/>
    <col min="7391" max="7391" width="1.7109375" style="21" customWidth="1"/>
    <col min="7392" max="7636" width="11" style="21"/>
    <col min="7637" max="7637" width="4.42578125" style="21" customWidth="1"/>
    <col min="7638" max="7638" width="11" style="21"/>
    <col min="7639" max="7639" width="17.5703125" style="21" customWidth="1"/>
    <col min="7640" max="7640" width="11.5703125" style="21" customWidth="1"/>
    <col min="7641" max="7644" width="11" style="21"/>
    <col min="7645" max="7645" width="22.5703125" style="21" customWidth="1"/>
    <col min="7646" max="7646" width="14" style="21" customWidth="1"/>
    <col min="7647" max="7647" width="1.7109375" style="21" customWidth="1"/>
    <col min="7648" max="7892" width="11" style="21"/>
    <col min="7893" max="7893" width="4.42578125" style="21" customWidth="1"/>
    <col min="7894" max="7894" width="11" style="21"/>
    <col min="7895" max="7895" width="17.5703125" style="21" customWidth="1"/>
    <col min="7896" max="7896" width="11.5703125" style="21" customWidth="1"/>
    <col min="7897" max="7900" width="11" style="21"/>
    <col min="7901" max="7901" width="22.5703125" style="21" customWidth="1"/>
    <col min="7902" max="7902" width="14" style="21" customWidth="1"/>
    <col min="7903" max="7903" width="1.7109375" style="21" customWidth="1"/>
    <col min="7904" max="8148" width="11" style="21"/>
    <col min="8149" max="8149" width="4.42578125" style="21" customWidth="1"/>
    <col min="8150" max="8150" width="11" style="21"/>
    <col min="8151" max="8151" width="17.5703125" style="21" customWidth="1"/>
    <col min="8152" max="8152" width="11.5703125" style="21" customWidth="1"/>
    <col min="8153" max="8156" width="11" style="21"/>
    <col min="8157" max="8157" width="22.5703125" style="21" customWidth="1"/>
    <col min="8158" max="8158" width="14" style="21" customWidth="1"/>
    <col min="8159" max="8159" width="1.7109375" style="21" customWidth="1"/>
    <col min="8160" max="8404" width="11" style="21"/>
    <col min="8405" max="8405" width="4.42578125" style="21" customWidth="1"/>
    <col min="8406" max="8406" width="11" style="21"/>
    <col min="8407" max="8407" width="17.5703125" style="21" customWidth="1"/>
    <col min="8408" max="8408" width="11.5703125" style="21" customWidth="1"/>
    <col min="8409" max="8412" width="11" style="21"/>
    <col min="8413" max="8413" width="22.5703125" style="21" customWidth="1"/>
    <col min="8414" max="8414" width="14" style="21" customWidth="1"/>
    <col min="8415" max="8415" width="1.7109375" style="21" customWidth="1"/>
    <col min="8416" max="8660" width="11" style="21"/>
    <col min="8661" max="8661" width="4.42578125" style="21" customWidth="1"/>
    <col min="8662" max="8662" width="11" style="21"/>
    <col min="8663" max="8663" width="17.5703125" style="21" customWidth="1"/>
    <col min="8664" max="8664" width="11.5703125" style="21" customWidth="1"/>
    <col min="8665" max="8668" width="11" style="21"/>
    <col min="8669" max="8669" width="22.5703125" style="21" customWidth="1"/>
    <col min="8670" max="8670" width="14" style="21" customWidth="1"/>
    <col min="8671" max="8671" width="1.7109375" style="21" customWidth="1"/>
    <col min="8672" max="8916" width="11" style="21"/>
    <col min="8917" max="8917" width="4.42578125" style="21" customWidth="1"/>
    <col min="8918" max="8918" width="11" style="21"/>
    <col min="8919" max="8919" width="17.5703125" style="21" customWidth="1"/>
    <col min="8920" max="8920" width="11.5703125" style="21" customWidth="1"/>
    <col min="8921" max="8924" width="11" style="21"/>
    <col min="8925" max="8925" width="22.5703125" style="21" customWidth="1"/>
    <col min="8926" max="8926" width="14" style="21" customWidth="1"/>
    <col min="8927" max="8927" width="1.7109375" style="21" customWidth="1"/>
    <col min="8928" max="9172" width="11" style="21"/>
    <col min="9173" max="9173" width="4.42578125" style="21" customWidth="1"/>
    <col min="9174" max="9174" width="11" style="21"/>
    <col min="9175" max="9175" width="17.5703125" style="21" customWidth="1"/>
    <col min="9176" max="9176" width="11.5703125" style="21" customWidth="1"/>
    <col min="9177" max="9180" width="11" style="21"/>
    <col min="9181" max="9181" width="22.5703125" style="21" customWidth="1"/>
    <col min="9182" max="9182" width="14" style="21" customWidth="1"/>
    <col min="9183" max="9183" width="1.7109375" style="21" customWidth="1"/>
    <col min="9184" max="9428" width="11" style="21"/>
    <col min="9429" max="9429" width="4.42578125" style="21" customWidth="1"/>
    <col min="9430" max="9430" width="11" style="21"/>
    <col min="9431" max="9431" width="17.5703125" style="21" customWidth="1"/>
    <col min="9432" max="9432" width="11.5703125" style="21" customWidth="1"/>
    <col min="9433" max="9436" width="11" style="21"/>
    <col min="9437" max="9437" width="22.5703125" style="21" customWidth="1"/>
    <col min="9438" max="9438" width="14" style="21" customWidth="1"/>
    <col min="9439" max="9439" width="1.7109375" style="21" customWidth="1"/>
    <col min="9440" max="9684" width="11" style="21"/>
    <col min="9685" max="9685" width="4.42578125" style="21" customWidth="1"/>
    <col min="9686" max="9686" width="11" style="21"/>
    <col min="9687" max="9687" width="17.5703125" style="21" customWidth="1"/>
    <col min="9688" max="9688" width="11.5703125" style="21" customWidth="1"/>
    <col min="9689" max="9692" width="11" style="21"/>
    <col min="9693" max="9693" width="22.5703125" style="21" customWidth="1"/>
    <col min="9694" max="9694" width="14" style="21" customWidth="1"/>
    <col min="9695" max="9695" width="1.7109375" style="21" customWidth="1"/>
    <col min="9696" max="9940" width="11" style="21"/>
    <col min="9941" max="9941" width="4.42578125" style="21" customWidth="1"/>
    <col min="9942" max="9942" width="11" style="21"/>
    <col min="9943" max="9943" width="17.5703125" style="21" customWidth="1"/>
    <col min="9944" max="9944" width="11.5703125" style="21" customWidth="1"/>
    <col min="9945" max="9948" width="11" style="21"/>
    <col min="9949" max="9949" width="22.5703125" style="21" customWidth="1"/>
    <col min="9950" max="9950" width="14" style="21" customWidth="1"/>
    <col min="9951" max="9951" width="1.7109375" style="21" customWidth="1"/>
    <col min="9952" max="10196" width="11" style="21"/>
    <col min="10197" max="10197" width="4.42578125" style="21" customWidth="1"/>
    <col min="10198" max="10198" width="11" style="21"/>
    <col min="10199" max="10199" width="17.5703125" style="21" customWidth="1"/>
    <col min="10200" max="10200" width="11.5703125" style="21" customWidth="1"/>
    <col min="10201" max="10204" width="11" style="21"/>
    <col min="10205" max="10205" width="22.5703125" style="21" customWidth="1"/>
    <col min="10206" max="10206" width="14" style="21" customWidth="1"/>
    <col min="10207" max="10207" width="1.7109375" style="21" customWidth="1"/>
    <col min="10208" max="10452" width="11" style="21"/>
    <col min="10453" max="10453" width="4.42578125" style="21" customWidth="1"/>
    <col min="10454" max="10454" width="11" style="21"/>
    <col min="10455" max="10455" width="17.5703125" style="21" customWidth="1"/>
    <col min="10456" max="10456" width="11.5703125" style="21" customWidth="1"/>
    <col min="10457" max="10460" width="11" style="21"/>
    <col min="10461" max="10461" width="22.5703125" style="21" customWidth="1"/>
    <col min="10462" max="10462" width="14" style="21" customWidth="1"/>
    <col min="10463" max="10463" width="1.7109375" style="21" customWidth="1"/>
    <col min="10464" max="10708" width="11" style="21"/>
    <col min="10709" max="10709" width="4.42578125" style="21" customWidth="1"/>
    <col min="10710" max="10710" width="11" style="21"/>
    <col min="10711" max="10711" width="17.5703125" style="21" customWidth="1"/>
    <col min="10712" max="10712" width="11.5703125" style="21" customWidth="1"/>
    <col min="10713" max="10716" width="11" style="21"/>
    <col min="10717" max="10717" width="22.5703125" style="21" customWidth="1"/>
    <col min="10718" max="10718" width="14" style="21" customWidth="1"/>
    <col min="10719" max="10719" width="1.7109375" style="21" customWidth="1"/>
    <col min="10720" max="10964" width="11" style="21"/>
    <col min="10965" max="10965" width="4.42578125" style="21" customWidth="1"/>
    <col min="10966" max="10966" width="11" style="21"/>
    <col min="10967" max="10967" width="17.5703125" style="21" customWidth="1"/>
    <col min="10968" max="10968" width="11.5703125" style="21" customWidth="1"/>
    <col min="10969" max="10972" width="11" style="21"/>
    <col min="10973" max="10973" width="22.5703125" style="21" customWidth="1"/>
    <col min="10974" max="10974" width="14" style="21" customWidth="1"/>
    <col min="10975" max="10975" width="1.7109375" style="21" customWidth="1"/>
    <col min="10976" max="11220" width="11" style="21"/>
    <col min="11221" max="11221" width="4.42578125" style="21" customWidth="1"/>
    <col min="11222" max="11222" width="11" style="21"/>
    <col min="11223" max="11223" width="17.5703125" style="21" customWidth="1"/>
    <col min="11224" max="11224" width="11.5703125" style="21" customWidth="1"/>
    <col min="11225" max="11228" width="11" style="21"/>
    <col min="11229" max="11229" width="22.5703125" style="21" customWidth="1"/>
    <col min="11230" max="11230" width="14" style="21" customWidth="1"/>
    <col min="11231" max="11231" width="1.7109375" style="21" customWidth="1"/>
    <col min="11232" max="11476" width="11" style="21"/>
    <col min="11477" max="11477" width="4.42578125" style="21" customWidth="1"/>
    <col min="11478" max="11478" width="11" style="21"/>
    <col min="11479" max="11479" width="17.5703125" style="21" customWidth="1"/>
    <col min="11480" max="11480" width="11.5703125" style="21" customWidth="1"/>
    <col min="11481" max="11484" width="11" style="21"/>
    <col min="11485" max="11485" width="22.5703125" style="21" customWidth="1"/>
    <col min="11486" max="11486" width="14" style="21" customWidth="1"/>
    <col min="11487" max="11487" width="1.7109375" style="21" customWidth="1"/>
    <col min="11488" max="11732" width="11" style="21"/>
    <col min="11733" max="11733" width="4.42578125" style="21" customWidth="1"/>
    <col min="11734" max="11734" width="11" style="21"/>
    <col min="11735" max="11735" width="17.5703125" style="21" customWidth="1"/>
    <col min="11736" max="11736" width="11.5703125" style="21" customWidth="1"/>
    <col min="11737" max="11740" width="11" style="21"/>
    <col min="11741" max="11741" width="22.5703125" style="21" customWidth="1"/>
    <col min="11742" max="11742" width="14" style="21" customWidth="1"/>
    <col min="11743" max="11743" width="1.7109375" style="21" customWidth="1"/>
    <col min="11744" max="11988" width="11" style="21"/>
    <col min="11989" max="11989" width="4.42578125" style="21" customWidth="1"/>
    <col min="11990" max="11990" width="11" style="21"/>
    <col min="11991" max="11991" width="17.5703125" style="21" customWidth="1"/>
    <col min="11992" max="11992" width="11.5703125" style="21" customWidth="1"/>
    <col min="11993" max="11996" width="11" style="21"/>
    <col min="11997" max="11997" width="22.5703125" style="21" customWidth="1"/>
    <col min="11998" max="11998" width="14" style="21" customWidth="1"/>
    <col min="11999" max="11999" width="1.7109375" style="21" customWidth="1"/>
    <col min="12000" max="12244" width="11" style="21"/>
    <col min="12245" max="12245" width="4.42578125" style="21" customWidth="1"/>
    <col min="12246" max="12246" width="11" style="21"/>
    <col min="12247" max="12247" width="17.5703125" style="21" customWidth="1"/>
    <col min="12248" max="12248" width="11.5703125" style="21" customWidth="1"/>
    <col min="12249" max="12252" width="11" style="21"/>
    <col min="12253" max="12253" width="22.5703125" style="21" customWidth="1"/>
    <col min="12254" max="12254" width="14" style="21" customWidth="1"/>
    <col min="12255" max="12255" width="1.7109375" style="21" customWidth="1"/>
    <col min="12256" max="12500" width="11" style="21"/>
    <col min="12501" max="12501" width="4.42578125" style="21" customWidth="1"/>
    <col min="12502" max="12502" width="11" style="21"/>
    <col min="12503" max="12503" width="17.5703125" style="21" customWidth="1"/>
    <col min="12504" max="12504" width="11.5703125" style="21" customWidth="1"/>
    <col min="12505" max="12508" width="11" style="21"/>
    <col min="12509" max="12509" width="22.5703125" style="21" customWidth="1"/>
    <col min="12510" max="12510" width="14" style="21" customWidth="1"/>
    <col min="12511" max="12511" width="1.7109375" style="21" customWidth="1"/>
    <col min="12512" max="12756" width="11" style="21"/>
    <col min="12757" max="12757" width="4.42578125" style="21" customWidth="1"/>
    <col min="12758" max="12758" width="11" style="21"/>
    <col min="12759" max="12759" width="17.5703125" style="21" customWidth="1"/>
    <col min="12760" max="12760" width="11.5703125" style="21" customWidth="1"/>
    <col min="12761" max="12764" width="11" style="21"/>
    <col min="12765" max="12765" width="22.5703125" style="21" customWidth="1"/>
    <col min="12766" max="12766" width="14" style="21" customWidth="1"/>
    <col min="12767" max="12767" width="1.7109375" style="21" customWidth="1"/>
    <col min="12768" max="13012" width="11" style="21"/>
    <col min="13013" max="13013" width="4.42578125" style="21" customWidth="1"/>
    <col min="13014" max="13014" width="11" style="21"/>
    <col min="13015" max="13015" width="17.5703125" style="21" customWidth="1"/>
    <col min="13016" max="13016" width="11.5703125" style="21" customWidth="1"/>
    <col min="13017" max="13020" width="11" style="21"/>
    <col min="13021" max="13021" width="22.5703125" style="21" customWidth="1"/>
    <col min="13022" max="13022" width="14" style="21" customWidth="1"/>
    <col min="13023" max="13023" width="1.7109375" style="21" customWidth="1"/>
    <col min="13024" max="13268" width="11" style="21"/>
    <col min="13269" max="13269" width="4.42578125" style="21" customWidth="1"/>
    <col min="13270" max="13270" width="11" style="21"/>
    <col min="13271" max="13271" width="17.5703125" style="21" customWidth="1"/>
    <col min="13272" max="13272" width="11.5703125" style="21" customWidth="1"/>
    <col min="13273" max="13276" width="11" style="21"/>
    <col min="13277" max="13277" width="22.5703125" style="21" customWidth="1"/>
    <col min="13278" max="13278" width="14" style="21" customWidth="1"/>
    <col min="13279" max="13279" width="1.7109375" style="21" customWidth="1"/>
    <col min="13280" max="13524" width="11" style="21"/>
    <col min="13525" max="13525" width="4.42578125" style="21" customWidth="1"/>
    <col min="13526" max="13526" width="11" style="21"/>
    <col min="13527" max="13527" width="17.5703125" style="21" customWidth="1"/>
    <col min="13528" max="13528" width="11.5703125" style="21" customWidth="1"/>
    <col min="13529" max="13532" width="11" style="21"/>
    <col min="13533" max="13533" width="22.5703125" style="21" customWidth="1"/>
    <col min="13534" max="13534" width="14" style="21" customWidth="1"/>
    <col min="13535" max="13535" width="1.7109375" style="21" customWidth="1"/>
    <col min="13536" max="13780" width="11" style="21"/>
    <col min="13781" max="13781" width="4.42578125" style="21" customWidth="1"/>
    <col min="13782" max="13782" width="11" style="21"/>
    <col min="13783" max="13783" width="17.5703125" style="21" customWidth="1"/>
    <col min="13784" max="13784" width="11.5703125" style="21" customWidth="1"/>
    <col min="13785" max="13788" width="11" style="21"/>
    <col min="13789" max="13789" width="22.5703125" style="21" customWidth="1"/>
    <col min="13790" max="13790" width="14" style="21" customWidth="1"/>
    <col min="13791" max="13791" width="1.7109375" style="21" customWidth="1"/>
    <col min="13792" max="14036" width="11" style="21"/>
    <col min="14037" max="14037" width="4.42578125" style="21" customWidth="1"/>
    <col min="14038" max="14038" width="11" style="21"/>
    <col min="14039" max="14039" width="17.5703125" style="21" customWidth="1"/>
    <col min="14040" max="14040" width="11.5703125" style="21" customWidth="1"/>
    <col min="14041" max="14044" width="11" style="21"/>
    <col min="14045" max="14045" width="22.5703125" style="21" customWidth="1"/>
    <col min="14046" max="14046" width="14" style="21" customWidth="1"/>
    <col min="14047" max="14047" width="1.7109375" style="21" customWidth="1"/>
    <col min="14048" max="14292" width="11" style="21"/>
    <col min="14293" max="14293" width="4.42578125" style="21" customWidth="1"/>
    <col min="14294" max="14294" width="11" style="21"/>
    <col min="14295" max="14295" width="17.5703125" style="21" customWidth="1"/>
    <col min="14296" max="14296" width="11.5703125" style="21" customWidth="1"/>
    <col min="14297" max="14300" width="11" style="21"/>
    <col min="14301" max="14301" width="22.5703125" style="21" customWidth="1"/>
    <col min="14302" max="14302" width="14" style="21" customWidth="1"/>
    <col min="14303" max="14303" width="1.7109375" style="21" customWidth="1"/>
    <col min="14304" max="14548" width="11" style="21"/>
    <col min="14549" max="14549" width="4.42578125" style="21" customWidth="1"/>
    <col min="14550" max="14550" width="11" style="21"/>
    <col min="14551" max="14551" width="17.5703125" style="21" customWidth="1"/>
    <col min="14552" max="14552" width="11.5703125" style="21" customWidth="1"/>
    <col min="14553" max="14556" width="11" style="21"/>
    <col min="14557" max="14557" width="22.5703125" style="21" customWidth="1"/>
    <col min="14558" max="14558" width="14" style="21" customWidth="1"/>
    <col min="14559" max="14559" width="1.7109375" style="21" customWidth="1"/>
    <col min="14560" max="14804" width="11" style="21"/>
    <col min="14805" max="14805" width="4.42578125" style="21" customWidth="1"/>
    <col min="14806" max="14806" width="11" style="21"/>
    <col min="14807" max="14807" width="17.5703125" style="21" customWidth="1"/>
    <col min="14808" max="14808" width="11.5703125" style="21" customWidth="1"/>
    <col min="14809" max="14812" width="11" style="21"/>
    <col min="14813" max="14813" width="22.5703125" style="21" customWidth="1"/>
    <col min="14814" max="14814" width="14" style="21" customWidth="1"/>
    <col min="14815" max="14815" width="1.7109375" style="21" customWidth="1"/>
    <col min="14816" max="15060" width="11" style="21"/>
    <col min="15061" max="15061" width="4.42578125" style="21" customWidth="1"/>
    <col min="15062" max="15062" width="11" style="21"/>
    <col min="15063" max="15063" width="17.5703125" style="21" customWidth="1"/>
    <col min="15064" max="15064" width="11.5703125" style="21" customWidth="1"/>
    <col min="15065" max="15068" width="11" style="21"/>
    <col min="15069" max="15069" width="22.5703125" style="21" customWidth="1"/>
    <col min="15070" max="15070" width="14" style="21" customWidth="1"/>
    <col min="15071" max="15071" width="1.7109375" style="21" customWidth="1"/>
    <col min="15072" max="15316" width="11" style="21"/>
    <col min="15317" max="15317" width="4.42578125" style="21" customWidth="1"/>
    <col min="15318" max="15318" width="11" style="21"/>
    <col min="15319" max="15319" width="17.5703125" style="21" customWidth="1"/>
    <col min="15320" max="15320" width="11.5703125" style="21" customWidth="1"/>
    <col min="15321" max="15324" width="11" style="21"/>
    <col min="15325" max="15325" width="22.5703125" style="21" customWidth="1"/>
    <col min="15326" max="15326" width="14" style="21" customWidth="1"/>
    <col min="15327" max="15327" width="1.7109375" style="21" customWidth="1"/>
    <col min="15328" max="15572" width="11" style="21"/>
    <col min="15573" max="15573" width="4.42578125" style="21" customWidth="1"/>
    <col min="15574" max="15574" width="11" style="21"/>
    <col min="15575" max="15575" width="17.5703125" style="21" customWidth="1"/>
    <col min="15576" max="15576" width="11.5703125" style="21" customWidth="1"/>
    <col min="15577" max="15580" width="11" style="21"/>
    <col min="15581" max="15581" width="22.5703125" style="21" customWidth="1"/>
    <col min="15582" max="15582" width="14" style="21" customWidth="1"/>
    <col min="15583" max="15583" width="1.7109375" style="21" customWidth="1"/>
    <col min="15584" max="15828" width="11" style="21"/>
    <col min="15829" max="15829" width="4.42578125" style="21" customWidth="1"/>
    <col min="15830" max="15830" width="11" style="21"/>
    <col min="15831" max="15831" width="17.5703125" style="21" customWidth="1"/>
    <col min="15832" max="15832" width="11.5703125" style="21" customWidth="1"/>
    <col min="15833" max="15836" width="11" style="21"/>
    <col min="15837" max="15837" width="22.5703125" style="21" customWidth="1"/>
    <col min="15838" max="15838" width="14" style="21" customWidth="1"/>
    <col min="15839" max="15839" width="1.7109375" style="21" customWidth="1"/>
    <col min="15840" max="16084" width="11" style="21"/>
    <col min="16085" max="16085" width="4.42578125" style="21" customWidth="1"/>
    <col min="16086" max="16086" width="11" style="21"/>
    <col min="16087" max="16087" width="17.5703125" style="21" customWidth="1"/>
    <col min="16088" max="16088" width="11.5703125" style="21" customWidth="1"/>
    <col min="16089" max="16092" width="11" style="21"/>
    <col min="16093" max="16093" width="22.5703125" style="21" customWidth="1"/>
    <col min="16094" max="16094" width="14" style="21" customWidth="1"/>
    <col min="16095" max="16095" width="1.7109375" style="21" customWidth="1"/>
    <col min="16096" max="16384" width="11" style="21"/>
  </cols>
  <sheetData>
    <row r="1" spans="2:10" ht="6" customHeight="1" thickBot="1" x14ac:dyDescent="0.25"/>
    <row r="2" spans="2:10" ht="19.5" customHeight="1" x14ac:dyDescent="0.2">
      <c r="B2" s="22"/>
      <c r="C2" s="23"/>
      <c r="D2" s="24" t="s">
        <v>98</v>
      </c>
      <c r="E2" s="25"/>
      <c r="F2" s="25"/>
      <c r="G2" s="25"/>
      <c r="H2" s="25"/>
      <c r="I2" s="26"/>
      <c r="J2" s="27" t="s">
        <v>99</v>
      </c>
    </row>
    <row r="3" spans="2:10" ht="13.5" thickBot="1" x14ac:dyDescent="0.25">
      <c r="B3" s="28"/>
      <c r="C3" s="29"/>
      <c r="D3" s="30"/>
      <c r="E3" s="31"/>
      <c r="F3" s="31"/>
      <c r="G3" s="31"/>
      <c r="H3" s="31"/>
      <c r="I3" s="32"/>
      <c r="J3" s="33"/>
    </row>
    <row r="4" spans="2:10" x14ac:dyDescent="0.2">
      <c r="B4" s="28"/>
      <c r="C4" s="29"/>
      <c r="D4" s="24" t="s">
        <v>100</v>
      </c>
      <c r="E4" s="25"/>
      <c r="F4" s="25"/>
      <c r="G4" s="25"/>
      <c r="H4" s="25"/>
      <c r="I4" s="26"/>
      <c r="J4" s="27" t="s">
        <v>101</v>
      </c>
    </row>
    <row r="5" spans="2:10" x14ac:dyDescent="0.2">
      <c r="B5" s="28"/>
      <c r="C5" s="29"/>
      <c r="D5" s="34"/>
      <c r="E5" s="35"/>
      <c r="F5" s="35"/>
      <c r="G5" s="35"/>
      <c r="H5" s="35"/>
      <c r="I5" s="36"/>
      <c r="J5" s="37"/>
    </row>
    <row r="6" spans="2:10" ht="13.5" thickBot="1" x14ac:dyDescent="0.25">
      <c r="B6" s="38"/>
      <c r="C6" s="39"/>
      <c r="D6" s="30"/>
      <c r="E6" s="31"/>
      <c r="F6" s="31"/>
      <c r="G6" s="31"/>
      <c r="H6" s="31"/>
      <c r="I6" s="32"/>
      <c r="J6" s="33"/>
    </row>
    <row r="7" spans="2:10" x14ac:dyDescent="0.2">
      <c r="B7" s="40"/>
      <c r="J7" s="41"/>
    </row>
    <row r="8" spans="2:10" x14ac:dyDescent="0.2">
      <c r="B8" s="40"/>
      <c r="J8" s="41"/>
    </row>
    <row r="9" spans="2:10" x14ac:dyDescent="0.2">
      <c r="B9" s="40"/>
      <c r="J9" s="41"/>
    </row>
    <row r="10" spans="2:10" x14ac:dyDescent="0.2">
      <c r="B10" s="40"/>
      <c r="C10" s="42" t="s">
        <v>126</v>
      </c>
      <c r="E10" s="43"/>
      <c r="J10" s="41"/>
    </row>
    <row r="11" spans="2:10" x14ac:dyDescent="0.2">
      <c r="B11" s="40"/>
      <c r="J11" s="41"/>
    </row>
    <row r="12" spans="2:10" x14ac:dyDescent="0.2">
      <c r="B12" s="40"/>
      <c r="C12" s="42" t="s">
        <v>120</v>
      </c>
      <c r="J12" s="41"/>
    </row>
    <row r="13" spans="2:10" x14ac:dyDescent="0.2">
      <c r="B13" s="40"/>
      <c r="C13" s="42" t="s">
        <v>121</v>
      </c>
      <c r="J13" s="41"/>
    </row>
    <row r="14" spans="2:10" x14ac:dyDescent="0.2">
      <c r="B14" s="40"/>
      <c r="J14" s="41"/>
    </row>
    <row r="15" spans="2:10" x14ac:dyDescent="0.2">
      <c r="B15" s="40"/>
      <c r="C15" s="21" t="s">
        <v>122</v>
      </c>
      <c r="J15" s="41"/>
    </row>
    <row r="16" spans="2:10" x14ac:dyDescent="0.2">
      <c r="B16" s="40"/>
      <c r="C16" s="44"/>
      <c r="J16" s="41"/>
    </row>
    <row r="17" spans="2:10" x14ac:dyDescent="0.2">
      <c r="B17" s="40"/>
      <c r="C17" s="21" t="s">
        <v>103</v>
      </c>
      <c r="D17" s="43"/>
      <c r="H17" s="45" t="s">
        <v>104</v>
      </c>
      <c r="I17" s="45" t="s">
        <v>105</v>
      </c>
      <c r="J17" s="41"/>
    </row>
    <row r="18" spans="2:10" x14ac:dyDescent="0.2">
      <c r="B18" s="40"/>
      <c r="C18" s="42" t="s">
        <v>106</v>
      </c>
      <c r="D18" s="42"/>
      <c r="E18" s="42"/>
      <c r="F18" s="42"/>
      <c r="H18" s="46">
        <v>8</v>
      </c>
      <c r="I18" s="47">
        <v>98010265</v>
      </c>
      <c r="J18" s="41"/>
    </row>
    <row r="19" spans="2:10" x14ac:dyDescent="0.2">
      <c r="B19" s="40"/>
      <c r="C19" s="21" t="s">
        <v>107</v>
      </c>
      <c r="H19" s="48"/>
      <c r="I19" s="49">
        <v>0</v>
      </c>
      <c r="J19" s="41"/>
    </row>
    <row r="20" spans="2:10" x14ac:dyDescent="0.2">
      <c r="B20" s="40"/>
      <c r="C20" s="21" t="s">
        <v>108</v>
      </c>
      <c r="H20" s="48"/>
      <c r="I20" s="49">
        <v>0</v>
      </c>
      <c r="J20" s="41"/>
    </row>
    <row r="21" spans="2:10" x14ac:dyDescent="0.2">
      <c r="B21" s="40"/>
      <c r="C21" s="21" t="s">
        <v>109</v>
      </c>
      <c r="H21" s="48">
        <v>1</v>
      </c>
      <c r="I21" s="50">
        <v>71685</v>
      </c>
      <c r="J21" s="41"/>
    </row>
    <row r="22" spans="2:10" x14ac:dyDescent="0.2">
      <c r="B22" s="40"/>
      <c r="C22" s="21" t="s">
        <v>102</v>
      </c>
      <c r="H22" s="48"/>
      <c r="I22" s="49">
        <v>0</v>
      </c>
      <c r="J22" s="41"/>
    </row>
    <row r="23" spans="2:10" ht="13.5" thickBot="1" x14ac:dyDescent="0.25">
      <c r="B23" s="40"/>
      <c r="C23" s="21" t="s">
        <v>110</v>
      </c>
      <c r="H23" s="51"/>
      <c r="I23" s="52">
        <v>0</v>
      </c>
      <c r="J23" s="41"/>
    </row>
    <row r="24" spans="2:10" x14ac:dyDescent="0.2">
      <c r="B24" s="40"/>
      <c r="C24" s="42" t="s">
        <v>111</v>
      </c>
      <c r="D24" s="42"/>
      <c r="E24" s="42"/>
      <c r="F24" s="42"/>
      <c r="H24" s="46">
        <f>H19+H20+H21+H22+H23</f>
        <v>1</v>
      </c>
      <c r="I24" s="53">
        <f>I19+I20+I21+I22+I23</f>
        <v>71685</v>
      </c>
      <c r="J24" s="41"/>
    </row>
    <row r="25" spans="2:10" x14ac:dyDescent="0.2">
      <c r="B25" s="40"/>
      <c r="C25" s="21" t="s">
        <v>112</v>
      </c>
      <c r="H25" s="48">
        <v>7</v>
      </c>
      <c r="I25" s="49">
        <v>97938580</v>
      </c>
      <c r="J25" s="41"/>
    </row>
    <row r="26" spans="2:10" ht="13.5" thickBot="1" x14ac:dyDescent="0.25">
      <c r="B26" s="40"/>
      <c r="C26" s="21" t="s">
        <v>113</v>
      </c>
      <c r="H26" s="51">
        <v>0</v>
      </c>
      <c r="I26" s="52">
        <v>0</v>
      </c>
      <c r="J26" s="41"/>
    </row>
    <row r="27" spans="2:10" x14ac:dyDescent="0.2">
      <c r="B27" s="40"/>
      <c r="C27" s="42" t="s">
        <v>114</v>
      </c>
      <c r="D27" s="42"/>
      <c r="E27" s="42"/>
      <c r="F27" s="42"/>
      <c r="H27" s="46">
        <f>H25+H26</f>
        <v>7</v>
      </c>
      <c r="I27" s="53">
        <f>I25+I26</f>
        <v>97938580</v>
      </c>
      <c r="J27" s="41"/>
    </row>
    <row r="28" spans="2:10" ht="13.5" thickBot="1" x14ac:dyDescent="0.25">
      <c r="B28" s="40"/>
      <c r="C28" s="21" t="s">
        <v>115</v>
      </c>
      <c r="D28" s="42"/>
      <c r="E28" s="42"/>
      <c r="F28" s="42"/>
      <c r="H28" s="51">
        <v>0</v>
      </c>
      <c r="I28" s="52">
        <v>0</v>
      </c>
      <c r="J28" s="41"/>
    </row>
    <row r="29" spans="2:10" x14ac:dyDescent="0.2">
      <c r="B29" s="40"/>
      <c r="C29" s="42" t="s">
        <v>116</v>
      </c>
      <c r="D29" s="42"/>
      <c r="E29" s="42"/>
      <c r="F29" s="42"/>
      <c r="H29" s="48">
        <f>H28</f>
        <v>0</v>
      </c>
      <c r="I29" s="49">
        <f>I28</f>
        <v>0</v>
      </c>
      <c r="J29" s="41"/>
    </row>
    <row r="30" spans="2:10" x14ac:dyDescent="0.2">
      <c r="B30" s="40"/>
      <c r="C30" s="42"/>
      <c r="D30" s="42"/>
      <c r="E30" s="42"/>
      <c r="F30" s="42"/>
      <c r="H30" s="54"/>
      <c r="I30" s="53"/>
      <c r="J30" s="41"/>
    </row>
    <row r="31" spans="2:10" ht="13.5" thickBot="1" x14ac:dyDescent="0.25">
      <c r="B31" s="40"/>
      <c r="C31" s="42" t="s">
        <v>117</v>
      </c>
      <c r="D31" s="42"/>
      <c r="H31" s="55">
        <f>H24+H27+H29</f>
        <v>8</v>
      </c>
      <c r="I31" s="56">
        <f>I24+I27+I29</f>
        <v>98010265</v>
      </c>
      <c r="J31" s="41"/>
    </row>
    <row r="32" spans="2:10" ht="13.5" thickTop="1" x14ac:dyDescent="0.2">
      <c r="B32" s="40"/>
      <c r="C32" s="42"/>
      <c r="D32" s="42"/>
      <c r="H32" s="57"/>
      <c r="I32" s="49"/>
      <c r="J32" s="41"/>
    </row>
    <row r="33" spans="2:10" x14ac:dyDescent="0.2">
      <c r="B33" s="40"/>
      <c r="G33" s="57"/>
      <c r="H33" s="57"/>
      <c r="I33" s="57"/>
      <c r="J33" s="41"/>
    </row>
    <row r="34" spans="2:10" x14ac:dyDescent="0.2">
      <c r="B34" s="40"/>
      <c r="G34" s="57"/>
      <c r="H34" s="57"/>
      <c r="I34" s="57"/>
      <c r="J34" s="41"/>
    </row>
    <row r="35" spans="2:10" x14ac:dyDescent="0.2">
      <c r="B35" s="40"/>
      <c r="G35" s="57"/>
      <c r="H35" s="57"/>
      <c r="I35" s="57"/>
      <c r="J35" s="41"/>
    </row>
    <row r="36" spans="2:10" ht="13.5" thickBot="1" x14ac:dyDescent="0.25">
      <c r="B36" s="40"/>
      <c r="C36" s="58" t="s">
        <v>125</v>
      </c>
      <c r="D36" s="59"/>
      <c r="G36" s="58" t="s">
        <v>118</v>
      </c>
      <c r="H36" s="59"/>
      <c r="I36" s="57"/>
      <c r="J36" s="41"/>
    </row>
    <row r="37" spans="2:10" ht="4.5" customHeight="1" x14ac:dyDescent="0.2">
      <c r="B37" s="40"/>
      <c r="C37" s="57"/>
      <c r="D37" s="57"/>
      <c r="G37" s="57"/>
      <c r="H37" s="57"/>
      <c r="I37" s="57"/>
      <c r="J37" s="41"/>
    </row>
    <row r="38" spans="2:10" x14ac:dyDescent="0.2">
      <c r="B38" s="40"/>
      <c r="C38" s="42" t="s">
        <v>123</v>
      </c>
      <c r="G38" s="60" t="s">
        <v>119</v>
      </c>
      <c r="H38" s="57"/>
      <c r="I38" s="57"/>
      <c r="J38" s="41"/>
    </row>
    <row r="39" spans="2:10" x14ac:dyDescent="0.2">
      <c r="B39" s="40"/>
      <c r="G39" s="57"/>
      <c r="H39" s="57"/>
      <c r="I39" s="57"/>
      <c r="J39" s="41"/>
    </row>
    <row r="40" spans="2:10" ht="18.75" customHeight="1" thickBot="1" x14ac:dyDescent="0.25">
      <c r="B40" s="61"/>
      <c r="C40" s="62"/>
      <c r="D40" s="62"/>
      <c r="E40" s="62"/>
      <c r="F40" s="62"/>
      <c r="G40" s="59"/>
      <c r="H40" s="59"/>
      <c r="I40" s="59"/>
      <c r="J40" s="63"/>
    </row>
  </sheetData>
  <pageMargins left="0.70866141732283472" right="0" top="0" bottom="0.74803149606299213" header="0.31496062992125984" footer="0.31496062992125984"/>
  <pageSetup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TD</vt:lpstr>
      <vt:lpstr>ESTADO DE CADA FACTURA</vt:lpstr>
      <vt:lpstr>FOR-CSA-018</vt:lpstr>
    </vt:vector>
  </TitlesOfParts>
  <Company>Informática y Gestión S.A.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MODULO3</dc:creator>
  <cp:lastModifiedBy>Natalia Elena Granados Oviedo</cp:lastModifiedBy>
  <cp:lastPrinted>2004-07-14T16:50:04Z</cp:lastPrinted>
  <dcterms:created xsi:type="dcterms:W3CDTF">2002-10-21T17:41:29Z</dcterms:created>
  <dcterms:modified xsi:type="dcterms:W3CDTF">2023-06-01T14:37:27Z</dcterms:modified>
</cp:coreProperties>
</file>