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5. MAYO\NIT 16450304_WILLIAN FERNANDO LENIS RENGIFO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FACTURA'!$A$2:$AR$16</definedName>
  </definedNames>
  <calcPr calcId="152511"/>
  <pivotCaches>
    <pivotCache cacheId="15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9" i="4"/>
  <c r="H29" i="4"/>
  <c r="I27" i="4"/>
  <c r="H27" i="4"/>
  <c r="I24" i="4"/>
  <c r="H24" i="4"/>
  <c r="H31" i="4" s="1"/>
  <c r="I31" i="4" l="1"/>
  <c r="AP1" i="2" l="1"/>
  <c r="AO1" i="2"/>
  <c r="Y1" i="2"/>
  <c r="X1" i="2"/>
  <c r="V1" i="2"/>
  <c r="U1" i="2"/>
  <c r="Q1" i="2"/>
  <c r="J1" i="2"/>
  <c r="I1" i="2"/>
  <c r="D24" i="1" l="1"/>
  <c r="D23" i="1"/>
</calcChain>
</file>

<file path=xl/comments1.xml><?xml version="1.0" encoding="utf-8"?>
<comments xmlns="http://schemas.openxmlformats.org/spreadsheetml/2006/main">
  <authors>
    <author>USUARIO</author>
  </authors>
  <commentList>
    <comment ref="F19" authorId="0" shape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REEMPLAZADA POR LA FE 228</t>
        </r>
      </text>
    </comment>
  </commentList>
</comments>
</file>

<file path=xl/sharedStrings.xml><?xml version="1.0" encoding="utf-8"?>
<sst xmlns="http://schemas.openxmlformats.org/spreadsheetml/2006/main" count="257" uniqueCount="142">
  <si>
    <t>CARTERA COMFENALCO VALLE</t>
  </si>
  <si>
    <t>PREFIJO</t>
  </si>
  <si>
    <t>NUMERO FACTURA</t>
  </si>
  <si>
    <t>FECHADE REDICADO</t>
  </si>
  <si>
    <t>VALOR</t>
  </si>
  <si>
    <t>SALDO PENDIENTE</t>
  </si>
  <si>
    <t>FE</t>
  </si>
  <si>
    <t>SEP/05/2022</t>
  </si>
  <si>
    <t>NOV/11/2022</t>
  </si>
  <si>
    <t>FEB/03/2023</t>
  </si>
  <si>
    <t>FEB1/03/2023</t>
  </si>
  <si>
    <t>FEB/10/2023</t>
  </si>
  <si>
    <t>ENE/04/2023</t>
  </si>
  <si>
    <t>MAR/06/2023</t>
  </si>
  <si>
    <t>ABR/12/2023</t>
  </si>
  <si>
    <t>ABR/05/2023</t>
  </si>
  <si>
    <t>ABR/13/2023</t>
  </si>
  <si>
    <t>ANULADA</t>
  </si>
  <si>
    <t>MAY/05/2023</t>
  </si>
  <si>
    <t>MAY/02/2023</t>
  </si>
  <si>
    <t>TOTAL</t>
  </si>
  <si>
    <t>SUBTOTAL</t>
  </si>
  <si>
    <t>WILLIAM FERNANDO LENIS  16450304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</si>
  <si>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</si>
  <si>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</si>
  <si>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</si>
  <si>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</si>
  <si>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</si>
  <si>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</si>
  <si>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</si>
  <si>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</si>
  <si>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</si>
  <si>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</si>
  <si>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</si>
  <si>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</si>
  <si>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</si>
  <si>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</si>
  <si>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</si>
  <si>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</si>
  <si>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</si>
  <si>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</si>
  <si>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</si>
  <si>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</si>
  <si>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</si>
  <si>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</si>
  <si>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</si>
  <si>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</si>
  <si>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</si>
  <si>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</si>
  <si>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</si>
  <si>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</si>
  <si>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</si>
  <si>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</si>
  <si>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</si>
  <si>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</si>
  <si>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</si>
  <si>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</si>
  <si>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</si>
  <si>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</si>
  <si>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FELE</t>
  </si>
  <si>
    <t>G)factura inicial en Gestion por ERP</t>
  </si>
  <si>
    <t>Diferente_Alfa</t>
  </si>
  <si>
    <t>SI</t>
  </si>
  <si>
    <t>A)Factura no radicada en ERP</t>
  </si>
  <si>
    <t>no_cruza</t>
  </si>
  <si>
    <t>B)Factura sin saldo ERP</t>
  </si>
  <si>
    <t>OK</t>
  </si>
  <si>
    <t>B)Factura sin saldo ERP/conciliar diferencia glosa aceptada</t>
  </si>
  <si>
    <t>IPS ACEPTA $86.500, SEGUN RESPUESTA DE GLOSA REALIZAD EL02 MARZO 2023 FIRMADA POR CLARA SERNA.ELIZABETH FERNANDEZ</t>
  </si>
  <si>
    <t>IPS ACEPTA $43.000, SEGUN RESPUESTA DE GLOSA REALIZAD EL02 MARZO 2023 FIRMADA POR CLARA SERNA.ELIZABETH FERNANDEZ</t>
  </si>
  <si>
    <t>IPS ACEPTA $ 19.700, SEGUN RESPUESTA DE GLOSA REALIZAD EL02 MARZO 2023 FIRMADA POR CLARA SERNA.ELIZABETH FERNANDEZ</t>
  </si>
  <si>
    <t>C)Glosas total pendiente por respuesta de IPS/conciliar diferencia valor de factura</t>
  </si>
  <si>
    <t>COPAGO,SE APLICA GLOSA POR QUE NO SE EVIDENCIA DESCUENTO DE COPAGO DEL PACIENTE MARIELA MONTES, EN LOS SOPORTES ADJUNTOS LA AUTORIZACION 220258516005670 INDICA COBRO DE COPAGO POR 18.500. ELIZABETH FERNANDEZ</t>
  </si>
  <si>
    <t>DR WILLIAM LENIS</t>
  </si>
  <si>
    <t>FACTURA</t>
  </si>
  <si>
    <t>FE_225</t>
  </si>
  <si>
    <t>FE_169</t>
  </si>
  <si>
    <t>FE_189</t>
  </si>
  <si>
    <t>FE_199</t>
  </si>
  <si>
    <t>FE_203</t>
  </si>
  <si>
    <t>FE_207</t>
  </si>
  <si>
    <t>FE_212</t>
  </si>
  <si>
    <t>FE_217</t>
  </si>
  <si>
    <t>FE_208</t>
  </si>
  <si>
    <t>FE_210</t>
  </si>
  <si>
    <t>FE_206</t>
  </si>
  <si>
    <t>FE_204</t>
  </si>
  <si>
    <t>FE_228</t>
  </si>
  <si>
    <t>FE_222</t>
  </si>
  <si>
    <t>ESTADO EPS 24 DE MAYO DE 2023</t>
  </si>
  <si>
    <t>POR PAGAR SAP</t>
  </si>
  <si>
    <t>DOCUMENTO CONTABLE</t>
  </si>
  <si>
    <t>FUERA DE CIERRE</t>
  </si>
  <si>
    <t>VALOR_GLOSA_DEVOLUCION</t>
  </si>
  <si>
    <t>VALOR_CANCELADO_SAP</t>
  </si>
  <si>
    <t>OBSERVACION_GLOSA_DEVLUCION</t>
  </si>
  <si>
    <t>ESTADO 0</t>
  </si>
  <si>
    <t>FACTURACION EN PROCESO INTERNO</t>
  </si>
  <si>
    <t>FACTURACION RADICADA</t>
  </si>
  <si>
    <t>FACTURACION EN PROGRAMACION DE PAGO</t>
  </si>
  <si>
    <t>Etiquetas de fila</t>
  </si>
  <si>
    <t>Total general</t>
  </si>
  <si>
    <t>GLOSA POR CONCILIAR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</si>
  <si>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</si>
  <si>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</si>
  <si>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</si>
  <si>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</si>
  <si>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</si>
  <si>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</si>
  <si>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Con Corte al dia :30/04/2023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</si>
  <si>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</si>
  <si>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</si>
  <si>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</si>
  <si>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</si>
  <si>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</si>
  <si>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</si>
  <si>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</si>
  <si>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</si>
  <si>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</si>
  <si>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</si>
  <si>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</si>
  <si>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</si>
  <si>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</si>
  <si>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</si>
  <si>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</si>
  <si>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</si>
  <si>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</si>
  <si>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</si>
  <si>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</si>
  <si>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</si>
  <si>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</si>
  <si>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</si>
  <si>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</si>
  <si>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</si>
  <si>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</si>
  <si>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EPS COMFENALCO VALLE</t>
  </si>
  <si>
    <t>SANTIAGO DE CALI , MAYO 25 DE 2023</t>
  </si>
  <si>
    <t>Señores :WILLIAN FERNANDO LENIS</t>
  </si>
  <si>
    <t>NIT: 16450304</t>
  </si>
  <si>
    <t>A continuacion me permito remitir nuestra respuesta al estado de cartera presentado en la fecha: 10/05/2023</t>
  </si>
  <si>
    <t>Cartera - DR WILLIAN REYES</t>
  </si>
  <si>
    <t>IPS DR WILLIAN REYES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</si>
</sst>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[$$-240A]\ * #,##0_-;\-[$$-240A]\ * #,##0_-;_-[$$-240A]\ * &quot;-&quot;??_-;_-@_-"/>
    <numFmt numFmtId="167" formatCode="&quot;$&quot;\ #,##0"/>
    <numFmt numFmtId="168" formatCode="&quot;$&quot;\ #,##0;[Red]&quot;$&quot;\ #,##0"/>
    <numFmt numFmtId="169" formatCode="[$-240A]d&quot; de &quot;mmmm&quot; de &quot;yyyy;@"/>
    <numFmt numFmtId="170" formatCode="_-* #,##0_-;\-* #,##0_-;_-* &quot;-&quot;??_-;_-@_-"/>
    <numFmt numFmtId="171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6" fillId="0" borderId="0"/>
  </cellStyleXfs>
  <cellXfs count="107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 applyAlignment="1">
      <alignment wrapText="1"/>
    </xf>
    <xf numFmtId="0" fontId="0" fillId="0" borderId="13" xfId="0" applyBorder="1"/>
    <xf numFmtId="164" fontId="0" fillId="0" borderId="8" xfId="0" applyNumberFormat="1" applyBorder="1"/>
    <xf numFmtId="0" fontId="0" fillId="0" borderId="12" xfId="0" applyBorder="1" applyAlignment="1">
      <alignment horizontal="center"/>
    </xf>
    <xf numFmtId="164" fontId="0" fillId="0" borderId="0" xfId="0" applyNumberFormat="1"/>
    <xf numFmtId="0" fontId="0" fillId="0" borderId="17" xfId="0" applyBorder="1"/>
    <xf numFmtId="0" fontId="0" fillId="0" borderId="18" xfId="0" applyBorder="1"/>
    <xf numFmtId="0" fontId="0" fillId="0" borderId="10" xfId="0" applyBorder="1"/>
    <xf numFmtId="0" fontId="0" fillId="0" borderId="19" xfId="0" applyBorder="1"/>
    <xf numFmtId="0" fontId="0" fillId="0" borderId="20" xfId="0" applyBorder="1"/>
    <xf numFmtId="0" fontId="1" fillId="0" borderId="20" xfId="0" applyFont="1" applyBorder="1"/>
    <xf numFmtId="164" fontId="4" fillId="0" borderId="0" xfId="0" applyNumberFormat="1" applyFont="1"/>
    <xf numFmtId="0" fontId="1" fillId="0" borderId="21" xfId="0" applyFont="1" applyBorder="1"/>
    <xf numFmtId="164" fontId="4" fillId="0" borderId="6" xfId="0" applyNumberFormat="1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7" fontId="0" fillId="0" borderId="4" xfId="0" applyNumberFormat="1" applyBorder="1" applyAlignment="1">
      <alignment horizontal="center"/>
    </xf>
    <xf numFmtId="17" fontId="0" fillId="0" borderId="0" xfId="0" applyNumberFormat="1" applyAlignment="1">
      <alignment horizontal="center"/>
    </xf>
    <xf numFmtId="14" fontId="0" fillId="0" borderId="8" xfId="0" applyNumberFormat="1" applyBorder="1"/>
    <xf numFmtId="41" fontId="0" fillId="0" borderId="8" xfId="2" applyFont="1" applyBorder="1"/>
    <xf numFmtId="0" fontId="0" fillId="0" borderId="0" xfId="0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1" fontId="0" fillId="0" borderId="0" xfId="2" applyFont="1"/>
    <xf numFmtId="1" fontId="0" fillId="0" borderId="8" xfId="0" applyNumberFormat="1" applyBorder="1"/>
    <xf numFmtId="0" fontId="0" fillId="0" borderId="8" xfId="0" pivotButton="1" applyBorder="1"/>
    <xf numFmtId="0" fontId="0" fillId="0" borderId="8" xfId="0" applyBorder="1" applyAlignment="1">
      <alignment horizontal="left"/>
    </xf>
    <xf numFmtId="0" fontId="0" fillId="0" borderId="8" xfId="0" applyNumberFormat="1" applyBorder="1"/>
    <xf numFmtId="42" fontId="0" fillId="0" borderId="8" xfId="0" applyNumberFormat="1" applyBorder="1"/>
    <xf numFmtId="0" fontId="7" fillId="0" borderId="0" xfId="3" applyFont="1"/>
    <xf numFmtId="0" fontId="7" fillId="0" borderId="1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1" xfId="3" applyFont="1" applyBorder="1" applyAlignment="1">
      <alignment horizontal="centerContinuous" vertical="center"/>
    </xf>
    <xf numFmtId="0" fontId="8" fillId="0" borderId="2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2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23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24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25" xfId="3" applyFont="1" applyBorder="1" applyAlignment="1">
      <alignment horizontal="centerContinuous" vertical="center"/>
    </xf>
    <xf numFmtId="0" fontId="7" fillId="0" borderId="23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7" fillId="0" borderId="4" xfId="3" applyFont="1" applyBorder="1"/>
    <xf numFmtId="0" fontId="7" fillId="0" borderId="5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6" xfId="3" applyNumberFormat="1" applyFont="1" applyBorder="1" applyAlignment="1">
      <alignment horizontal="center"/>
    </xf>
    <xf numFmtId="168" fontId="7" fillId="0" borderId="6" xfId="3" applyNumberFormat="1" applyFont="1" applyBorder="1" applyAlignment="1">
      <alignment horizontal="right"/>
    </xf>
    <xf numFmtId="168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26" xfId="3" applyNumberFormat="1" applyFont="1" applyBorder="1" applyAlignment="1">
      <alignment horizontal="center"/>
    </xf>
    <xf numFmtId="168" fontId="8" fillId="0" borderId="26" xfId="3" applyNumberFormat="1" applyFont="1" applyBorder="1" applyAlignment="1">
      <alignment horizontal="right"/>
    </xf>
    <xf numFmtId="168" fontId="7" fillId="0" borderId="0" xfId="3" applyNumberFormat="1" applyFont="1"/>
    <xf numFmtId="168" fontId="8" fillId="0" borderId="6" xfId="3" applyNumberFormat="1" applyFont="1" applyBorder="1"/>
    <xf numFmtId="168" fontId="7" fillId="0" borderId="6" xfId="3" applyNumberFormat="1" applyFont="1" applyBorder="1"/>
    <xf numFmtId="168" fontId="8" fillId="0" borderId="0" xfId="3" applyNumberFormat="1" applyFont="1"/>
    <xf numFmtId="0" fontId="7" fillId="0" borderId="23" xfId="3" applyFont="1" applyBorder="1"/>
    <xf numFmtId="0" fontId="7" fillId="0" borderId="6" xfId="3" applyFont="1" applyBorder="1"/>
    <xf numFmtId="0" fontId="7" fillId="0" borderId="7" xfId="3" applyFont="1" applyBorder="1"/>
    <xf numFmtId="0" fontId="7" fillId="0" borderId="1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8" fillId="0" borderId="1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22" xfId="3" applyFont="1" applyBorder="1" applyAlignment="1">
      <alignment horizontal="center" vertical="center"/>
    </xf>
    <xf numFmtId="0" fontId="7" fillId="0" borderId="23" xfId="3" applyFont="1" applyBorder="1" applyAlignment="1">
      <alignment horizontal="center"/>
    </xf>
    <xf numFmtId="0" fontId="7" fillId="0" borderId="7" xfId="3" applyFont="1" applyBorder="1" applyAlignment="1">
      <alignment horizont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27" xfId="3" applyFont="1" applyBorder="1" applyAlignment="1">
      <alignment horizontal="center" vertical="center"/>
    </xf>
    <xf numFmtId="169" fontId="7" fillId="0" borderId="0" xfId="3" applyNumberFormat="1" applyFont="1"/>
    <xf numFmtId="0" fontId="7" fillId="4" borderId="0" xfId="3" applyFont="1" applyFill="1"/>
    <xf numFmtId="170" fontId="8" fillId="0" borderId="0" xfId="1" applyNumberFormat="1" applyFont="1"/>
    <xf numFmtId="171" fontId="8" fillId="0" borderId="0" xfId="1" applyNumberFormat="1" applyFont="1" applyAlignment="1">
      <alignment horizontal="right"/>
    </xf>
    <xf numFmtId="17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70" fontId="7" fillId="0" borderId="28" xfId="1" applyNumberFormat="1" applyFont="1" applyBorder="1" applyAlignment="1">
      <alignment horizontal="center"/>
    </xf>
    <xf numFmtId="171" fontId="7" fillId="0" borderId="28" xfId="1" applyNumberFormat="1" applyFont="1" applyBorder="1" applyAlignment="1">
      <alignment horizontal="right"/>
    </xf>
    <xf numFmtId="170" fontId="7" fillId="0" borderId="26" xfId="1" applyNumberFormat="1" applyFont="1" applyBorder="1" applyAlignment="1">
      <alignment horizontal="center"/>
    </xf>
    <xf numFmtId="171" fontId="7" fillId="0" borderId="26" xfId="1" applyNumberFormat="1" applyFont="1" applyBorder="1" applyAlignment="1">
      <alignment horizontal="right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4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14409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071.344927314814" createdVersion="5" refreshedVersion="5" minRefreshableVersion="3" recordCount="14">
  <cacheSource type="worksheet">
    <worksheetSource ref="A2:AR16" sheet="ESTADO DE CADA FACTURA"/>
  </cacheSource>
  <cacheFields count="44">
    <cacheField name="NIT_IPS" numFmtId="0">
      <sharedItems containsSemiMixedTypes="0" containsString="0" containsNumber="1" containsInteger="1" minValue="16450304" maxValue="16450304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69" maxValue="228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69" maxValue="228"/>
    </cacheField>
    <cacheField name="FACTURA" numFmtId="0">
      <sharedItems/>
    </cacheField>
    <cacheField name="FECHA_FACT_IPS" numFmtId="14">
      <sharedItems containsSemiMixedTypes="0" containsNonDate="0" containsDate="1" containsString="0" minDate="2022-09-05T00:00:00" maxDate="2023-05-06T00:00:00"/>
    </cacheField>
    <cacheField name="VALOR_FACT_IPS" numFmtId="41">
      <sharedItems containsSemiMixedTypes="0" containsString="0" containsNumber="1" containsInteger="1" minValue="427200" maxValue="13276500"/>
    </cacheField>
    <cacheField name="SALDO_FACT_IPS" numFmtId="41">
      <sharedItems containsSemiMixedTypes="0" containsString="0" containsNumber="1" containsInteger="1" minValue="312657" maxValue="11185400"/>
    </cacheField>
    <cacheField name="OBSERVACION_SASS" numFmtId="0">
      <sharedItems/>
    </cacheField>
    <cacheField name="ESTADO EPS 24 DE MAYO DE 2023" numFmtId="0">
      <sharedItems containsBlank="1" count="5">
        <s v="FACTURACION EN PROCESO INTERNO"/>
        <s v="FACTURACION RADICADA"/>
        <s v="FACTURACION EN PROGRAMACION DE PAGO"/>
        <s v="GLOSA POR CONCILIAR"/>
        <m u="1"/>
      </sharedItems>
    </cacheField>
    <cacheField name="POR PAGAR SAP" numFmtId="0">
      <sharedItems containsString="0" containsBlank="1" containsNumber="1" containsInteger="1" minValue="312657" maxValue="7107200"/>
    </cacheField>
    <cacheField name="DOCUMENTO CONTABLE" numFmtId="0">
      <sharedItems containsString="0" containsBlank="1" containsNumber="1" containsInteger="1" minValue="1222241842" maxValue="1910621124"/>
    </cacheField>
    <cacheField name="FUERA DE CIERRE" numFmtId="0">
      <sharedItems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13276500"/>
    </cacheField>
    <cacheField name="VALOR_NOTA_CREDITO" numFmtId="41">
      <sharedItems containsSemiMixedTypes="0" containsString="0" containsNumber="1" containsInteger="1" minValue="0" maxValue="0"/>
    </cacheField>
    <cacheField name="VALOR_NOTA_DEBITO" numFmtId="41">
      <sharedItems containsSemiMixedTypes="0" containsString="0" containsNumber="1" containsInteger="1" minValue="0" maxValue="0"/>
    </cacheField>
    <cacheField name="VALOR_DESCCOMERCIAL" numFmtId="41">
      <sharedItems containsSemiMixedTypes="0" containsString="0" containsNumber="1" containsInteger="1" minValue="0" maxValue="0"/>
    </cacheField>
    <cacheField name="VALOR_GLOSA_ACEPTDA" numFmtId="41">
      <sharedItems containsSemiMixedTypes="0" containsString="0" containsNumber="1" containsInteger="1" minValue="0" maxValue="86500"/>
    </cacheField>
    <cacheField name="VALOR_GLOSA_DEVOLUCION" numFmtId="41">
      <sharedItems containsSemiMixedTypes="0" containsString="0" containsNumber="1" containsInteger="1" minValue="0" maxValue="291400"/>
    </cacheField>
    <cacheField name="OBSERVACION_GLOSA_DEVLUCION" numFmtId="0">
      <sharedItems containsBlank="1"/>
    </cacheField>
    <cacheField name="VALOR_CRUZADO_SASS" numFmtId="41">
      <sharedItems containsSemiMixedTypes="0" containsString="0" containsNumber="1" containsInteger="1" minValue="0" maxValue="13190000"/>
    </cacheField>
    <cacheField name="SALDO_SASS" numFmtId="41">
      <sharedItems containsSemiMixedTypes="0" containsString="0" containsNumber="1" containsInteger="1" minValue="0" maxValue="1118540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93433270325750" maxValue="23044855231481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9-05T00:00:00" maxDate="2023-05-0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0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30130" maxValue="21001231"/>
    </cacheField>
    <cacheField name="F_RAD_SASS" numFmtId="0">
      <sharedItems containsString="0" containsBlank="1" containsNumber="1" containsInteger="1" minValue="20230105" maxValue="20230510"/>
    </cacheField>
    <cacheField name="VALOR_REPORTADO_CRICULAR 030" numFmtId="41">
      <sharedItems containsSemiMixedTypes="0" containsString="0" containsNumber="1" containsInteger="1" minValue="0" maxValue="13276500"/>
    </cacheField>
    <cacheField name="VALOR_GLOSA_ACEPTADA_REPORTADO_CIRCULAR 030" numFmtId="41">
      <sharedItems containsSemiMixedTypes="0" containsString="0" containsNumber="1" containsInteger="1" minValue="0" maxValue="86500"/>
    </cacheField>
    <cacheField name="OBSERVACION_GLOSA_ACEPTADA" numFmtId="0">
      <sharedItems containsBlank="1"/>
    </cacheField>
    <cacheField name="F_CORTE" numFmtId="0">
      <sharedItems containsSemiMixedTypes="0" containsString="0" containsNumber="1" containsInteger="1" minValue="20232405" maxValue="202324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16450304"/>
    <s v="DR WILLIAM LENIS"/>
    <s v="FE"/>
    <n v="225"/>
    <s v="FELE"/>
    <n v="225"/>
    <s v="FE_225"/>
    <d v="2023-05-05T00:00:00"/>
    <n v="11185400"/>
    <n v="11185400"/>
    <s v="G)factura inicial en Gestion por ERP"/>
    <x v="0"/>
    <m/>
    <m/>
    <s v="ESTADO 0"/>
    <s v="Diferente_Alfa"/>
    <n v="11185400"/>
    <n v="0"/>
    <n v="0"/>
    <n v="0"/>
    <n v="0"/>
    <n v="0"/>
    <m/>
    <n v="0"/>
    <n v="11185400"/>
    <m/>
    <m/>
    <m/>
    <m/>
    <m/>
    <m/>
    <m/>
    <d v="2023-05-05T00:00:00"/>
    <m/>
    <n v="0"/>
    <m/>
    <s v="SI"/>
    <n v="1"/>
    <n v="20230530"/>
    <n v="20230510"/>
    <n v="11185400"/>
    <n v="0"/>
    <m/>
    <n v="20232405"/>
  </r>
  <r>
    <n v="16450304"/>
    <s v="DR WILLIAM LENIS"/>
    <s v="FE"/>
    <n v="222"/>
    <m/>
    <m/>
    <s v="FE_222"/>
    <d v="2023-04-12T00:00:00"/>
    <n v="3214800"/>
    <n v="3214800"/>
    <s v="A)Factura no radicada en ERP"/>
    <x v="1"/>
    <m/>
    <m/>
    <m/>
    <s v="no_cruza"/>
    <n v="0"/>
    <n v="0"/>
    <n v="0"/>
    <n v="0"/>
    <n v="0"/>
    <n v="0"/>
    <m/>
    <n v="0"/>
    <n v="0"/>
    <m/>
    <m/>
    <m/>
    <m/>
    <m/>
    <m/>
    <m/>
    <d v="2023-04-12T00:00:00"/>
    <m/>
    <m/>
    <m/>
    <s v="SI"/>
    <m/>
    <m/>
    <m/>
    <n v="0"/>
    <n v="0"/>
    <m/>
    <n v="20232405"/>
  </r>
  <r>
    <n v="16450304"/>
    <s v="DR WILLIAM LENIS"/>
    <s v="FE"/>
    <n v="169"/>
    <s v="FE"/>
    <n v="169"/>
    <s v="FE_169"/>
    <d v="2022-09-05T00:00:00"/>
    <n v="2180600"/>
    <n v="674957"/>
    <s v="B)Factura sin saldo ERP"/>
    <x v="2"/>
    <n v="674957"/>
    <n v="1910621124"/>
    <m/>
    <s v="OK"/>
    <n v="2180600"/>
    <n v="0"/>
    <n v="0"/>
    <n v="0"/>
    <n v="0"/>
    <n v="0"/>
    <m/>
    <n v="2180600"/>
    <n v="0"/>
    <m/>
    <m/>
    <m/>
    <m/>
    <m/>
    <n v="222133318572324"/>
    <m/>
    <d v="2022-09-05T00:00:00"/>
    <m/>
    <n v="2"/>
    <m/>
    <s v="SI"/>
    <n v="2"/>
    <n v="20230228"/>
    <n v="20230202"/>
    <n v="2180600"/>
    <n v="0"/>
    <m/>
    <n v="20232405"/>
  </r>
  <r>
    <n v="16450304"/>
    <s v="DR WILLIAM LENIS"/>
    <s v="FE"/>
    <n v="189"/>
    <s v="FE"/>
    <n v="189"/>
    <s v="FE_189"/>
    <d v="2022-11-11T00:00:00"/>
    <n v="7042800"/>
    <n v="2915005"/>
    <s v="B)Factura sin saldo ERP"/>
    <x v="2"/>
    <n v="2915005"/>
    <n v="1910621123"/>
    <m/>
    <s v="OK"/>
    <n v="7042800"/>
    <n v="0"/>
    <n v="0"/>
    <n v="0"/>
    <n v="0"/>
    <n v="0"/>
    <m/>
    <n v="7042800"/>
    <n v="0"/>
    <m/>
    <m/>
    <m/>
    <m/>
    <m/>
    <n v="210553270586809"/>
    <m/>
    <d v="2022-11-11T00:00:00"/>
    <m/>
    <n v="2"/>
    <m/>
    <s v="SI"/>
    <n v="2"/>
    <n v="20230228"/>
    <n v="20230202"/>
    <n v="7042800"/>
    <n v="0"/>
    <m/>
    <n v="20232405"/>
  </r>
  <r>
    <n v="16450304"/>
    <s v="DR WILLIAM LENIS"/>
    <s v="FE"/>
    <n v="199"/>
    <s v="FE"/>
    <n v="199"/>
    <s v="FE_199"/>
    <d v="2023-01-04T00:00:00"/>
    <n v="3454700"/>
    <n v="1650100"/>
    <s v="B)Factura sin saldo ERP"/>
    <x v="2"/>
    <n v="1650100"/>
    <n v="1222241842"/>
    <m/>
    <s v="OK"/>
    <n v="3454700"/>
    <n v="0"/>
    <n v="0"/>
    <n v="0"/>
    <n v="0"/>
    <n v="0"/>
    <m/>
    <n v="3454700"/>
    <n v="0"/>
    <m/>
    <m/>
    <m/>
    <m/>
    <m/>
    <n v="223358545571343"/>
    <m/>
    <d v="2023-01-04T00:00:00"/>
    <m/>
    <n v="2"/>
    <m/>
    <s v="SI"/>
    <n v="1"/>
    <n v="20230130"/>
    <n v="20230105"/>
    <n v="3454700"/>
    <n v="0"/>
    <m/>
    <n v="20232405"/>
  </r>
  <r>
    <n v="16450304"/>
    <s v="DR WILLIAM LENIS"/>
    <s v="FE"/>
    <n v="203"/>
    <s v="FE"/>
    <n v="203"/>
    <s v="FE_203"/>
    <d v="2023-02-03T00:00:00"/>
    <n v="5075900"/>
    <n v="4015896"/>
    <s v="B)Factura sin saldo ERP"/>
    <x v="2"/>
    <n v="4015896"/>
    <n v="1222242435"/>
    <m/>
    <s v="OK"/>
    <n v="5075900"/>
    <n v="0"/>
    <n v="0"/>
    <n v="0"/>
    <n v="0"/>
    <n v="0"/>
    <m/>
    <n v="5075900"/>
    <n v="0"/>
    <m/>
    <m/>
    <m/>
    <m/>
    <m/>
    <n v="193433270325750"/>
    <m/>
    <d v="2023-02-03T00:00:00"/>
    <m/>
    <n v="2"/>
    <m/>
    <s v="SI"/>
    <n v="1"/>
    <n v="20230228"/>
    <n v="20230206"/>
    <n v="5075900"/>
    <n v="0"/>
    <m/>
    <n v="20232405"/>
  </r>
  <r>
    <n v="16450304"/>
    <s v="DR WILLIAM LENIS"/>
    <s v="FE"/>
    <n v="207"/>
    <s v="FE"/>
    <n v="207"/>
    <s v="FE_207"/>
    <d v="2023-02-03T00:00:00"/>
    <n v="3441900"/>
    <n v="312657"/>
    <s v="B)Factura sin saldo ERP"/>
    <x v="2"/>
    <n v="312657"/>
    <n v="1222242529"/>
    <m/>
    <s v="OK"/>
    <n v="3441900"/>
    <n v="0"/>
    <n v="0"/>
    <n v="0"/>
    <n v="0"/>
    <n v="0"/>
    <m/>
    <n v="3441900"/>
    <n v="0"/>
    <m/>
    <m/>
    <m/>
    <m/>
    <m/>
    <n v="221728516514680"/>
    <m/>
    <d v="2023-02-03T00:00:00"/>
    <m/>
    <n v="2"/>
    <m/>
    <s v="SI"/>
    <n v="1"/>
    <n v="20230228"/>
    <n v="20230207"/>
    <n v="3441900"/>
    <n v="0"/>
    <m/>
    <n v="20232405"/>
  </r>
  <r>
    <n v="16450304"/>
    <s v="DR WILLIAM LENIS"/>
    <s v="FE"/>
    <n v="212"/>
    <s v="FE"/>
    <n v="212"/>
    <s v="FE_212"/>
    <d v="2023-03-06T00:00:00"/>
    <n v="427200"/>
    <n v="427200"/>
    <s v="B)Factura sin saldo ERP"/>
    <x v="2"/>
    <n v="427200"/>
    <n v="1910621075"/>
    <m/>
    <s v="OK"/>
    <n v="427200"/>
    <n v="0"/>
    <n v="0"/>
    <n v="0"/>
    <n v="0"/>
    <n v="0"/>
    <m/>
    <n v="427200"/>
    <n v="0"/>
    <m/>
    <m/>
    <m/>
    <m/>
    <m/>
    <n v="230323284294051"/>
    <m/>
    <d v="2023-03-06T00:00:00"/>
    <m/>
    <n v="2"/>
    <m/>
    <s v="SI"/>
    <n v="1"/>
    <n v="20230330"/>
    <n v="20230321"/>
    <n v="427200"/>
    <n v="0"/>
    <m/>
    <n v="20232405"/>
  </r>
  <r>
    <n v="16450304"/>
    <s v="DR WILLIAM LENIS"/>
    <s v="FE"/>
    <n v="217"/>
    <s v="FE"/>
    <n v="217"/>
    <s v="FE_217"/>
    <d v="2023-04-05T00:00:00"/>
    <n v="7107200"/>
    <n v="7107200"/>
    <s v="B)Factura sin saldo ERP"/>
    <x v="2"/>
    <n v="7107200"/>
    <n v="1222260495"/>
    <m/>
    <s v="OK"/>
    <n v="7107200"/>
    <n v="0"/>
    <n v="0"/>
    <n v="0"/>
    <n v="0"/>
    <n v="0"/>
    <m/>
    <n v="7107200"/>
    <n v="0"/>
    <m/>
    <m/>
    <m/>
    <m/>
    <m/>
    <n v="230448552314819"/>
    <m/>
    <d v="2023-04-05T00:00:00"/>
    <m/>
    <n v="2"/>
    <m/>
    <s v="SI"/>
    <n v="1"/>
    <n v="20230430"/>
    <n v="20230419"/>
    <n v="7107200"/>
    <n v="0"/>
    <m/>
    <n v="20232405"/>
  </r>
  <r>
    <n v="16450304"/>
    <s v="DR WILLIAM LENIS"/>
    <s v="FE"/>
    <n v="208"/>
    <s v="FE"/>
    <n v="208"/>
    <s v="FE_208"/>
    <d v="2023-02-03T00:00:00"/>
    <n v="13276500"/>
    <n v="1265082"/>
    <s v="B)Factura sin saldo ERP/conciliar diferencia glosa aceptada"/>
    <x v="2"/>
    <n v="1265082"/>
    <n v="1222242528"/>
    <m/>
    <s v="OK"/>
    <n v="13276500"/>
    <n v="0"/>
    <n v="0"/>
    <n v="0"/>
    <n v="86500"/>
    <n v="0"/>
    <m/>
    <n v="13190000"/>
    <n v="0"/>
    <m/>
    <m/>
    <m/>
    <m/>
    <m/>
    <n v="221968516518795"/>
    <m/>
    <d v="2023-02-03T00:00:00"/>
    <m/>
    <n v="2"/>
    <m/>
    <s v="SI"/>
    <n v="2"/>
    <n v="20230315"/>
    <n v="20230301"/>
    <n v="13276500"/>
    <n v="86500"/>
    <s v="IPS ACEPTA $86.500, SEGUN RESPUESTA DE GLOSA REALIZAD EL02 MARZO 2023 FIRMADA POR CLARA SERNA.ELIZABETH FERNANDEZ"/>
    <n v="20232405"/>
  </r>
  <r>
    <n v="16450304"/>
    <s v="DR WILLIAM LENIS"/>
    <s v="FE"/>
    <n v="210"/>
    <s v="FE"/>
    <n v="210"/>
    <s v="FE_210"/>
    <d v="2023-02-10T00:00:00"/>
    <n v="5312200"/>
    <n v="757212"/>
    <s v="B)Factura sin saldo ERP/conciliar diferencia glosa aceptada"/>
    <x v="2"/>
    <n v="757212"/>
    <n v="1222242854"/>
    <m/>
    <s v="OK"/>
    <n v="5312200"/>
    <n v="0"/>
    <n v="0"/>
    <n v="0"/>
    <n v="43000"/>
    <n v="0"/>
    <m/>
    <n v="5269200"/>
    <n v="0"/>
    <m/>
    <m/>
    <m/>
    <m/>
    <m/>
    <n v="223418552290948"/>
    <m/>
    <d v="2023-02-10T00:00:00"/>
    <m/>
    <n v="2"/>
    <m/>
    <s v="SI"/>
    <n v="2"/>
    <n v="20230315"/>
    <n v="20230301"/>
    <n v="5312200"/>
    <n v="43000"/>
    <s v="IPS ACEPTA $43.000, SEGUN RESPUESTA DE GLOSA REALIZAD EL02 MARZO 2023 FIRMADA POR CLARA SERNA.ELIZABETH FERNANDEZ"/>
    <n v="20232405"/>
  </r>
  <r>
    <n v="16450304"/>
    <s v="DR WILLIAM LENIS"/>
    <s v="FE"/>
    <n v="206"/>
    <s v="FE"/>
    <n v="206"/>
    <s v="FE_206"/>
    <d v="2023-02-03T00:00:00"/>
    <n v="5325600"/>
    <n v="768890"/>
    <s v="B)Factura sin saldo ERP/conciliar diferencia glosa aceptada"/>
    <x v="2"/>
    <n v="768890"/>
    <n v="1222242530"/>
    <m/>
    <s v="OK"/>
    <n v="5325600"/>
    <n v="0"/>
    <n v="0"/>
    <n v="0"/>
    <n v="19700"/>
    <n v="0"/>
    <m/>
    <n v="5305900"/>
    <n v="0"/>
    <m/>
    <m/>
    <m/>
    <m/>
    <m/>
    <n v="222693318260840"/>
    <m/>
    <d v="2023-02-03T00:00:00"/>
    <m/>
    <n v="2"/>
    <m/>
    <s v="SI"/>
    <n v="2"/>
    <n v="20230315"/>
    <n v="20230301"/>
    <n v="5325600"/>
    <n v="19700"/>
    <s v="IPS ACEPTA $ 19.700, SEGUN RESPUESTA DE GLOSA REALIZAD EL02 MARZO 2023 FIRMADA POR CLARA SERNA.ELIZABETH FERNANDEZ"/>
    <n v="20232405"/>
  </r>
  <r>
    <n v="16450304"/>
    <s v="DR WILLIAM LENIS"/>
    <s v="FE"/>
    <n v="204"/>
    <s v="FE"/>
    <n v="204"/>
    <s v="FE_204"/>
    <d v="2023-02-03T00:00:00"/>
    <n v="8875600"/>
    <n v="1159786"/>
    <s v="C)Glosas total pendiente por respuesta de IPS/conciliar diferencia valor de factura"/>
    <x v="3"/>
    <n v="1159786"/>
    <n v="1222242434"/>
    <m/>
    <s v="OK"/>
    <n v="8875600"/>
    <n v="0"/>
    <n v="0"/>
    <n v="0"/>
    <n v="0"/>
    <n v="291400"/>
    <s v="COPAGO,SE APLICA GLOSA POR QUE NO SE EVIDENCIA DESCUENTO DE COPAGO DEL PACIENTE MARIELA MONTES, EN LOS SOPORTES ADJUNTOS LA AUTORIZACION 220258516005670 INDICA COBRO DE COPAGO POR 18.500. ELIZABETH FERNANDEZ"/>
    <n v="8584200"/>
    <n v="291400"/>
    <m/>
    <m/>
    <m/>
    <m/>
    <m/>
    <n v="213333114304592"/>
    <m/>
    <d v="2023-02-03T00:00:00"/>
    <m/>
    <n v="9"/>
    <m/>
    <s v="SI"/>
    <n v="2"/>
    <n v="21001231"/>
    <n v="20230306"/>
    <n v="8875600"/>
    <n v="0"/>
    <m/>
    <n v="20232405"/>
  </r>
  <r>
    <n v="16450304"/>
    <s v="DR WILLIAM LENIS"/>
    <s v="FE"/>
    <n v="228"/>
    <s v="FE"/>
    <n v="228"/>
    <s v="FE_228"/>
    <d v="2023-05-02T00:00:00"/>
    <n v="2717200"/>
    <n v="2717200"/>
    <s v="G)factura inicial en Gestion por ERP"/>
    <x v="0"/>
    <m/>
    <m/>
    <s v="ESTADO 0"/>
    <s v="OK"/>
    <n v="2717200"/>
    <n v="0"/>
    <n v="0"/>
    <n v="0"/>
    <n v="0"/>
    <n v="0"/>
    <m/>
    <n v="0"/>
    <n v="2717200"/>
    <m/>
    <m/>
    <m/>
    <m/>
    <m/>
    <m/>
    <m/>
    <d v="2023-05-02T00:00:00"/>
    <m/>
    <n v="0"/>
    <m/>
    <s v="SI"/>
    <n v="1"/>
    <n v="20230530"/>
    <n v="20230510"/>
    <n v="2717200"/>
    <n v="0"/>
    <m/>
    <n v="202324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1" cacheId="1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6">
        <item x="0"/>
        <item x="2"/>
        <item x="1"/>
        <item m="1" x="4"/>
        <item x="3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1"/>
  </rowFields>
  <rowItems count="5">
    <i>
      <x/>
    </i>
    <i>
      <x v="1"/>
    </i>
    <i>
      <x v="2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ALDO_FACT_IPS" fld="9" baseField="0" baseItem="0" numFmtId="42"/>
  </dataFields>
  <formats count="7">
    <format dxfId="44">
      <pivotArea type="all" dataOnly="0" outline="0" fieldPosition="0"/>
    </format>
    <format dxfId="43">
      <pivotArea outline="0" collapsedLevelsAreSubtotals="1" fieldPosition="0"/>
    </format>
    <format dxfId="42">
      <pivotArea field="11" type="button" dataOnly="0" labelOnly="1" outline="0" axis="axisRow" fieldPosition="0"/>
    </format>
    <format dxfId="41">
      <pivotArea dataOnly="0" labelOnly="1" fieldPosition="0">
        <references count="1">
          <reference field="11" count="0"/>
        </references>
      </pivotArea>
    </format>
    <format dxfId="40">
      <pivotArea dataOnly="0" labelOnly="1" grandRow="1" outline="0" fieldPosition="0"/>
    </format>
    <format dxfId="3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4"/>
  <sheetViews>
    <sheetView topLeftCell="A12" workbookViewId="0">
      <selection activeCell="E7" sqref="E7:E21"/>
    </sheetView>
  </sheetViews>
  <sheetFormatPr baseColWidth="10" defaultRowHeight="15" x14ac:dyDescent="0.25"/>
  <cols>
    <col min="4" max="4" width="15.5703125" bestFit="1" customWidth="1"/>
    <col min="5" max="5" width="14.5703125" bestFit="1" customWidth="1"/>
  </cols>
  <sheetData>
    <row r="1" spans="1:6" x14ac:dyDescent="0.25">
      <c r="A1" s="25" t="s">
        <v>0</v>
      </c>
      <c r="B1" s="26"/>
      <c r="C1" s="26"/>
      <c r="D1" s="26"/>
      <c r="E1" s="26"/>
      <c r="F1" s="1"/>
    </row>
    <row r="2" spans="1:6" x14ac:dyDescent="0.25">
      <c r="A2" s="27"/>
      <c r="B2" s="28"/>
      <c r="C2" s="28"/>
      <c r="D2" s="28"/>
      <c r="E2" s="28"/>
      <c r="F2" s="2"/>
    </row>
    <row r="3" spans="1:6" ht="15.75" thickBot="1" x14ac:dyDescent="0.3">
      <c r="A3" s="29">
        <v>45047</v>
      </c>
      <c r="B3" s="30"/>
      <c r="C3" s="30"/>
      <c r="D3" s="30"/>
      <c r="E3" s="30"/>
      <c r="F3" s="2"/>
    </row>
    <row r="4" spans="1:6" ht="15.75" thickBot="1" x14ac:dyDescent="0.3">
      <c r="A4" s="22" t="s">
        <v>22</v>
      </c>
      <c r="B4" s="23"/>
      <c r="C4" s="23"/>
      <c r="D4" s="23"/>
      <c r="E4" s="23"/>
      <c r="F4" s="24"/>
    </row>
    <row r="5" spans="1:6" ht="30.75" thickBot="1" x14ac:dyDescent="0.3">
      <c r="A5" s="7" t="s">
        <v>1</v>
      </c>
      <c r="B5" s="8" t="s">
        <v>2</v>
      </c>
      <c r="C5" s="8" t="s">
        <v>3</v>
      </c>
      <c r="D5" s="11" t="s">
        <v>4</v>
      </c>
      <c r="E5" s="8" t="s">
        <v>5</v>
      </c>
      <c r="F5" s="9"/>
    </row>
    <row r="6" spans="1:6" x14ac:dyDescent="0.25">
      <c r="A6" s="13"/>
      <c r="B6" s="6"/>
      <c r="C6" s="6"/>
      <c r="D6" s="6"/>
      <c r="E6" s="6"/>
      <c r="F6" s="14"/>
    </row>
    <row r="7" spans="1:6" x14ac:dyDescent="0.25">
      <c r="A7" s="15" t="s">
        <v>6</v>
      </c>
      <c r="B7" s="5">
        <v>169</v>
      </c>
      <c r="C7" s="5" t="s">
        <v>7</v>
      </c>
      <c r="D7" s="10">
        <v>2180600</v>
      </c>
      <c r="E7" s="10">
        <v>674957</v>
      </c>
      <c r="F7" s="16"/>
    </row>
    <row r="8" spans="1:6" x14ac:dyDescent="0.25">
      <c r="A8" s="15" t="s">
        <v>6</v>
      </c>
      <c r="B8" s="5">
        <v>189</v>
      </c>
      <c r="C8" s="5" t="s">
        <v>8</v>
      </c>
      <c r="D8" s="10">
        <v>7042800</v>
      </c>
      <c r="E8" s="10">
        <v>2915005</v>
      </c>
      <c r="F8" s="16"/>
    </row>
    <row r="9" spans="1:6" x14ac:dyDescent="0.25">
      <c r="A9" s="15" t="s">
        <v>6</v>
      </c>
      <c r="B9" s="5">
        <v>199</v>
      </c>
      <c r="C9" s="5" t="s">
        <v>12</v>
      </c>
      <c r="D9" s="10">
        <v>3454700</v>
      </c>
      <c r="E9" s="10">
        <v>1650100</v>
      </c>
      <c r="F9" s="16"/>
    </row>
    <row r="10" spans="1:6" x14ac:dyDescent="0.25">
      <c r="A10" s="15" t="s">
        <v>6</v>
      </c>
      <c r="B10" s="5">
        <v>203</v>
      </c>
      <c r="C10" s="5" t="s">
        <v>9</v>
      </c>
      <c r="D10" s="10">
        <v>5075900</v>
      </c>
      <c r="E10" s="10">
        <v>4015896</v>
      </c>
      <c r="F10" s="16"/>
    </row>
    <row r="11" spans="1:6" x14ac:dyDescent="0.25">
      <c r="A11" s="15" t="s">
        <v>6</v>
      </c>
      <c r="B11" s="5">
        <v>204</v>
      </c>
      <c r="C11" s="5" t="s">
        <v>10</v>
      </c>
      <c r="D11" s="10">
        <v>8875600</v>
      </c>
      <c r="E11" s="10">
        <v>1159786</v>
      </c>
      <c r="F11" s="16"/>
    </row>
    <row r="12" spans="1:6" x14ac:dyDescent="0.25">
      <c r="A12" s="15" t="s">
        <v>6</v>
      </c>
      <c r="B12" s="5">
        <v>206</v>
      </c>
      <c r="C12" s="5" t="s">
        <v>9</v>
      </c>
      <c r="D12" s="10">
        <v>5325600</v>
      </c>
      <c r="E12" s="10">
        <v>768890</v>
      </c>
      <c r="F12" s="16"/>
    </row>
    <row r="13" spans="1:6" x14ac:dyDescent="0.25">
      <c r="A13" s="15" t="s">
        <v>6</v>
      </c>
      <c r="B13" s="5">
        <v>207</v>
      </c>
      <c r="C13" s="5" t="s">
        <v>9</v>
      </c>
      <c r="D13" s="10">
        <v>3441900</v>
      </c>
      <c r="E13" s="10">
        <v>312657</v>
      </c>
      <c r="F13" s="16"/>
    </row>
    <row r="14" spans="1:6" x14ac:dyDescent="0.25">
      <c r="A14" s="15" t="s">
        <v>6</v>
      </c>
      <c r="B14" s="5">
        <v>208</v>
      </c>
      <c r="C14" s="5" t="s">
        <v>9</v>
      </c>
      <c r="D14" s="10">
        <v>13276500</v>
      </c>
      <c r="E14" s="10">
        <v>1265082</v>
      </c>
      <c r="F14" s="16"/>
    </row>
    <row r="15" spans="1:6" x14ac:dyDescent="0.25">
      <c r="A15" s="15" t="s">
        <v>6</v>
      </c>
      <c r="B15" s="5">
        <v>210</v>
      </c>
      <c r="C15" s="5" t="s">
        <v>11</v>
      </c>
      <c r="D15" s="10">
        <v>5312200</v>
      </c>
      <c r="E15" s="10">
        <v>757212</v>
      </c>
      <c r="F15" s="16"/>
    </row>
    <row r="16" spans="1:6" x14ac:dyDescent="0.25">
      <c r="A16" s="15" t="s">
        <v>6</v>
      </c>
      <c r="B16" s="5">
        <v>212</v>
      </c>
      <c r="C16" s="5" t="s">
        <v>13</v>
      </c>
      <c r="D16" s="10">
        <v>427200</v>
      </c>
      <c r="E16" s="10">
        <v>427200</v>
      </c>
      <c r="F16" s="16"/>
    </row>
    <row r="17" spans="1:6" x14ac:dyDescent="0.25">
      <c r="A17" s="15" t="s">
        <v>6</v>
      </c>
      <c r="B17" s="5">
        <v>217</v>
      </c>
      <c r="C17" s="5" t="s">
        <v>15</v>
      </c>
      <c r="D17" s="10">
        <v>7107200</v>
      </c>
      <c r="E17" s="10">
        <v>7107200</v>
      </c>
      <c r="F17" s="16"/>
    </row>
    <row r="18" spans="1:6" x14ac:dyDescent="0.25">
      <c r="A18" s="15" t="s">
        <v>6</v>
      </c>
      <c r="B18" s="5">
        <v>222</v>
      </c>
      <c r="C18" s="5" t="s">
        <v>14</v>
      </c>
      <c r="D18" s="10">
        <v>3214800</v>
      </c>
      <c r="E18" s="10">
        <v>3214800</v>
      </c>
      <c r="F18" s="16"/>
    </row>
    <row r="19" spans="1:6" x14ac:dyDescent="0.25">
      <c r="A19" s="15" t="s">
        <v>6</v>
      </c>
      <c r="B19" s="5">
        <v>223</v>
      </c>
      <c r="C19" s="5" t="s">
        <v>16</v>
      </c>
      <c r="D19" s="10"/>
      <c r="E19" s="10"/>
      <c r="F19" s="16" t="s">
        <v>17</v>
      </c>
    </row>
    <row r="20" spans="1:6" x14ac:dyDescent="0.25">
      <c r="A20" s="15" t="s">
        <v>6</v>
      </c>
      <c r="B20" s="5">
        <v>225</v>
      </c>
      <c r="C20" s="5" t="s">
        <v>18</v>
      </c>
      <c r="D20" s="10">
        <v>11185400</v>
      </c>
      <c r="E20" s="10">
        <v>11185400</v>
      </c>
      <c r="F20" s="16"/>
    </row>
    <row r="21" spans="1:6" x14ac:dyDescent="0.25">
      <c r="A21" s="15" t="s">
        <v>6</v>
      </c>
      <c r="B21" s="5">
        <v>228</v>
      </c>
      <c r="C21" s="5" t="s">
        <v>19</v>
      </c>
      <c r="D21" s="10">
        <v>2717200</v>
      </c>
      <c r="E21" s="10">
        <v>2717200</v>
      </c>
      <c r="F21" s="16"/>
    </row>
    <row r="22" spans="1:6" x14ac:dyDescent="0.25">
      <c r="A22" s="17"/>
      <c r="D22" s="12"/>
      <c r="E22" s="12"/>
      <c r="F22" s="2"/>
    </row>
    <row r="23" spans="1:6" x14ac:dyDescent="0.25">
      <c r="A23" s="18" t="s">
        <v>21</v>
      </c>
      <c r="D23" s="19">
        <f>SUM(D16:D21)</f>
        <v>24651800</v>
      </c>
      <c r="F23" s="2"/>
    </row>
    <row r="24" spans="1:6" ht="15.75" thickBot="1" x14ac:dyDescent="0.3">
      <c r="A24" s="20" t="s">
        <v>20</v>
      </c>
      <c r="B24" s="3"/>
      <c r="C24" s="3"/>
      <c r="D24" s="21">
        <f>SUM(E7:E21)</f>
        <v>38171385</v>
      </c>
      <c r="E24" s="3"/>
      <c r="F24" s="4"/>
    </row>
  </sheetData>
  <mergeCells count="2">
    <mergeCell ref="A1:E2"/>
    <mergeCell ref="A3:E3"/>
  </mergeCells>
  <pageMargins left="0.7" right="0.7" top="0.75" bottom="0.75" header="0.3" footer="0.3"/>
  <pageSetup paperSize="9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41" bestFit="1" customWidth="1"/>
    <col min="2" max="2" width="10.28515625" customWidth="1"/>
    <col min="3" max="3" width="16.42578125" customWidth="1"/>
  </cols>
  <sheetData>
    <row r="3" spans="1:3" x14ac:dyDescent="0.25">
      <c r="A3" s="38" t="s">
        <v>100</v>
      </c>
      <c r="B3" s="5" t="s">
        <v>103</v>
      </c>
      <c r="C3" s="5" t="s">
        <v>104</v>
      </c>
    </row>
    <row r="4" spans="1:3" x14ac:dyDescent="0.25">
      <c r="A4" s="39" t="s">
        <v>97</v>
      </c>
      <c r="B4" s="40">
        <v>2</v>
      </c>
      <c r="C4" s="41">
        <v>13902600</v>
      </c>
    </row>
    <row r="5" spans="1:3" x14ac:dyDescent="0.25">
      <c r="A5" s="39" t="s">
        <v>99</v>
      </c>
      <c r="B5" s="40">
        <v>10</v>
      </c>
      <c r="C5" s="41">
        <v>19894199</v>
      </c>
    </row>
    <row r="6" spans="1:3" x14ac:dyDescent="0.25">
      <c r="A6" s="39" t="s">
        <v>98</v>
      </c>
      <c r="B6" s="40">
        <v>1</v>
      </c>
      <c r="C6" s="41">
        <v>3214800</v>
      </c>
    </row>
    <row r="7" spans="1:3" x14ac:dyDescent="0.25">
      <c r="A7" s="39" t="s">
        <v>102</v>
      </c>
      <c r="B7" s="40">
        <v>1</v>
      </c>
      <c r="C7" s="41">
        <v>1159786</v>
      </c>
    </row>
    <row r="8" spans="1:3" x14ac:dyDescent="0.25">
      <c r="A8" s="39" t="s">
        <v>101</v>
      </c>
      <c r="B8" s="40">
        <v>14</v>
      </c>
      <c r="C8" s="41">
        <v>38171385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topLeftCell="I1" workbookViewId="0">
      <selection activeCell="L15" sqref="L15"/>
    </sheetView>
  </sheetViews>
  <sheetFormatPr baseColWidth="10" defaultRowHeight="15" x14ac:dyDescent="0.25"/>
  <cols>
    <col min="2" max="2" width="25" customWidth="1"/>
    <col min="11" max="12" width="30.85546875" customWidth="1"/>
    <col min="13" max="13" width="19.5703125" customWidth="1"/>
    <col min="14" max="14" width="17.85546875" customWidth="1"/>
    <col min="15" max="15" width="13.7109375" customWidth="1"/>
    <col min="18" max="18" width="12.7109375" customWidth="1"/>
    <col min="20" max="20" width="12.5703125" customWidth="1"/>
    <col min="21" max="21" width="13" customWidth="1"/>
    <col min="26" max="26" width="12.140625" customWidth="1"/>
    <col min="31" max="31" width="16.5703125" customWidth="1"/>
    <col min="32" max="32" width="12.140625" customWidth="1"/>
  </cols>
  <sheetData>
    <row r="1" spans="1:44" x14ac:dyDescent="0.25">
      <c r="I1" s="36">
        <f>SUBTOTAL(9,I3:I16)</f>
        <v>78637600</v>
      </c>
      <c r="J1" s="36">
        <f>SUBTOTAL(9,J3:J16)</f>
        <v>38171385</v>
      </c>
      <c r="Q1" s="36">
        <f>SUBTOTAL(9,Q3:Q16)</f>
        <v>75422800</v>
      </c>
      <c r="U1" s="36">
        <f>SUBTOTAL(9,U3:U16)</f>
        <v>149200</v>
      </c>
      <c r="V1" s="36">
        <f>SUBTOTAL(9,V3:V16)</f>
        <v>291400</v>
      </c>
      <c r="X1" s="36">
        <f>SUBTOTAL(9,X3:X16)</f>
        <v>61079600</v>
      </c>
      <c r="Y1" s="36">
        <f>SUBTOTAL(9,Y3:Y16)</f>
        <v>14194000</v>
      </c>
      <c r="AO1" s="36">
        <f>SUBTOTAL(9,AO3:AO16)</f>
        <v>75422800</v>
      </c>
      <c r="AP1" s="36">
        <f>SUBTOTAL(9,AP3:AP16)</f>
        <v>149200</v>
      </c>
    </row>
    <row r="2" spans="1:44" s="33" customFormat="1" ht="74.25" customHeight="1" x14ac:dyDescent="0.25">
      <c r="A2" s="34" t="s">
        <v>23</v>
      </c>
      <c r="B2" s="34" t="s">
        <v>24</v>
      </c>
      <c r="C2" s="34" t="s">
        <v>25</v>
      </c>
      <c r="D2" s="34" t="s">
        <v>26</v>
      </c>
      <c r="E2" s="34" t="s">
        <v>27</v>
      </c>
      <c r="F2" s="34" t="s">
        <v>28</v>
      </c>
      <c r="G2" s="35" t="s">
        <v>74</v>
      </c>
      <c r="H2" s="34" t="s">
        <v>29</v>
      </c>
      <c r="I2" s="34" t="s">
        <v>30</v>
      </c>
      <c r="J2" s="35" t="s">
        <v>31</v>
      </c>
      <c r="K2" s="34" t="s">
        <v>32</v>
      </c>
      <c r="L2" s="35" t="s">
        <v>89</v>
      </c>
      <c r="M2" s="35" t="s">
        <v>90</v>
      </c>
      <c r="N2" s="35" t="s">
        <v>91</v>
      </c>
      <c r="O2" s="35" t="s">
        <v>92</v>
      </c>
      <c r="P2" s="34" t="s">
        <v>33</v>
      </c>
      <c r="Q2" s="34" t="s">
        <v>34</v>
      </c>
      <c r="R2" s="34" t="s">
        <v>35</v>
      </c>
      <c r="S2" s="34" t="s">
        <v>36</v>
      </c>
      <c r="T2" s="34" t="s">
        <v>37</v>
      </c>
      <c r="U2" s="34" t="s">
        <v>38</v>
      </c>
      <c r="V2" s="35" t="s">
        <v>93</v>
      </c>
      <c r="W2" s="35" t="s">
        <v>95</v>
      </c>
      <c r="X2" s="34" t="s">
        <v>39</v>
      </c>
      <c r="Y2" s="34" t="s">
        <v>40</v>
      </c>
      <c r="Z2" s="35" t="s">
        <v>94</v>
      </c>
      <c r="AA2" s="35" t="s">
        <v>41</v>
      </c>
      <c r="AB2" s="35" t="s">
        <v>42</v>
      </c>
      <c r="AC2" s="35" t="s">
        <v>43</v>
      </c>
      <c r="AD2" s="35" t="s">
        <v>44</v>
      </c>
      <c r="AE2" s="34" t="s">
        <v>45</v>
      </c>
      <c r="AF2" s="34" t="s">
        <v>46</v>
      </c>
      <c r="AG2" s="34" t="s">
        <v>47</v>
      </c>
      <c r="AH2" s="34" t="s">
        <v>48</v>
      </c>
      <c r="AI2" s="34" t="s">
        <v>49</v>
      </c>
      <c r="AJ2" s="34" t="s">
        <v>50</v>
      </c>
      <c r="AK2" s="34" t="s">
        <v>51</v>
      </c>
      <c r="AL2" s="34" t="s">
        <v>52</v>
      </c>
      <c r="AM2" s="34" t="s">
        <v>53</v>
      </c>
      <c r="AN2" s="34" t="s">
        <v>54</v>
      </c>
      <c r="AO2" s="35" t="s">
        <v>55</v>
      </c>
      <c r="AP2" s="34" t="s">
        <v>56</v>
      </c>
      <c r="AQ2" s="34" t="s">
        <v>57</v>
      </c>
      <c r="AR2" s="34" t="s">
        <v>58</v>
      </c>
    </row>
    <row r="3" spans="1:44" x14ac:dyDescent="0.25">
      <c r="A3" s="5">
        <v>16450304</v>
      </c>
      <c r="B3" s="5" t="s">
        <v>73</v>
      </c>
      <c r="C3" s="5" t="s">
        <v>6</v>
      </c>
      <c r="D3" s="5">
        <v>225</v>
      </c>
      <c r="E3" s="5" t="s">
        <v>59</v>
      </c>
      <c r="F3" s="5">
        <v>225</v>
      </c>
      <c r="G3" s="5" t="s">
        <v>75</v>
      </c>
      <c r="H3" s="31">
        <v>45051</v>
      </c>
      <c r="I3" s="32">
        <v>11185400</v>
      </c>
      <c r="J3" s="32">
        <v>11185400</v>
      </c>
      <c r="K3" s="5" t="s">
        <v>60</v>
      </c>
      <c r="L3" s="5" t="s">
        <v>97</v>
      </c>
      <c r="M3" s="5"/>
      <c r="N3" s="5"/>
      <c r="O3" s="5" t="s">
        <v>96</v>
      </c>
      <c r="P3" s="5" t="s">
        <v>61</v>
      </c>
      <c r="Q3" s="32">
        <v>11185400</v>
      </c>
      <c r="R3" s="32">
        <v>0</v>
      </c>
      <c r="S3" s="32">
        <v>0</v>
      </c>
      <c r="T3" s="32">
        <v>0</v>
      </c>
      <c r="U3" s="32">
        <v>0</v>
      </c>
      <c r="V3" s="32">
        <v>0</v>
      </c>
      <c r="W3" s="5"/>
      <c r="X3" s="32">
        <v>0</v>
      </c>
      <c r="Y3" s="32">
        <v>11185400</v>
      </c>
      <c r="Z3" s="5"/>
      <c r="AA3" s="5"/>
      <c r="AB3" s="5"/>
      <c r="AC3" s="5"/>
      <c r="AD3" s="5"/>
      <c r="AE3" s="5"/>
      <c r="AF3" s="5"/>
      <c r="AG3" s="31">
        <v>45051</v>
      </c>
      <c r="AH3" s="5"/>
      <c r="AI3" s="5">
        <v>0</v>
      </c>
      <c r="AJ3" s="5"/>
      <c r="AK3" s="5" t="s">
        <v>62</v>
      </c>
      <c r="AL3" s="5">
        <v>1</v>
      </c>
      <c r="AM3" s="5">
        <v>20230530</v>
      </c>
      <c r="AN3" s="5">
        <v>20230510</v>
      </c>
      <c r="AO3" s="32">
        <v>11185400</v>
      </c>
      <c r="AP3" s="32">
        <v>0</v>
      </c>
      <c r="AQ3" s="5"/>
      <c r="AR3" s="5">
        <v>20232405</v>
      </c>
    </row>
    <row r="4" spans="1:44" x14ac:dyDescent="0.25">
      <c r="A4" s="5">
        <v>16450304</v>
      </c>
      <c r="B4" s="5" t="s">
        <v>73</v>
      </c>
      <c r="C4" s="5" t="s">
        <v>6</v>
      </c>
      <c r="D4" s="5">
        <v>222</v>
      </c>
      <c r="E4" s="5"/>
      <c r="F4" s="5"/>
      <c r="G4" s="5" t="s">
        <v>88</v>
      </c>
      <c r="H4" s="31">
        <v>45028</v>
      </c>
      <c r="I4" s="32">
        <v>3214800</v>
      </c>
      <c r="J4" s="32">
        <v>3214800</v>
      </c>
      <c r="K4" s="5" t="s">
        <v>63</v>
      </c>
      <c r="L4" s="5" t="s">
        <v>98</v>
      </c>
      <c r="M4" s="5"/>
      <c r="N4" s="5"/>
      <c r="O4" s="5"/>
      <c r="P4" s="5" t="s">
        <v>64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5"/>
      <c r="X4" s="32">
        <v>0</v>
      </c>
      <c r="Y4" s="32">
        <v>0</v>
      </c>
      <c r="Z4" s="5"/>
      <c r="AA4" s="5"/>
      <c r="AB4" s="5"/>
      <c r="AC4" s="5"/>
      <c r="AD4" s="5"/>
      <c r="AE4" s="5"/>
      <c r="AF4" s="5"/>
      <c r="AG4" s="31">
        <v>45028</v>
      </c>
      <c r="AH4" s="5"/>
      <c r="AI4" s="5"/>
      <c r="AJ4" s="5"/>
      <c r="AK4" s="5" t="s">
        <v>62</v>
      </c>
      <c r="AL4" s="5"/>
      <c r="AM4" s="5"/>
      <c r="AN4" s="5"/>
      <c r="AO4" s="32">
        <v>0</v>
      </c>
      <c r="AP4" s="32">
        <v>0</v>
      </c>
      <c r="AQ4" s="5"/>
      <c r="AR4" s="5">
        <v>20232405</v>
      </c>
    </row>
    <row r="5" spans="1:44" x14ac:dyDescent="0.25">
      <c r="A5" s="5">
        <v>16450304</v>
      </c>
      <c r="B5" s="5" t="s">
        <v>73</v>
      </c>
      <c r="C5" s="5" t="s">
        <v>6</v>
      </c>
      <c r="D5" s="5">
        <v>169</v>
      </c>
      <c r="E5" s="5" t="s">
        <v>6</v>
      </c>
      <c r="F5" s="5">
        <v>169</v>
      </c>
      <c r="G5" s="5" t="s">
        <v>76</v>
      </c>
      <c r="H5" s="31">
        <v>44809</v>
      </c>
      <c r="I5" s="32">
        <v>2180600</v>
      </c>
      <c r="J5" s="32">
        <v>674957</v>
      </c>
      <c r="K5" s="5" t="s">
        <v>65</v>
      </c>
      <c r="L5" s="5" t="s">
        <v>99</v>
      </c>
      <c r="M5" s="32">
        <v>674957</v>
      </c>
      <c r="N5" s="5">
        <v>1910621124</v>
      </c>
      <c r="O5" s="5"/>
      <c r="P5" s="5" t="s">
        <v>66</v>
      </c>
      <c r="Q5" s="32">
        <v>2180600</v>
      </c>
      <c r="R5" s="32">
        <v>0</v>
      </c>
      <c r="S5" s="32">
        <v>0</v>
      </c>
      <c r="T5" s="32">
        <v>0</v>
      </c>
      <c r="U5" s="32">
        <v>0</v>
      </c>
      <c r="V5" s="32">
        <v>0</v>
      </c>
      <c r="W5" s="5"/>
      <c r="X5" s="32">
        <v>2180600</v>
      </c>
      <c r="Y5" s="32">
        <v>0</v>
      </c>
      <c r="Z5" s="5"/>
      <c r="AA5" s="5"/>
      <c r="AB5" s="5"/>
      <c r="AC5" s="5"/>
      <c r="AD5" s="5"/>
      <c r="AE5" s="37">
        <v>222133318572324</v>
      </c>
      <c r="AF5" s="5"/>
      <c r="AG5" s="31">
        <v>44809</v>
      </c>
      <c r="AH5" s="5"/>
      <c r="AI5" s="5">
        <v>2</v>
      </c>
      <c r="AJ5" s="5"/>
      <c r="AK5" s="5" t="s">
        <v>62</v>
      </c>
      <c r="AL5" s="5">
        <v>2</v>
      </c>
      <c r="AM5" s="5">
        <v>20230228</v>
      </c>
      <c r="AN5" s="5">
        <v>20230202</v>
      </c>
      <c r="AO5" s="32">
        <v>2180600</v>
      </c>
      <c r="AP5" s="32">
        <v>0</v>
      </c>
      <c r="AQ5" s="5"/>
      <c r="AR5" s="5">
        <v>20232405</v>
      </c>
    </row>
    <row r="6" spans="1:44" x14ac:dyDescent="0.25">
      <c r="A6" s="5">
        <v>16450304</v>
      </c>
      <c r="B6" s="5" t="s">
        <v>73</v>
      </c>
      <c r="C6" s="5" t="s">
        <v>6</v>
      </c>
      <c r="D6" s="5">
        <v>189</v>
      </c>
      <c r="E6" s="5" t="s">
        <v>6</v>
      </c>
      <c r="F6" s="5">
        <v>189</v>
      </c>
      <c r="G6" s="5" t="s">
        <v>77</v>
      </c>
      <c r="H6" s="31">
        <v>44876</v>
      </c>
      <c r="I6" s="32">
        <v>7042800</v>
      </c>
      <c r="J6" s="32">
        <v>2915005</v>
      </c>
      <c r="K6" s="5" t="s">
        <v>65</v>
      </c>
      <c r="L6" s="5" t="s">
        <v>99</v>
      </c>
      <c r="M6" s="32">
        <v>2915005</v>
      </c>
      <c r="N6" s="5">
        <v>1910621123</v>
      </c>
      <c r="O6" s="5"/>
      <c r="P6" s="5" t="s">
        <v>66</v>
      </c>
      <c r="Q6" s="32">
        <v>7042800</v>
      </c>
      <c r="R6" s="32">
        <v>0</v>
      </c>
      <c r="S6" s="32">
        <v>0</v>
      </c>
      <c r="T6" s="32">
        <v>0</v>
      </c>
      <c r="U6" s="32">
        <v>0</v>
      </c>
      <c r="V6" s="32">
        <v>0</v>
      </c>
      <c r="W6" s="5"/>
      <c r="X6" s="32">
        <v>7042800</v>
      </c>
      <c r="Y6" s="32">
        <v>0</v>
      </c>
      <c r="Z6" s="5"/>
      <c r="AA6" s="5"/>
      <c r="AB6" s="5"/>
      <c r="AC6" s="5"/>
      <c r="AD6" s="5"/>
      <c r="AE6" s="37">
        <v>210553270586809</v>
      </c>
      <c r="AF6" s="5"/>
      <c r="AG6" s="31">
        <v>44876</v>
      </c>
      <c r="AH6" s="5"/>
      <c r="AI6" s="5">
        <v>2</v>
      </c>
      <c r="AJ6" s="5"/>
      <c r="AK6" s="5" t="s">
        <v>62</v>
      </c>
      <c r="AL6" s="5">
        <v>2</v>
      </c>
      <c r="AM6" s="5">
        <v>20230228</v>
      </c>
      <c r="AN6" s="5">
        <v>20230202</v>
      </c>
      <c r="AO6" s="32">
        <v>7042800</v>
      </c>
      <c r="AP6" s="32">
        <v>0</v>
      </c>
      <c r="AQ6" s="5"/>
      <c r="AR6" s="5">
        <v>20232405</v>
      </c>
    </row>
    <row r="7" spans="1:44" x14ac:dyDescent="0.25">
      <c r="A7" s="5">
        <v>16450304</v>
      </c>
      <c r="B7" s="5" t="s">
        <v>73</v>
      </c>
      <c r="C7" s="5" t="s">
        <v>6</v>
      </c>
      <c r="D7" s="5">
        <v>199</v>
      </c>
      <c r="E7" s="5" t="s">
        <v>6</v>
      </c>
      <c r="F7" s="5">
        <v>199</v>
      </c>
      <c r="G7" s="5" t="s">
        <v>78</v>
      </c>
      <c r="H7" s="31">
        <v>44930</v>
      </c>
      <c r="I7" s="32">
        <v>3454700</v>
      </c>
      <c r="J7" s="32">
        <v>1650100</v>
      </c>
      <c r="K7" s="5" t="s">
        <v>65</v>
      </c>
      <c r="L7" s="5" t="s">
        <v>99</v>
      </c>
      <c r="M7" s="32">
        <v>1650100</v>
      </c>
      <c r="N7" s="5">
        <v>1222241842</v>
      </c>
      <c r="O7" s="5"/>
      <c r="P7" s="5" t="s">
        <v>66</v>
      </c>
      <c r="Q7" s="32">
        <v>3454700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5"/>
      <c r="X7" s="32">
        <v>3454700</v>
      </c>
      <c r="Y7" s="32">
        <v>0</v>
      </c>
      <c r="Z7" s="5"/>
      <c r="AA7" s="5"/>
      <c r="AB7" s="5"/>
      <c r="AC7" s="5"/>
      <c r="AD7" s="5"/>
      <c r="AE7" s="37">
        <v>223358545571343</v>
      </c>
      <c r="AF7" s="5"/>
      <c r="AG7" s="31">
        <v>44930</v>
      </c>
      <c r="AH7" s="5"/>
      <c r="AI7" s="5">
        <v>2</v>
      </c>
      <c r="AJ7" s="5"/>
      <c r="AK7" s="5" t="s">
        <v>62</v>
      </c>
      <c r="AL7" s="5">
        <v>1</v>
      </c>
      <c r="AM7" s="5">
        <v>20230130</v>
      </c>
      <c r="AN7" s="5">
        <v>20230105</v>
      </c>
      <c r="AO7" s="32">
        <v>3454700</v>
      </c>
      <c r="AP7" s="32">
        <v>0</v>
      </c>
      <c r="AQ7" s="5"/>
      <c r="AR7" s="5">
        <v>20232405</v>
      </c>
    </row>
    <row r="8" spans="1:44" x14ac:dyDescent="0.25">
      <c r="A8" s="5">
        <v>16450304</v>
      </c>
      <c r="B8" s="5" t="s">
        <v>73</v>
      </c>
      <c r="C8" s="5" t="s">
        <v>6</v>
      </c>
      <c r="D8" s="5">
        <v>203</v>
      </c>
      <c r="E8" s="5" t="s">
        <v>6</v>
      </c>
      <c r="F8" s="5">
        <v>203</v>
      </c>
      <c r="G8" s="5" t="s">
        <v>79</v>
      </c>
      <c r="H8" s="31">
        <v>44960</v>
      </c>
      <c r="I8" s="32">
        <v>5075900</v>
      </c>
      <c r="J8" s="32">
        <v>4015896</v>
      </c>
      <c r="K8" s="5" t="s">
        <v>65</v>
      </c>
      <c r="L8" s="5" t="s">
        <v>99</v>
      </c>
      <c r="M8" s="32">
        <v>4015896</v>
      </c>
      <c r="N8" s="5">
        <v>1222242435</v>
      </c>
      <c r="O8" s="5"/>
      <c r="P8" s="5" t="s">
        <v>66</v>
      </c>
      <c r="Q8" s="32">
        <v>5075900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5"/>
      <c r="X8" s="32">
        <v>5075900</v>
      </c>
      <c r="Y8" s="32">
        <v>0</v>
      </c>
      <c r="Z8" s="5"/>
      <c r="AA8" s="5"/>
      <c r="AB8" s="5"/>
      <c r="AC8" s="5"/>
      <c r="AD8" s="5"/>
      <c r="AE8" s="37">
        <v>193433270325750</v>
      </c>
      <c r="AF8" s="5"/>
      <c r="AG8" s="31">
        <v>44960</v>
      </c>
      <c r="AH8" s="5"/>
      <c r="AI8" s="5">
        <v>2</v>
      </c>
      <c r="AJ8" s="5"/>
      <c r="AK8" s="5" t="s">
        <v>62</v>
      </c>
      <c r="AL8" s="5">
        <v>1</v>
      </c>
      <c r="AM8" s="5">
        <v>20230228</v>
      </c>
      <c r="AN8" s="5">
        <v>20230206</v>
      </c>
      <c r="AO8" s="32">
        <v>5075900</v>
      </c>
      <c r="AP8" s="32">
        <v>0</v>
      </c>
      <c r="AQ8" s="5"/>
      <c r="AR8" s="5">
        <v>20232405</v>
      </c>
    </row>
    <row r="9" spans="1:44" x14ac:dyDescent="0.25">
      <c r="A9" s="5">
        <v>16450304</v>
      </c>
      <c r="B9" s="5" t="s">
        <v>73</v>
      </c>
      <c r="C9" s="5" t="s">
        <v>6</v>
      </c>
      <c r="D9" s="5">
        <v>207</v>
      </c>
      <c r="E9" s="5" t="s">
        <v>6</v>
      </c>
      <c r="F9" s="5">
        <v>207</v>
      </c>
      <c r="G9" s="5" t="s">
        <v>80</v>
      </c>
      <c r="H9" s="31">
        <v>44960</v>
      </c>
      <c r="I9" s="32">
        <v>3441900</v>
      </c>
      <c r="J9" s="32">
        <v>312657</v>
      </c>
      <c r="K9" s="5" t="s">
        <v>65</v>
      </c>
      <c r="L9" s="5" t="s">
        <v>99</v>
      </c>
      <c r="M9" s="32">
        <v>312657</v>
      </c>
      <c r="N9" s="5">
        <v>1222242529</v>
      </c>
      <c r="O9" s="5"/>
      <c r="P9" s="5" t="s">
        <v>66</v>
      </c>
      <c r="Q9" s="32">
        <v>3441900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5"/>
      <c r="X9" s="32">
        <v>3441900</v>
      </c>
      <c r="Y9" s="32">
        <v>0</v>
      </c>
      <c r="Z9" s="5"/>
      <c r="AA9" s="5"/>
      <c r="AB9" s="5"/>
      <c r="AC9" s="5"/>
      <c r="AD9" s="5"/>
      <c r="AE9" s="37">
        <v>221728516514680</v>
      </c>
      <c r="AF9" s="5"/>
      <c r="AG9" s="31">
        <v>44960</v>
      </c>
      <c r="AH9" s="5"/>
      <c r="AI9" s="5">
        <v>2</v>
      </c>
      <c r="AJ9" s="5"/>
      <c r="AK9" s="5" t="s">
        <v>62</v>
      </c>
      <c r="AL9" s="5">
        <v>1</v>
      </c>
      <c r="AM9" s="5">
        <v>20230228</v>
      </c>
      <c r="AN9" s="5">
        <v>20230207</v>
      </c>
      <c r="AO9" s="32">
        <v>3441900</v>
      </c>
      <c r="AP9" s="32">
        <v>0</v>
      </c>
      <c r="AQ9" s="5"/>
      <c r="AR9" s="5">
        <v>20232405</v>
      </c>
    </row>
    <row r="10" spans="1:44" x14ac:dyDescent="0.25">
      <c r="A10" s="5">
        <v>16450304</v>
      </c>
      <c r="B10" s="5" t="s">
        <v>73</v>
      </c>
      <c r="C10" s="5" t="s">
        <v>6</v>
      </c>
      <c r="D10" s="5">
        <v>212</v>
      </c>
      <c r="E10" s="5" t="s">
        <v>6</v>
      </c>
      <c r="F10" s="5">
        <v>212</v>
      </c>
      <c r="G10" s="5" t="s">
        <v>81</v>
      </c>
      <c r="H10" s="31">
        <v>44991</v>
      </c>
      <c r="I10" s="32">
        <v>427200</v>
      </c>
      <c r="J10" s="32">
        <v>427200</v>
      </c>
      <c r="K10" s="5" t="s">
        <v>65</v>
      </c>
      <c r="L10" s="5" t="s">
        <v>99</v>
      </c>
      <c r="M10" s="32">
        <v>427200</v>
      </c>
      <c r="N10" s="5">
        <v>1910621075</v>
      </c>
      <c r="O10" s="5"/>
      <c r="P10" s="5" t="s">
        <v>66</v>
      </c>
      <c r="Q10" s="32">
        <v>427200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5"/>
      <c r="X10" s="32">
        <v>427200</v>
      </c>
      <c r="Y10" s="32">
        <v>0</v>
      </c>
      <c r="Z10" s="5"/>
      <c r="AA10" s="5"/>
      <c r="AB10" s="5"/>
      <c r="AC10" s="5"/>
      <c r="AD10" s="5"/>
      <c r="AE10" s="37">
        <v>230323284294051</v>
      </c>
      <c r="AF10" s="5"/>
      <c r="AG10" s="31">
        <v>44991</v>
      </c>
      <c r="AH10" s="5"/>
      <c r="AI10" s="5">
        <v>2</v>
      </c>
      <c r="AJ10" s="5"/>
      <c r="AK10" s="5" t="s">
        <v>62</v>
      </c>
      <c r="AL10" s="5">
        <v>1</v>
      </c>
      <c r="AM10" s="5">
        <v>20230330</v>
      </c>
      <c r="AN10" s="5">
        <v>20230321</v>
      </c>
      <c r="AO10" s="32">
        <v>427200</v>
      </c>
      <c r="AP10" s="32">
        <v>0</v>
      </c>
      <c r="AQ10" s="5"/>
      <c r="AR10" s="5">
        <v>20232405</v>
      </c>
    </row>
    <row r="11" spans="1:44" x14ac:dyDescent="0.25">
      <c r="A11" s="5">
        <v>16450304</v>
      </c>
      <c r="B11" s="5" t="s">
        <v>73</v>
      </c>
      <c r="C11" s="5" t="s">
        <v>6</v>
      </c>
      <c r="D11" s="5">
        <v>217</v>
      </c>
      <c r="E11" s="5" t="s">
        <v>6</v>
      </c>
      <c r="F11" s="5">
        <v>217</v>
      </c>
      <c r="G11" s="5" t="s">
        <v>82</v>
      </c>
      <c r="H11" s="31">
        <v>45021</v>
      </c>
      <c r="I11" s="32">
        <v>7107200</v>
      </c>
      <c r="J11" s="32">
        <v>7107200</v>
      </c>
      <c r="K11" s="5" t="s">
        <v>65</v>
      </c>
      <c r="L11" s="5" t="s">
        <v>99</v>
      </c>
      <c r="M11" s="32">
        <v>7107200</v>
      </c>
      <c r="N11" s="5">
        <v>1222260495</v>
      </c>
      <c r="O11" s="5"/>
      <c r="P11" s="5" t="s">
        <v>66</v>
      </c>
      <c r="Q11" s="32">
        <v>7107200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5"/>
      <c r="X11" s="32">
        <v>7107200</v>
      </c>
      <c r="Y11" s="32">
        <v>0</v>
      </c>
      <c r="Z11" s="5"/>
      <c r="AA11" s="5"/>
      <c r="AB11" s="5"/>
      <c r="AC11" s="5"/>
      <c r="AD11" s="5"/>
      <c r="AE11" s="37">
        <v>230448552314819</v>
      </c>
      <c r="AF11" s="5"/>
      <c r="AG11" s="31">
        <v>45021</v>
      </c>
      <c r="AH11" s="5"/>
      <c r="AI11" s="5">
        <v>2</v>
      </c>
      <c r="AJ11" s="5"/>
      <c r="AK11" s="5" t="s">
        <v>62</v>
      </c>
      <c r="AL11" s="5">
        <v>1</v>
      </c>
      <c r="AM11" s="5">
        <v>20230430</v>
      </c>
      <c r="AN11" s="5">
        <v>20230419</v>
      </c>
      <c r="AO11" s="32">
        <v>7107200</v>
      </c>
      <c r="AP11" s="32">
        <v>0</v>
      </c>
      <c r="AQ11" s="5"/>
      <c r="AR11" s="5">
        <v>20232405</v>
      </c>
    </row>
    <row r="12" spans="1:44" x14ac:dyDescent="0.25">
      <c r="A12" s="5">
        <v>16450304</v>
      </c>
      <c r="B12" s="5" t="s">
        <v>73</v>
      </c>
      <c r="C12" s="5" t="s">
        <v>6</v>
      </c>
      <c r="D12" s="5">
        <v>208</v>
      </c>
      <c r="E12" s="5" t="s">
        <v>6</v>
      </c>
      <c r="F12" s="5">
        <v>208</v>
      </c>
      <c r="G12" s="5" t="s">
        <v>83</v>
      </c>
      <c r="H12" s="31">
        <v>44960</v>
      </c>
      <c r="I12" s="32">
        <v>13276500</v>
      </c>
      <c r="J12" s="32">
        <v>1265082</v>
      </c>
      <c r="K12" s="5" t="s">
        <v>67</v>
      </c>
      <c r="L12" s="5" t="s">
        <v>99</v>
      </c>
      <c r="M12" s="32">
        <v>1265082</v>
      </c>
      <c r="N12" s="5">
        <v>1222242528</v>
      </c>
      <c r="O12" s="5"/>
      <c r="P12" s="5" t="s">
        <v>66</v>
      </c>
      <c r="Q12" s="32">
        <v>13276500</v>
      </c>
      <c r="R12" s="32">
        <v>0</v>
      </c>
      <c r="S12" s="32">
        <v>0</v>
      </c>
      <c r="T12" s="32">
        <v>0</v>
      </c>
      <c r="U12" s="32">
        <v>86500</v>
      </c>
      <c r="V12" s="32">
        <v>0</v>
      </c>
      <c r="W12" s="5"/>
      <c r="X12" s="32">
        <v>13190000</v>
      </c>
      <c r="Y12" s="32">
        <v>0</v>
      </c>
      <c r="Z12" s="5"/>
      <c r="AA12" s="5"/>
      <c r="AB12" s="5"/>
      <c r="AC12" s="5"/>
      <c r="AD12" s="5"/>
      <c r="AE12" s="37">
        <v>221968516518795</v>
      </c>
      <c r="AF12" s="5"/>
      <c r="AG12" s="31">
        <v>44960</v>
      </c>
      <c r="AH12" s="5"/>
      <c r="AI12" s="5">
        <v>2</v>
      </c>
      <c r="AJ12" s="5"/>
      <c r="AK12" s="5" t="s">
        <v>62</v>
      </c>
      <c r="AL12" s="5">
        <v>2</v>
      </c>
      <c r="AM12" s="5">
        <v>20230315</v>
      </c>
      <c r="AN12" s="5">
        <v>20230301</v>
      </c>
      <c r="AO12" s="32">
        <v>13276500</v>
      </c>
      <c r="AP12" s="32">
        <v>86500</v>
      </c>
      <c r="AQ12" s="5" t="s">
        <v>68</v>
      </c>
      <c r="AR12" s="5">
        <v>20232405</v>
      </c>
    </row>
    <row r="13" spans="1:44" x14ac:dyDescent="0.25">
      <c r="A13" s="5">
        <v>16450304</v>
      </c>
      <c r="B13" s="5" t="s">
        <v>73</v>
      </c>
      <c r="C13" s="5" t="s">
        <v>6</v>
      </c>
      <c r="D13" s="5">
        <v>210</v>
      </c>
      <c r="E13" s="5" t="s">
        <v>6</v>
      </c>
      <c r="F13" s="5">
        <v>210</v>
      </c>
      <c r="G13" s="5" t="s">
        <v>84</v>
      </c>
      <c r="H13" s="31">
        <v>44967</v>
      </c>
      <c r="I13" s="32">
        <v>5312200</v>
      </c>
      <c r="J13" s="32">
        <v>757212</v>
      </c>
      <c r="K13" s="5" t="s">
        <v>67</v>
      </c>
      <c r="L13" s="5" t="s">
        <v>99</v>
      </c>
      <c r="M13" s="32">
        <v>757212</v>
      </c>
      <c r="N13" s="5">
        <v>1222242854</v>
      </c>
      <c r="O13" s="5"/>
      <c r="P13" s="5" t="s">
        <v>66</v>
      </c>
      <c r="Q13" s="32">
        <v>5312200</v>
      </c>
      <c r="R13" s="32">
        <v>0</v>
      </c>
      <c r="S13" s="32">
        <v>0</v>
      </c>
      <c r="T13" s="32">
        <v>0</v>
      </c>
      <c r="U13" s="32">
        <v>43000</v>
      </c>
      <c r="V13" s="32">
        <v>0</v>
      </c>
      <c r="W13" s="5"/>
      <c r="X13" s="32">
        <v>5269200</v>
      </c>
      <c r="Y13" s="32">
        <v>0</v>
      </c>
      <c r="Z13" s="5"/>
      <c r="AA13" s="5"/>
      <c r="AB13" s="5"/>
      <c r="AC13" s="5"/>
      <c r="AD13" s="5"/>
      <c r="AE13" s="37">
        <v>223418552290948</v>
      </c>
      <c r="AF13" s="5"/>
      <c r="AG13" s="31">
        <v>44967</v>
      </c>
      <c r="AH13" s="5"/>
      <c r="AI13" s="5">
        <v>2</v>
      </c>
      <c r="AJ13" s="5"/>
      <c r="AK13" s="5" t="s">
        <v>62</v>
      </c>
      <c r="AL13" s="5">
        <v>2</v>
      </c>
      <c r="AM13" s="5">
        <v>20230315</v>
      </c>
      <c r="AN13" s="5">
        <v>20230301</v>
      </c>
      <c r="AO13" s="32">
        <v>5312200</v>
      </c>
      <c r="AP13" s="32">
        <v>43000</v>
      </c>
      <c r="AQ13" s="5" t="s">
        <v>69</v>
      </c>
      <c r="AR13" s="5">
        <v>20232405</v>
      </c>
    </row>
    <row r="14" spans="1:44" x14ac:dyDescent="0.25">
      <c r="A14" s="5">
        <v>16450304</v>
      </c>
      <c r="B14" s="5" t="s">
        <v>73</v>
      </c>
      <c r="C14" s="5" t="s">
        <v>6</v>
      </c>
      <c r="D14" s="5">
        <v>206</v>
      </c>
      <c r="E14" s="5" t="s">
        <v>6</v>
      </c>
      <c r="F14" s="5">
        <v>206</v>
      </c>
      <c r="G14" s="5" t="s">
        <v>85</v>
      </c>
      <c r="H14" s="31">
        <v>44960</v>
      </c>
      <c r="I14" s="32">
        <v>5325600</v>
      </c>
      <c r="J14" s="32">
        <v>768890</v>
      </c>
      <c r="K14" s="5" t="s">
        <v>67</v>
      </c>
      <c r="L14" s="5" t="s">
        <v>99</v>
      </c>
      <c r="M14" s="32">
        <v>768890</v>
      </c>
      <c r="N14" s="5">
        <v>1222242530</v>
      </c>
      <c r="O14" s="5"/>
      <c r="P14" s="5" t="s">
        <v>66</v>
      </c>
      <c r="Q14" s="32">
        <v>5325600</v>
      </c>
      <c r="R14" s="32">
        <v>0</v>
      </c>
      <c r="S14" s="32">
        <v>0</v>
      </c>
      <c r="T14" s="32">
        <v>0</v>
      </c>
      <c r="U14" s="32">
        <v>19700</v>
      </c>
      <c r="V14" s="32">
        <v>0</v>
      </c>
      <c r="W14" s="5"/>
      <c r="X14" s="32">
        <v>5305900</v>
      </c>
      <c r="Y14" s="32">
        <v>0</v>
      </c>
      <c r="Z14" s="5"/>
      <c r="AA14" s="5"/>
      <c r="AB14" s="5"/>
      <c r="AC14" s="5"/>
      <c r="AD14" s="5"/>
      <c r="AE14" s="37">
        <v>222693318260840</v>
      </c>
      <c r="AF14" s="5"/>
      <c r="AG14" s="31">
        <v>44960</v>
      </c>
      <c r="AH14" s="5"/>
      <c r="AI14" s="5">
        <v>2</v>
      </c>
      <c r="AJ14" s="5"/>
      <c r="AK14" s="5" t="s">
        <v>62</v>
      </c>
      <c r="AL14" s="5">
        <v>2</v>
      </c>
      <c r="AM14" s="5">
        <v>20230315</v>
      </c>
      <c r="AN14" s="5">
        <v>20230301</v>
      </c>
      <c r="AO14" s="32">
        <v>5325600</v>
      </c>
      <c r="AP14" s="32">
        <v>19700</v>
      </c>
      <c r="AQ14" s="5" t="s">
        <v>70</v>
      </c>
      <c r="AR14" s="5">
        <v>20232405</v>
      </c>
    </row>
    <row r="15" spans="1:44" x14ac:dyDescent="0.25">
      <c r="A15" s="5">
        <v>16450304</v>
      </c>
      <c r="B15" s="5" t="s">
        <v>73</v>
      </c>
      <c r="C15" s="5" t="s">
        <v>6</v>
      </c>
      <c r="D15" s="5">
        <v>204</v>
      </c>
      <c r="E15" s="5" t="s">
        <v>6</v>
      </c>
      <c r="F15" s="5">
        <v>204</v>
      </c>
      <c r="G15" s="5" t="s">
        <v>86</v>
      </c>
      <c r="H15" s="31">
        <v>44960</v>
      </c>
      <c r="I15" s="32">
        <v>8875600</v>
      </c>
      <c r="J15" s="32">
        <v>1159786</v>
      </c>
      <c r="K15" s="5" t="s">
        <v>71</v>
      </c>
      <c r="L15" s="5" t="s">
        <v>102</v>
      </c>
      <c r="M15" s="32">
        <v>1159786</v>
      </c>
      <c r="N15" s="5">
        <v>1222242434</v>
      </c>
      <c r="O15" s="5"/>
      <c r="P15" s="5" t="s">
        <v>66</v>
      </c>
      <c r="Q15" s="32">
        <v>8875600</v>
      </c>
      <c r="R15" s="32">
        <v>0</v>
      </c>
      <c r="S15" s="32">
        <v>0</v>
      </c>
      <c r="T15" s="32">
        <v>0</v>
      </c>
      <c r="U15" s="32">
        <v>0</v>
      </c>
      <c r="V15" s="32">
        <v>291400</v>
      </c>
      <c r="W15" s="5" t="s">
        <v>72</v>
      </c>
      <c r="X15" s="32">
        <v>8584200</v>
      </c>
      <c r="Y15" s="32">
        <v>291400</v>
      </c>
      <c r="Z15" s="5"/>
      <c r="AA15" s="5"/>
      <c r="AB15" s="5"/>
      <c r="AC15" s="5"/>
      <c r="AD15" s="5"/>
      <c r="AE15" s="37">
        <v>213333114304592</v>
      </c>
      <c r="AF15" s="5"/>
      <c r="AG15" s="31">
        <v>44960</v>
      </c>
      <c r="AH15" s="5"/>
      <c r="AI15" s="5">
        <v>9</v>
      </c>
      <c r="AJ15" s="5"/>
      <c r="AK15" s="5" t="s">
        <v>62</v>
      </c>
      <c r="AL15" s="5">
        <v>2</v>
      </c>
      <c r="AM15" s="5">
        <v>21001231</v>
      </c>
      <c r="AN15" s="5">
        <v>20230306</v>
      </c>
      <c r="AO15" s="32">
        <v>8875600</v>
      </c>
      <c r="AP15" s="32">
        <v>0</v>
      </c>
      <c r="AQ15" s="5"/>
      <c r="AR15" s="5">
        <v>20232405</v>
      </c>
    </row>
    <row r="16" spans="1:44" x14ac:dyDescent="0.25">
      <c r="A16" s="5">
        <v>16450304</v>
      </c>
      <c r="B16" s="5" t="s">
        <v>73</v>
      </c>
      <c r="C16" s="5" t="s">
        <v>6</v>
      </c>
      <c r="D16" s="5">
        <v>228</v>
      </c>
      <c r="E16" s="5" t="s">
        <v>6</v>
      </c>
      <c r="F16" s="5">
        <v>228</v>
      </c>
      <c r="G16" s="5" t="s">
        <v>87</v>
      </c>
      <c r="H16" s="31">
        <v>45048</v>
      </c>
      <c r="I16" s="32">
        <v>2717200</v>
      </c>
      <c r="J16" s="32">
        <v>2717200</v>
      </c>
      <c r="K16" s="5" t="s">
        <v>60</v>
      </c>
      <c r="L16" s="5" t="s">
        <v>97</v>
      </c>
      <c r="M16" s="5"/>
      <c r="N16" s="5"/>
      <c r="O16" s="5" t="s">
        <v>96</v>
      </c>
      <c r="P16" s="5" t="s">
        <v>66</v>
      </c>
      <c r="Q16" s="32">
        <v>2717200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5"/>
      <c r="X16" s="32">
        <v>0</v>
      </c>
      <c r="Y16" s="32">
        <v>2717200</v>
      </c>
      <c r="Z16" s="5"/>
      <c r="AA16" s="5"/>
      <c r="AB16" s="5"/>
      <c r="AC16" s="5"/>
      <c r="AD16" s="5"/>
      <c r="AE16" s="5"/>
      <c r="AF16" s="5"/>
      <c r="AG16" s="31">
        <v>45048</v>
      </c>
      <c r="AH16" s="5"/>
      <c r="AI16" s="5">
        <v>0</v>
      </c>
      <c r="AJ16" s="5"/>
      <c r="AK16" s="5" t="s">
        <v>62</v>
      </c>
      <c r="AL16" s="5">
        <v>1</v>
      </c>
      <c r="AM16" s="5">
        <v>20230530</v>
      </c>
      <c r="AN16" s="5">
        <v>20230510</v>
      </c>
      <c r="AO16" s="32">
        <v>2717200</v>
      </c>
      <c r="AP16" s="32">
        <v>0</v>
      </c>
      <c r="AQ16" s="5"/>
      <c r="AR16" s="5">
        <v>20232405</v>
      </c>
    </row>
  </sheetData>
  <autoFilter ref="A2:AR1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F15" sqref="F15"/>
    </sheetView>
  </sheetViews>
  <sheetFormatPr baseColWidth="10" defaultColWidth="11" defaultRowHeight="12.75" x14ac:dyDescent="0.2"/>
  <cols>
    <col min="1" max="1" width="1" style="42" customWidth="1"/>
    <col min="2" max="2" width="11" style="42"/>
    <col min="3" max="3" width="17.5703125" style="42" customWidth="1"/>
    <col min="4" max="4" width="11.5703125" style="42" customWidth="1"/>
    <col min="5" max="8" width="11" style="42"/>
    <col min="9" max="9" width="22.5703125" style="42" customWidth="1"/>
    <col min="10" max="10" width="14" style="42" customWidth="1"/>
    <col min="11" max="11" width="1.7109375" style="42" customWidth="1"/>
    <col min="12" max="12" width="28.28515625" style="42" customWidth="1"/>
    <col min="13" max="13" width="11" style="42"/>
    <col min="14" max="14" width="18.28515625" style="42" customWidth="1"/>
    <col min="15" max="213" width="11" style="42"/>
    <col min="214" max="214" width="4.42578125" style="42" customWidth="1"/>
    <col min="215" max="215" width="11" style="42"/>
    <col min="216" max="216" width="17.5703125" style="42" customWidth="1"/>
    <col min="217" max="217" width="11.5703125" style="42" customWidth="1"/>
    <col min="218" max="221" width="11" style="42"/>
    <col min="222" max="222" width="22.5703125" style="42" customWidth="1"/>
    <col min="223" max="223" width="14" style="42" customWidth="1"/>
    <col min="224" max="224" width="1.7109375" style="42" customWidth="1"/>
    <col min="225" max="469" width="11" style="42"/>
    <col min="470" max="470" width="4.42578125" style="42" customWidth="1"/>
    <col min="471" max="471" width="11" style="42"/>
    <col min="472" max="472" width="17.5703125" style="42" customWidth="1"/>
    <col min="473" max="473" width="11.5703125" style="42" customWidth="1"/>
    <col min="474" max="477" width="11" style="42"/>
    <col min="478" max="478" width="22.5703125" style="42" customWidth="1"/>
    <col min="479" max="479" width="14" style="42" customWidth="1"/>
    <col min="480" max="480" width="1.7109375" style="42" customWidth="1"/>
    <col min="481" max="725" width="11" style="42"/>
    <col min="726" max="726" width="4.42578125" style="42" customWidth="1"/>
    <col min="727" max="727" width="11" style="42"/>
    <col min="728" max="728" width="17.5703125" style="42" customWidth="1"/>
    <col min="729" max="729" width="11.5703125" style="42" customWidth="1"/>
    <col min="730" max="733" width="11" style="42"/>
    <col min="734" max="734" width="22.5703125" style="42" customWidth="1"/>
    <col min="735" max="735" width="14" style="42" customWidth="1"/>
    <col min="736" max="736" width="1.7109375" style="42" customWidth="1"/>
    <col min="737" max="981" width="11" style="42"/>
    <col min="982" max="982" width="4.42578125" style="42" customWidth="1"/>
    <col min="983" max="983" width="11" style="42"/>
    <col min="984" max="984" width="17.5703125" style="42" customWidth="1"/>
    <col min="985" max="985" width="11.5703125" style="42" customWidth="1"/>
    <col min="986" max="989" width="11" style="42"/>
    <col min="990" max="990" width="22.5703125" style="42" customWidth="1"/>
    <col min="991" max="991" width="14" style="42" customWidth="1"/>
    <col min="992" max="992" width="1.7109375" style="42" customWidth="1"/>
    <col min="993" max="1237" width="11" style="42"/>
    <col min="1238" max="1238" width="4.42578125" style="42" customWidth="1"/>
    <col min="1239" max="1239" width="11" style="42"/>
    <col min="1240" max="1240" width="17.5703125" style="42" customWidth="1"/>
    <col min="1241" max="1241" width="11.5703125" style="42" customWidth="1"/>
    <col min="1242" max="1245" width="11" style="42"/>
    <col min="1246" max="1246" width="22.5703125" style="42" customWidth="1"/>
    <col min="1247" max="1247" width="14" style="42" customWidth="1"/>
    <col min="1248" max="1248" width="1.7109375" style="42" customWidth="1"/>
    <col min="1249" max="1493" width="11" style="42"/>
    <col min="1494" max="1494" width="4.42578125" style="42" customWidth="1"/>
    <col min="1495" max="1495" width="11" style="42"/>
    <col min="1496" max="1496" width="17.5703125" style="42" customWidth="1"/>
    <col min="1497" max="1497" width="11.5703125" style="42" customWidth="1"/>
    <col min="1498" max="1501" width="11" style="42"/>
    <col min="1502" max="1502" width="22.5703125" style="42" customWidth="1"/>
    <col min="1503" max="1503" width="14" style="42" customWidth="1"/>
    <col min="1504" max="1504" width="1.7109375" style="42" customWidth="1"/>
    <col min="1505" max="1749" width="11" style="42"/>
    <col min="1750" max="1750" width="4.42578125" style="42" customWidth="1"/>
    <col min="1751" max="1751" width="11" style="42"/>
    <col min="1752" max="1752" width="17.5703125" style="42" customWidth="1"/>
    <col min="1753" max="1753" width="11.5703125" style="42" customWidth="1"/>
    <col min="1754" max="1757" width="11" style="42"/>
    <col min="1758" max="1758" width="22.5703125" style="42" customWidth="1"/>
    <col min="1759" max="1759" width="14" style="42" customWidth="1"/>
    <col min="1760" max="1760" width="1.7109375" style="42" customWidth="1"/>
    <col min="1761" max="2005" width="11" style="42"/>
    <col min="2006" max="2006" width="4.42578125" style="42" customWidth="1"/>
    <col min="2007" max="2007" width="11" style="42"/>
    <col min="2008" max="2008" width="17.5703125" style="42" customWidth="1"/>
    <col min="2009" max="2009" width="11.5703125" style="42" customWidth="1"/>
    <col min="2010" max="2013" width="11" style="42"/>
    <col min="2014" max="2014" width="22.5703125" style="42" customWidth="1"/>
    <col min="2015" max="2015" width="14" style="42" customWidth="1"/>
    <col min="2016" max="2016" width="1.7109375" style="42" customWidth="1"/>
    <col min="2017" max="2261" width="11" style="42"/>
    <col min="2262" max="2262" width="4.42578125" style="42" customWidth="1"/>
    <col min="2263" max="2263" width="11" style="42"/>
    <col min="2264" max="2264" width="17.5703125" style="42" customWidth="1"/>
    <col min="2265" max="2265" width="11.5703125" style="42" customWidth="1"/>
    <col min="2266" max="2269" width="11" style="42"/>
    <col min="2270" max="2270" width="22.5703125" style="42" customWidth="1"/>
    <col min="2271" max="2271" width="14" style="42" customWidth="1"/>
    <col min="2272" max="2272" width="1.7109375" style="42" customWidth="1"/>
    <col min="2273" max="2517" width="11" style="42"/>
    <col min="2518" max="2518" width="4.42578125" style="42" customWidth="1"/>
    <col min="2519" max="2519" width="11" style="42"/>
    <col min="2520" max="2520" width="17.5703125" style="42" customWidth="1"/>
    <col min="2521" max="2521" width="11.5703125" style="42" customWidth="1"/>
    <col min="2522" max="2525" width="11" style="42"/>
    <col min="2526" max="2526" width="22.5703125" style="42" customWidth="1"/>
    <col min="2527" max="2527" width="14" style="42" customWidth="1"/>
    <col min="2528" max="2528" width="1.7109375" style="42" customWidth="1"/>
    <col min="2529" max="2773" width="11" style="42"/>
    <col min="2774" max="2774" width="4.42578125" style="42" customWidth="1"/>
    <col min="2775" max="2775" width="11" style="42"/>
    <col min="2776" max="2776" width="17.5703125" style="42" customWidth="1"/>
    <col min="2777" max="2777" width="11.5703125" style="42" customWidth="1"/>
    <col min="2778" max="2781" width="11" style="42"/>
    <col min="2782" max="2782" width="22.5703125" style="42" customWidth="1"/>
    <col min="2783" max="2783" width="14" style="42" customWidth="1"/>
    <col min="2784" max="2784" width="1.7109375" style="42" customWidth="1"/>
    <col min="2785" max="3029" width="11" style="42"/>
    <col min="3030" max="3030" width="4.42578125" style="42" customWidth="1"/>
    <col min="3031" max="3031" width="11" style="42"/>
    <col min="3032" max="3032" width="17.5703125" style="42" customWidth="1"/>
    <col min="3033" max="3033" width="11.5703125" style="42" customWidth="1"/>
    <col min="3034" max="3037" width="11" style="42"/>
    <col min="3038" max="3038" width="22.5703125" style="42" customWidth="1"/>
    <col min="3039" max="3039" width="14" style="42" customWidth="1"/>
    <col min="3040" max="3040" width="1.7109375" style="42" customWidth="1"/>
    <col min="3041" max="3285" width="11" style="42"/>
    <col min="3286" max="3286" width="4.42578125" style="42" customWidth="1"/>
    <col min="3287" max="3287" width="11" style="42"/>
    <col min="3288" max="3288" width="17.5703125" style="42" customWidth="1"/>
    <col min="3289" max="3289" width="11.5703125" style="42" customWidth="1"/>
    <col min="3290" max="3293" width="11" style="42"/>
    <col min="3294" max="3294" width="22.5703125" style="42" customWidth="1"/>
    <col min="3295" max="3295" width="14" style="42" customWidth="1"/>
    <col min="3296" max="3296" width="1.7109375" style="42" customWidth="1"/>
    <col min="3297" max="3541" width="11" style="42"/>
    <col min="3542" max="3542" width="4.42578125" style="42" customWidth="1"/>
    <col min="3543" max="3543" width="11" style="42"/>
    <col min="3544" max="3544" width="17.5703125" style="42" customWidth="1"/>
    <col min="3545" max="3545" width="11.5703125" style="42" customWidth="1"/>
    <col min="3546" max="3549" width="11" style="42"/>
    <col min="3550" max="3550" width="22.5703125" style="42" customWidth="1"/>
    <col min="3551" max="3551" width="14" style="42" customWidth="1"/>
    <col min="3552" max="3552" width="1.7109375" style="42" customWidth="1"/>
    <col min="3553" max="3797" width="11" style="42"/>
    <col min="3798" max="3798" width="4.42578125" style="42" customWidth="1"/>
    <col min="3799" max="3799" width="11" style="42"/>
    <col min="3800" max="3800" width="17.5703125" style="42" customWidth="1"/>
    <col min="3801" max="3801" width="11.5703125" style="42" customWidth="1"/>
    <col min="3802" max="3805" width="11" style="42"/>
    <col min="3806" max="3806" width="22.5703125" style="42" customWidth="1"/>
    <col min="3807" max="3807" width="14" style="42" customWidth="1"/>
    <col min="3808" max="3808" width="1.7109375" style="42" customWidth="1"/>
    <col min="3809" max="4053" width="11" style="42"/>
    <col min="4054" max="4054" width="4.42578125" style="42" customWidth="1"/>
    <col min="4055" max="4055" width="11" style="42"/>
    <col min="4056" max="4056" width="17.5703125" style="42" customWidth="1"/>
    <col min="4057" max="4057" width="11.5703125" style="42" customWidth="1"/>
    <col min="4058" max="4061" width="11" style="42"/>
    <col min="4062" max="4062" width="22.5703125" style="42" customWidth="1"/>
    <col min="4063" max="4063" width="14" style="42" customWidth="1"/>
    <col min="4064" max="4064" width="1.7109375" style="42" customWidth="1"/>
    <col min="4065" max="4309" width="11" style="42"/>
    <col min="4310" max="4310" width="4.42578125" style="42" customWidth="1"/>
    <col min="4311" max="4311" width="11" style="42"/>
    <col min="4312" max="4312" width="17.5703125" style="42" customWidth="1"/>
    <col min="4313" max="4313" width="11.5703125" style="42" customWidth="1"/>
    <col min="4314" max="4317" width="11" style="42"/>
    <col min="4318" max="4318" width="22.5703125" style="42" customWidth="1"/>
    <col min="4319" max="4319" width="14" style="42" customWidth="1"/>
    <col min="4320" max="4320" width="1.7109375" style="42" customWidth="1"/>
    <col min="4321" max="4565" width="11" style="42"/>
    <col min="4566" max="4566" width="4.42578125" style="42" customWidth="1"/>
    <col min="4567" max="4567" width="11" style="42"/>
    <col min="4568" max="4568" width="17.5703125" style="42" customWidth="1"/>
    <col min="4569" max="4569" width="11.5703125" style="42" customWidth="1"/>
    <col min="4570" max="4573" width="11" style="42"/>
    <col min="4574" max="4574" width="22.5703125" style="42" customWidth="1"/>
    <col min="4575" max="4575" width="14" style="42" customWidth="1"/>
    <col min="4576" max="4576" width="1.7109375" style="42" customWidth="1"/>
    <col min="4577" max="4821" width="11" style="42"/>
    <col min="4822" max="4822" width="4.42578125" style="42" customWidth="1"/>
    <col min="4823" max="4823" width="11" style="42"/>
    <col min="4824" max="4824" width="17.5703125" style="42" customWidth="1"/>
    <col min="4825" max="4825" width="11.5703125" style="42" customWidth="1"/>
    <col min="4826" max="4829" width="11" style="42"/>
    <col min="4830" max="4830" width="22.5703125" style="42" customWidth="1"/>
    <col min="4831" max="4831" width="14" style="42" customWidth="1"/>
    <col min="4832" max="4832" width="1.7109375" style="42" customWidth="1"/>
    <col min="4833" max="5077" width="11" style="42"/>
    <col min="5078" max="5078" width="4.42578125" style="42" customWidth="1"/>
    <col min="5079" max="5079" width="11" style="42"/>
    <col min="5080" max="5080" width="17.5703125" style="42" customWidth="1"/>
    <col min="5081" max="5081" width="11.5703125" style="42" customWidth="1"/>
    <col min="5082" max="5085" width="11" style="42"/>
    <col min="5086" max="5086" width="22.5703125" style="42" customWidth="1"/>
    <col min="5087" max="5087" width="14" style="42" customWidth="1"/>
    <col min="5088" max="5088" width="1.7109375" style="42" customWidth="1"/>
    <col min="5089" max="5333" width="11" style="42"/>
    <col min="5334" max="5334" width="4.42578125" style="42" customWidth="1"/>
    <col min="5335" max="5335" width="11" style="42"/>
    <col min="5336" max="5336" width="17.5703125" style="42" customWidth="1"/>
    <col min="5337" max="5337" width="11.5703125" style="42" customWidth="1"/>
    <col min="5338" max="5341" width="11" style="42"/>
    <col min="5342" max="5342" width="22.5703125" style="42" customWidth="1"/>
    <col min="5343" max="5343" width="14" style="42" customWidth="1"/>
    <col min="5344" max="5344" width="1.7109375" style="42" customWidth="1"/>
    <col min="5345" max="5589" width="11" style="42"/>
    <col min="5590" max="5590" width="4.42578125" style="42" customWidth="1"/>
    <col min="5591" max="5591" width="11" style="42"/>
    <col min="5592" max="5592" width="17.5703125" style="42" customWidth="1"/>
    <col min="5593" max="5593" width="11.5703125" style="42" customWidth="1"/>
    <col min="5594" max="5597" width="11" style="42"/>
    <col min="5598" max="5598" width="22.5703125" style="42" customWidth="1"/>
    <col min="5599" max="5599" width="14" style="42" customWidth="1"/>
    <col min="5600" max="5600" width="1.7109375" style="42" customWidth="1"/>
    <col min="5601" max="5845" width="11" style="42"/>
    <col min="5846" max="5846" width="4.42578125" style="42" customWidth="1"/>
    <col min="5847" max="5847" width="11" style="42"/>
    <col min="5848" max="5848" width="17.5703125" style="42" customWidth="1"/>
    <col min="5849" max="5849" width="11.5703125" style="42" customWidth="1"/>
    <col min="5850" max="5853" width="11" style="42"/>
    <col min="5854" max="5854" width="22.5703125" style="42" customWidth="1"/>
    <col min="5855" max="5855" width="14" style="42" customWidth="1"/>
    <col min="5856" max="5856" width="1.7109375" style="42" customWidth="1"/>
    <col min="5857" max="6101" width="11" style="42"/>
    <col min="6102" max="6102" width="4.42578125" style="42" customWidth="1"/>
    <col min="6103" max="6103" width="11" style="42"/>
    <col min="6104" max="6104" width="17.5703125" style="42" customWidth="1"/>
    <col min="6105" max="6105" width="11.5703125" style="42" customWidth="1"/>
    <col min="6106" max="6109" width="11" style="42"/>
    <col min="6110" max="6110" width="22.5703125" style="42" customWidth="1"/>
    <col min="6111" max="6111" width="14" style="42" customWidth="1"/>
    <col min="6112" max="6112" width="1.7109375" style="42" customWidth="1"/>
    <col min="6113" max="6357" width="11" style="42"/>
    <col min="6358" max="6358" width="4.42578125" style="42" customWidth="1"/>
    <col min="6359" max="6359" width="11" style="42"/>
    <col min="6360" max="6360" width="17.5703125" style="42" customWidth="1"/>
    <col min="6361" max="6361" width="11.5703125" style="42" customWidth="1"/>
    <col min="6362" max="6365" width="11" style="42"/>
    <col min="6366" max="6366" width="22.5703125" style="42" customWidth="1"/>
    <col min="6367" max="6367" width="14" style="42" customWidth="1"/>
    <col min="6368" max="6368" width="1.7109375" style="42" customWidth="1"/>
    <col min="6369" max="6613" width="11" style="42"/>
    <col min="6614" max="6614" width="4.42578125" style="42" customWidth="1"/>
    <col min="6615" max="6615" width="11" style="42"/>
    <col min="6616" max="6616" width="17.5703125" style="42" customWidth="1"/>
    <col min="6617" max="6617" width="11.5703125" style="42" customWidth="1"/>
    <col min="6618" max="6621" width="11" style="42"/>
    <col min="6622" max="6622" width="22.5703125" style="42" customWidth="1"/>
    <col min="6623" max="6623" width="14" style="42" customWidth="1"/>
    <col min="6624" max="6624" width="1.7109375" style="42" customWidth="1"/>
    <col min="6625" max="6869" width="11" style="42"/>
    <col min="6870" max="6870" width="4.42578125" style="42" customWidth="1"/>
    <col min="6871" max="6871" width="11" style="42"/>
    <col min="6872" max="6872" width="17.5703125" style="42" customWidth="1"/>
    <col min="6873" max="6873" width="11.5703125" style="42" customWidth="1"/>
    <col min="6874" max="6877" width="11" style="42"/>
    <col min="6878" max="6878" width="22.5703125" style="42" customWidth="1"/>
    <col min="6879" max="6879" width="14" style="42" customWidth="1"/>
    <col min="6880" max="6880" width="1.7109375" style="42" customWidth="1"/>
    <col min="6881" max="7125" width="11" style="42"/>
    <col min="7126" max="7126" width="4.42578125" style="42" customWidth="1"/>
    <col min="7127" max="7127" width="11" style="42"/>
    <col min="7128" max="7128" width="17.5703125" style="42" customWidth="1"/>
    <col min="7129" max="7129" width="11.5703125" style="42" customWidth="1"/>
    <col min="7130" max="7133" width="11" style="42"/>
    <col min="7134" max="7134" width="22.5703125" style="42" customWidth="1"/>
    <col min="7135" max="7135" width="14" style="42" customWidth="1"/>
    <col min="7136" max="7136" width="1.7109375" style="42" customWidth="1"/>
    <col min="7137" max="7381" width="11" style="42"/>
    <col min="7382" max="7382" width="4.42578125" style="42" customWidth="1"/>
    <col min="7383" max="7383" width="11" style="42"/>
    <col min="7384" max="7384" width="17.5703125" style="42" customWidth="1"/>
    <col min="7385" max="7385" width="11.5703125" style="42" customWidth="1"/>
    <col min="7386" max="7389" width="11" style="42"/>
    <col min="7390" max="7390" width="22.5703125" style="42" customWidth="1"/>
    <col min="7391" max="7391" width="14" style="42" customWidth="1"/>
    <col min="7392" max="7392" width="1.7109375" style="42" customWidth="1"/>
    <col min="7393" max="7637" width="11" style="42"/>
    <col min="7638" max="7638" width="4.42578125" style="42" customWidth="1"/>
    <col min="7639" max="7639" width="11" style="42"/>
    <col min="7640" max="7640" width="17.5703125" style="42" customWidth="1"/>
    <col min="7641" max="7641" width="11.5703125" style="42" customWidth="1"/>
    <col min="7642" max="7645" width="11" style="42"/>
    <col min="7646" max="7646" width="22.5703125" style="42" customWidth="1"/>
    <col min="7647" max="7647" width="14" style="42" customWidth="1"/>
    <col min="7648" max="7648" width="1.7109375" style="42" customWidth="1"/>
    <col min="7649" max="7893" width="11" style="42"/>
    <col min="7894" max="7894" width="4.42578125" style="42" customWidth="1"/>
    <col min="7895" max="7895" width="11" style="42"/>
    <col min="7896" max="7896" width="17.5703125" style="42" customWidth="1"/>
    <col min="7897" max="7897" width="11.5703125" style="42" customWidth="1"/>
    <col min="7898" max="7901" width="11" style="42"/>
    <col min="7902" max="7902" width="22.5703125" style="42" customWidth="1"/>
    <col min="7903" max="7903" width="14" style="42" customWidth="1"/>
    <col min="7904" max="7904" width="1.7109375" style="42" customWidth="1"/>
    <col min="7905" max="8149" width="11" style="42"/>
    <col min="8150" max="8150" width="4.42578125" style="42" customWidth="1"/>
    <col min="8151" max="8151" width="11" style="42"/>
    <col min="8152" max="8152" width="17.5703125" style="42" customWidth="1"/>
    <col min="8153" max="8153" width="11.5703125" style="42" customWidth="1"/>
    <col min="8154" max="8157" width="11" style="42"/>
    <col min="8158" max="8158" width="22.5703125" style="42" customWidth="1"/>
    <col min="8159" max="8159" width="14" style="42" customWidth="1"/>
    <col min="8160" max="8160" width="1.7109375" style="42" customWidth="1"/>
    <col min="8161" max="8405" width="11" style="42"/>
    <col min="8406" max="8406" width="4.42578125" style="42" customWidth="1"/>
    <col min="8407" max="8407" width="11" style="42"/>
    <col min="8408" max="8408" width="17.5703125" style="42" customWidth="1"/>
    <col min="8409" max="8409" width="11.5703125" style="42" customWidth="1"/>
    <col min="8410" max="8413" width="11" style="42"/>
    <col min="8414" max="8414" width="22.5703125" style="42" customWidth="1"/>
    <col min="8415" max="8415" width="14" style="42" customWidth="1"/>
    <col min="8416" max="8416" width="1.7109375" style="42" customWidth="1"/>
    <col min="8417" max="8661" width="11" style="42"/>
    <col min="8662" max="8662" width="4.42578125" style="42" customWidth="1"/>
    <col min="8663" max="8663" width="11" style="42"/>
    <col min="8664" max="8664" width="17.5703125" style="42" customWidth="1"/>
    <col min="8665" max="8665" width="11.5703125" style="42" customWidth="1"/>
    <col min="8666" max="8669" width="11" style="42"/>
    <col min="8670" max="8670" width="22.5703125" style="42" customWidth="1"/>
    <col min="8671" max="8671" width="14" style="42" customWidth="1"/>
    <col min="8672" max="8672" width="1.7109375" style="42" customWidth="1"/>
    <col min="8673" max="8917" width="11" style="42"/>
    <col min="8918" max="8918" width="4.42578125" style="42" customWidth="1"/>
    <col min="8919" max="8919" width="11" style="42"/>
    <col min="8920" max="8920" width="17.5703125" style="42" customWidth="1"/>
    <col min="8921" max="8921" width="11.5703125" style="42" customWidth="1"/>
    <col min="8922" max="8925" width="11" style="42"/>
    <col min="8926" max="8926" width="22.5703125" style="42" customWidth="1"/>
    <col min="8927" max="8927" width="14" style="42" customWidth="1"/>
    <col min="8928" max="8928" width="1.7109375" style="42" customWidth="1"/>
    <col min="8929" max="9173" width="11" style="42"/>
    <col min="9174" max="9174" width="4.42578125" style="42" customWidth="1"/>
    <col min="9175" max="9175" width="11" style="42"/>
    <col min="9176" max="9176" width="17.5703125" style="42" customWidth="1"/>
    <col min="9177" max="9177" width="11.5703125" style="42" customWidth="1"/>
    <col min="9178" max="9181" width="11" style="42"/>
    <col min="9182" max="9182" width="22.5703125" style="42" customWidth="1"/>
    <col min="9183" max="9183" width="14" style="42" customWidth="1"/>
    <col min="9184" max="9184" width="1.7109375" style="42" customWidth="1"/>
    <col min="9185" max="9429" width="11" style="42"/>
    <col min="9430" max="9430" width="4.42578125" style="42" customWidth="1"/>
    <col min="9431" max="9431" width="11" style="42"/>
    <col min="9432" max="9432" width="17.5703125" style="42" customWidth="1"/>
    <col min="9433" max="9433" width="11.5703125" style="42" customWidth="1"/>
    <col min="9434" max="9437" width="11" style="42"/>
    <col min="9438" max="9438" width="22.5703125" style="42" customWidth="1"/>
    <col min="9439" max="9439" width="14" style="42" customWidth="1"/>
    <col min="9440" max="9440" width="1.7109375" style="42" customWidth="1"/>
    <col min="9441" max="9685" width="11" style="42"/>
    <col min="9686" max="9686" width="4.42578125" style="42" customWidth="1"/>
    <col min="9687" max="9687" width="11" style="42"/>
    <col min="9688" max="9688" width="17.5703125" style="42" customWidth="1"/>
    <col min="9689" max="9689" width="11.5703125" style="42" customWidth="1"/>
    <col min="9690" max="9693" width="11" style="42"/>
    <col min="9694" max="9694" width="22.5703125" style="42" customWidth="1"/>
    <col min="9695" max="9695" width="14" style="42" customWidth="1"/>
    <col min="9696" max="9696" width="1.7109375" style="42" customWidth="1"/>
    <col min="9697" max="9941" width="11" style="42"/>
    <col min="9942" max="9942" width="4.42578125" style="42" customWidth="1"/>
    <col min="9943" max="9943" width="11" style="42"/>
    <col min="9944" max="9944" width="17.5703125" style="42" customWidth="1"/>
    <col min="9945" max="9945" width="11.5703125" style="42" customWidth="1"/>
    <col min="9946" max="9949" width="11" style="42"/>
    <col min="9950" max="9950" width="22.5703125" style="42" customWidth="1"/>
    <col min="9951" max="9951" width="14" style="42" customWidth="1"/>
    <col min="9952" max="9952" width="1.7109375" style="42" customWidth="1"/>
    <col min="9953" max="10197" width="11" style="42"/>
    <col min="10198" max="10198" width="4.42578125" style="42" customWidth="1"/>
    <col min="10199" max="10199" width="11" style="42"/>
    <col min="10200" max="10200" width="17.5703125" style="42" customWidth="1"/>
    <col min="10201" max="10201" width="11.5703125" style="42" customWidth="1"/>
    <col min="10202" max="10205" width="11" style="42"/>
    <col min="10206" max="10206" width="22.5703125" style="42" customWidth="1"/>
    <col min="10207" max="10207" width="14" style="42" customWidth="1"/>
    <col min="10208" max="10208" width="1.7109375" style="42" customWidth="1"/>
    <col min="10209" max="10453" width="11" style="42"/>
    <col min="10454" max="10454" width="4.42578125" style="42" customWidth="1"/>
    <col min="10455" max="10455" width="11" style="42"/>
    <col min="10456" max="10456" width="17.5703125" style="42" customWidth="1"/>
    <col min="10457" max="10457" width="11.5703125" style="42" customWidth="1"/>
    <col min="10458" max="10461" width="11" style="42"/>
    <col min="10462" max="10462" width="22.5703125" style="42" customWidth="1"/>
    <col min="10463" max="10463" width="14" style="42" customWidth="1"/>
    <col min="10464" max="10464" width="1.7109375" style="42" customWidth="1"/>
    <col min="10465" max="10709" width="11" style="42"/>
    <col min="10710" max="10710" width="4.42578125" style="42" customWidth="1"/>
    <col min="10711" max="10711" width="11" style="42"/>
    <col min="10712" max="10712" width="17.5703125" style="42" customWidth="1"/>
    <col min="10713" max="10713" width="11.5703125" style="42" customWidth="1"/>
    <col min="10714" max="10717" width="11" style="42"/>
    <col min="10718" max="10718" width="22.5703125" style="42" customWidth="1"/>
    <col min="10719" max="10719" width="14" style="42" customWidth="1"/>
    <col min="10720" max="10720" width="1.7109375" style="42" customWidth="1"/>
    <col min="10721" max="10965" width="11" style="42"/>
    <col min="10966" max="10966" width="4.42578125" style="42" customWidth="1"/>
    <col min="10967" max="10967" width="11" style="42"/>
    <col min="10968" max="10968" width="17.5703125" style="42" customWidth="1"/>
    <col min="10969" max="10969" width="11.5703125" style="42" customWidth="1"/>
    <col min="10970" max="10973" width="11" style="42"/>
    <col min="10974" max="10974" width="22.5703125" style="42" customWidth="1"/>
    <col min="10975" max="10975" width="14" style="42" customWidth="1"/>
    <col min="10976" max="10976" width="1.7109375" style="42" customWidth="1"/>
    <col min="10977" max="11221" width="11" style="42"/>
    <col min="11222" max="11222" width="4.42578125" style="42" customWidth="1"/>
    <col min="11223" max="11223" width="11" style="42"/>
    <col min="11224" max="11224" width="17.5703125" style="42" customWidth="1"/>
    <col min="11225" max="11225" width="11.5703125" style="42" customWidth="1"/>
    <col min="11226" max="11229" width="11" style="42"/>
    <col min="11230" max="11230" width="22.5703125" style="42" customWidth="1"/>
    <col min="11231" max="11231" width="14" style="42" customWidth="1"/>
    <col min="11232" max="11232" width="1.7109375" style="42" customWidth="1"/>
    <col min="11233" max="11477" width="11" style="42"/>
    <col min="11478" max="11478" width="4.42578125" style="42" customWidth="1"/>
    <col min="11479" max="11479" width="11" style="42"/>
    <col min="11480" max="11480" width="17.5703125" style="42" customWidth="1"/>
    <col min="11481" max="11481" width="11.5703125" style="42" customWidth="1"/>
    <col min="11482" max="11485" width="11" style="42"/>
    <col min="11486" max="11486" width="22.5703125" style="42" customWidth="1"/>
    <col min="11487" max="11487" width="14" style="42" customWidth="1"/>
    <col min="11488" max="11488" width="1.7109375" style="42" customWidth="1"/>
    <col min="11489" max="11733" width="11" style="42"/>
    <col min="11734" max="11734" width="4.42578125" style="42" customWidth="1"/>
    <col min="11735" max="11735" width="11" style="42"/>
    <col min="11736" max="11736" width="17.5703125" style="42" customWidth="1"/>
    <col min="11737" max="11737" width="11.5703125" style="42" customWidth="1"/>
    <col min="11738" max="11741" width="11" style="42"/>
    <col min="11742" max="11742" width="22.5703125" style="42" customWidth="1"/>
    <col min="11743" max="11743" width="14" style="42" customWidth="1"/>
    <col min="11744" max="11744" width="1.7109375" style="42" customWidth="1"/>
    <col min="11745" max="11989" width="11" style="42"/>
    <col min="11990" max="11990" width="4.42578125" style="42" customWidth="1"/>
    <col min="11991" max="11991" width="11" style="42"/>
    <col min="11992" max="11992" width="17.5703125" style="42" customWidth="1"/>
    <col min="11993" max="11993" width="11.5703125" style="42" customWidth="1"/>
    <col min="11994" max="11997" width="11" style="42"/>
    <col min="11998" max="11998" width="22.5703125" style="42" customWidth="1"/>
    <col min="11999" max="11999" width="14" style="42" customWidth="1"/>
    <col min="12000" max="12000" width="1.7109375" style="42" customWidth="1"/>
    <col min="12001" max="12245" width="11" style="42"/>
    <col min="12246" max="12246" width="4.42578125" style="42" customWidth="1"/>
    <col min="12247" max="12247" width="11" style="42"/>
    <col min="12248" max="12248" width="17.5703125" style="42" customWidth="1"/>
    <col min="12249" max="12249" width="11.5703125" style="42" customWidth="1"/>
    <col min="12250" max="12253" width="11" style="42"/>
    <col min="12254" max="12254" width="22.5703125" style="42" customWidth="1"/>
    <col min="12255" max="12255" width="14" style="42" customWidth="1"/>
    <col min="12256" max="12256" width="1.7109375" style="42" customWidth="1"/>
    <col min="12257" max="12501" width="11" style="42"/>
    <col min="12502" max="12502" width="4.42578125" style="42" customWidth="1"/>
    <col min="12503" max="12503" width="11" style="42"/>
    <col min="12504" max="12504" width="17.5703125" style="42" customWidth="1"/>
    <col min="12505" max="12505" width="11.5703125" style="42" customWidth="1"/>
    <col min="12506" max="12509" width="11" style="42"/>
    <col min="12510" max="12510" width="22.5703125" style="42" customWidth="1"/>
    <col min="12511" max="12511" width="14" style="42" customWidth="1"/>
    <col min="12512" max="12512" width="1.7109375" style="42" customWidth="1"/>
    <col min="12513" max="12757" width="11" style="42"/>
    <col min="12758" max="12758" width="4.42578125" style="42" customWidth="1"/>
    <col min="12759" max="12759" width="11" style="42"/>
    <col min="12760" max="12760" width="17.5703125" style="42" customWidth="1"/>
    <col min="12761" max="12761" width="11.5703125" style="42" customWidth="1"/>
    <col min="12762" max="12765" width="11" style="42"/>
    <col min="12766" max="12766" width="22.5703125" style="42" customWidth="1"/>
    <col min="12767" max="12767" width="14" style="42" customWidth="1"/>
    <col min="12768" max="12768" width="1.7109375" style="42" customWidth="1"/>
    <col min="12769" max="13013" width="11" style="42"/>
    <col min="13014" max="13014" width="4.42578125" style="42" customWidth="1"/>
    <col min="13015" max="13015" width="11" style="42"/>
    <col min="13016" max="13016" width="17.5703125" style="42" customWidth="1"/>
    <col min="13017" max="13017" width="11.5703125" style="42" customWidth="1"/>
    <col min="13018" max="13021" width="11" style="42"/>
    <col min="13022" max="13022" width="22.5703125" style="42" customWidth="1"/>
    <col min="13023" max="13023" width="14" style="42" customWidth="1"/>
    <col min="13024" max="13024" width="1.7109375" style="42" customWidth="1"/>
    <col min="13025" max="13269" width="11" style="42"/>
    <col min="13270" max="13270" width="4.42578125" style="42" customWidth="1"/>
    <col min="13271" max="13271" width="11" style="42"/>
    <col min="13272" max="13272" width="17.5703125" style="42" customWidth="1"/>
    <col min="13273" max="13273" width="11.5703125" style="42" customWidth="1"/>
    <col min="13274" max="13277" width="11" style="42"/>
    <col min="13278" max="13278" width="22.5703125" style="42" customWidth="1"/>
    <col min="13279" max="13279" width="14" style="42" customWidth="1"/>
    <col min="13280" max="13280" width="1.7109375" style="42" customWidth="1"/>
    <col min="13281" max="13525" width="11" style="42"/>
    <col min="13526" max="13526" width="4.42578125" style="42" customWidth="1"/>
    <col min="13527" max="13527" width="11" style="42"/>
    <col min="13528" max="13528" width="17.5703125" style="42" customWidth="1"/>
    <col min="13529" max="13529" width="11.5703125" style="42" customWidth="1"/>
    <col min="13530" max="13533" width="11" style="42"/>
    <col min="13534" max="13534" width="22.5703125" style="42" customWidth="1"/>
    <col min="13535" max="13535" width="14" style="42" customWidth="1"/>
    <col min="13536" max="13536" width="1.7109375" style="42" customWidth="1"/>
    <col min="13537" max="13781" width="11" style="42"/>
    <col min="13782" max="13782" width="4.42578125" style="42" customWidth="1"/>
    <col min="13783" max="13783" width="11" style="42"/>
    <col min="13784" max="13784" width="17.5703125" style="42" customWidth="1"/>
    <col min="13785" max="13785" width="11.5703125" style="42" customWidth="1"/>
    <col min="13786" max="13789" width="11" style="42"/>
    <col min="13790" max="13790" width="22.5703125" style="42" customWidth="1"/>
    <col min="13791" max="13791" width="14" style="42" customWidth="1"/>
    <col min="13792" max="13792" width="1.7109375" style="42" customWidth="1"/>
    <col min="13793" max="14037" width="11" style="42"/>
    <col min="14038" max="14038" width="4.42578125" style="42" customWidth="1"/>
    <col min="14039" max="14039" width="11" style="42"/>
    <col min="14040" max="14040" width="17.5703125" style="42" customWidth="1"/>
    <col min="14041" max="14041" width="11.5703125" style="42" customWidth="1"/>
    <col min="14042" max="14045" width="11" style="42"/>
    <col min="14046" max="14046" width="22.5703125" style="42" customWidth="1"/>
    <col min="14047" max="14047" width="14" style="42" customWidth="1"/>
    <col min="14048" max="14048" width="1.7109375" style="42" customWidth="1"/>
    <col min="14049" max="14293" width="11" style="42"/>
    <col min="14294" max="14294" width="4.42578125" style="42" customWidth="1"/>
    <col min="14295" max="14295" width="11" style="42"/>
    <col min="14296" max="14296" width="17.5703125" style="42" customWidth="1"/>
    <col min="14297" max="14297" width="11.5703125" style="42" customWidth="1"/>
    <col min="14298" max="14301" width="11" style="42"/>
    <col min="14302" max="14302" width="22.5703125" style="42" customWidth="1"/>
    <col min="14303" max="14303" width="14" style="42" customWidth="1"/>
    <col min="14304" max="14304" width="1.7109375" style="42" customWidth="1"/>
    <col min="14305" max="14549" width="11" style="42"/>
    <col min="14550" max="14550" width="4.42578125" style="42" customWidth="1"/>
    <col min="14551" max="14551" width="11" style="42"/>
    <col min="14552" max="14552" width="17.5703125" style="42" customWidth="1"/>
    <col min="14553" max="14553" width="11.5703125" style="42" customWidth="1"/>
    <col min="14554" max="14557" width="11" style="42"/>
    <col min="14558" max="14558" width="22.5703125" style="42" customWidth="1"/>
    <col min="14559" max="14559" width="14" style="42" customWidth="1"/>
    <col min="14560" max="14560" width="1.7109375" style="42" customWidth="1"/>
    <col min="14561" max="14805" width="11" style="42"/>
    <col min="14806" max="14806" width="4.42578125" style="42" customWidth="1"/>
    <col min="14807" max="14807" width="11" style="42"/>
    <col min="14808" max="14808" width="17.5703125" style="42" customWidth="1"/>
    <col min="14809" max="14809" width="11.5703125" style="42" customWidth="1"/>
    <col min="14810" max="14813" width="11" style="42"/>
    <col min="14814" max="14814" width="22.5703125" style="42" customWidth="1"/>
    <col min="14815" max="14815" width="14" style="42" customWidth="1"/>
    <col min="14816" max="14816" width="1.7109375" style="42" customWidth="1"/>
    <col min="14817" max="15061" width="11" style="42"/>
    <col min="15062" max="15062" width="4.42578125" style="42" customWidth="1"/>
    <col min="15063" max="15063" width="11" style="42"/>
    <col min="15064" max="15064" width="17.5703125" style="42" customWidth="1"/>
    <col min="15065" max="15065" width="11.5703125" style="42" customWidth="1"/>
    <col min="15066" max="15069" width="11" style="42"/>
    <col min="15070" max="15070" width="22.5703125" style="42" customWidth="1"/>
    <col min="15071" max="15071" width="14" style="42" customWidth="1"/>
    <col min="15072" max="15072" width="1.7109375" style="42" customWidth="1"/>
    <col min="15073" max="15317" width="11" style="42"/>
    <col min="15318" max="15318" width="4.42578125" style="42" customWidth="1"/>
    <col min="15319" max="15319" width="11" style="42"/>
    <col min="15320" max="15320" width="17.5703125" style="42" customWidth="1"/>
    <col min="15321" max="15321" width="11.5703125" style="42" customWidth="1"/>
    <col min="15322" max="15325" width="11" style="42"/>
    <col min="15326" max="15326" width="22.5703125" style="42" customWidth="1"/>
    <col min="15327" max="15327" width="14" style="42" customWidth="1"/>
    <col min="15328" max="15328" width="1.7109375" style="42" customWidth="1"/>
    <col min="15329" max="15573" width="11" style="42"/>
    <col min="15574" max="15574" width="4.42578125" style="42" customWidth="1"/>
    <col min="15575" max="15575" width="11" style="42"/>
    <col min="15576" max="15576" width="17.5703125" style="42" customWidth="1"/>
    <col min="15577" max="15577" width="11.5703125" style="42" customWidth="1"/>
    <col min="15578" max="15581" width="11" style="42"/>
    <col min="15582" max="15582" width="22.5703125" style="42" customWidth="1"/>
    <col min="15583" max="15583" width="14" style="42" customWidth="1"/>
    <col min="15584" max="15584" width="1.7109375" style="42" customWidth="1"/>
    <col min="15585" max="15829" width="11" style="42"/>
    <col min="15830" max="15830" width="4.42578125" style="42" customWidth="1"/>
    <col min="15831" max="15831" width="11" style="42"/>
    <col min="15832" max="15832" width="17.5703125" style="42" customWidth="1"/>
    <col min="15833" max="15833" width="11.5703125" style="42" customWidth="1"/>
    <col min="15834" max="15837" width="11" style="42"/>
    <col min="15838" max="15838" width="22.5703125" style="42" customWidth="1"/>
    <col min="15839" max="15839" width="14" style="42" customWidth="1"/>
    <col min="15840" max="15840" width="1.7109375" style="42" customWidth="1"/>
    <col min="15841" max="16085" width="11" style="42"/>
    <col min="16086" max="16086" width="4.42578125" style="42" customWidth="1"/>
    <col min="16087" max="16087" width="11" style="42"/>
    <col min="16088" max="16088" width="17.5703125" style="42" customWidth="1"/>
    <col min="16089" max="16089" width="11.5703125" style="42" customWidth="1"/>
    <col min="16090" max="16093" width="11" style="42"/>
    <col min="16094" max="16094" width="22.5703125" style="42" customWidth="1"/>
    <col min="16095" max="16095" width="14" style="42" customWidth="1"/>
    <col min="16096" max="16096" width="1.7109375" style="42" customWidth="1"/>
    <col min="16097" max="16384" width="11" style="42"/>
  </cols>
  <sheetData>
    <row r="1" spans="2:10" ht="6" customHeight="1" thickBot="1" x14ac:dyDescent="0.25"/>
    <row r="2" spans="2:10" ht="19.5" customHeight="1" x14ac:dyDescent="0.2">
      <c r="B2" s="43"/>
      <c r="C2" s="44"/>
      <c r="D2" s="45" t="s">
        <v>105</v>
      </c>
      <c r="E2" s="46"/>
      <c r="F2" s="46"/>
      <c r="G2" s="46"/>
      <c r="H2" s="46"/>
      <c r="I2" s="47"/>
      <c r="J2" s="48" t="s">
        <v>106</v>
      </c>
    </row>
    <row r="3" spans="2:10" ht="13.5" thickBot="1" x14ac:dyDescent="0.25">
      <c r="B3" s="49"/>
      <c r="C3" s="50"/>
      <c r="D3" s="51"/>
      <c r="E3" s="52"/>
      <c r="F3" s="52"/>
      <c r="G3" s="52"/>
      <c r="H3" s="52"/>
      <c r="I3" s="53"/>
      <c r="J3" s="54"/>
    </row>
    <row r="4" spans="2:10" x14ac:dyDescent="0.2">
      <c r="B4" s="49"/>
      <c r="C4" s="50"/>
      <c r="D4" s="45" t="s">
        <v>107</v>
      </c>
      <c r="E4" s="46"/>
      <c r="F4" s="46"/>
      <c r="G4" s="46"/>
      <c r="H4" s="46"/>
      <c r="I4" s="47"/>
      <c r="J4" s="48" t="s">
        <v>108</v>
      </c>
    </row>
    <row r="5" spans="2:10" x14ac:dyDescent="0.2">
      <c r="B5" s="49"/>
      <c r="C5" s="50"/>
      <c r="D5" s="55"/>
      <c r="E5" s="56"/>
      <c r="F5" s="56"/>
      <c r="G5" s="56"/>
      <c r="H5" s="56"/>
      <c r="I5" s="57"/>
      <c r="J5" s="58"/>
    </row>
    <row r="6" spans="2:10" ht="13.5" thickBot="1" x14ac:dyDescent="0.25">
      <c r="B6" s="59"/>
      <c r="C6" s="60"/>
      <c r="D6" s="51"/>
      <c r="E6" s="52"/>
      <c r="F6" s="52"/>
      <c r="G6" s="52"/>
      <c r="H6" s="52"/>
      <c r="I6" s="53"/>
      <c r="J6" s="54"/>
    </row>
    <row r="7" spans="2:10" x14ac:dyDescent="0.2">
      <c r="B7" s="61"/>
      <c r="J7" s="62"/>
    </row>
    <row r="8" spans="2:10" x14ac:dyDescent="0.2">
      <c r="B8" s="61"/>
      <c r="J8" s="62"/>
    </row>
    <row r="9" spans="2:10" x14ac:dyDescent="0.2">
      <c r="B9" s="61"/>
      <c r="J9" s="62"/>
    </row>
    <row r="10" spans="2:10" x14ac:dyDescent="0.2">
      <c r="B10" s="61"/>
      <c r="C10" s="63" t="s">
        <v>136</v>
      </c>
      <c r="E10" s="64"/>
      <c r="J10" s="62"/>
    </row>
    <row r="11" spans="2:10" x14ac:dyDescent="0.2">
      <c r="B11" s="61"/>
      <c r="J11" s="62"/>
    </row>
    <row r="12" spans="2:10" x14ac:dyDescent="0.2">
      <c r="B12" s="61"/>
      <c r="C12" s="63" t="s">
        <v>137</v>
      </c>
      <c r="J12" s="62"/>
    </row>
    <row r="13" spans="2:10" x14ac:dyDescent="0.2">
      <c r="B13" s="61"/>
      <c r="C13" s="63" t="s">
        <v>138</v>
      </c>
      <c r="J13" s="62"/>
    </row>
    <row r="14" spans="2:10" x14ac:dyDescent="0.2">
      <c r="B14" s="61"/>
      <c r="J14" s="62"/>
    </row>
    <row r="15" spans="2:10" x14ac:dyDescent="0.2">
      <c r="B15" s="61"/>
      <c r="C15" s="42" t="s">
        <v>139</v>
      </c>
      <c r="J15" s="62"/>
    </row>
    <row r="16" spans="2:10" x14ac:dyDescent="0.2">
      <c r="B16" s="61"/>
      <c r="C16" s="65"/>
      <c r="J16" s="62"/>
    </row>
    <row r="17" spans="2:10" x14ac:dyDescent="0.2">
      <c r="B17" s="61"/>
      <c r="C17" s="42" t="s">
        <v>109</v>
      </c>
      <c r="D17" s="64"/>
      <c r="H17" s="66" t="s">
        <v>110</v>
      </c>
      <c r="I17" s="66" t="s">
        <v>111</v>
      </c>
      <c r="J17" s="62"/>
    </row>
    <row r="18" spans="2:10" x14ac:dyDescent="0.2">
      <c r="B18" s="61"/>
      <c r="C18" s="63" t="s">
        <v>112</v>
      </c>
      <c r="D18" s="63"/>
      <c r="E18" s="63"/>
      <c r="F18" s="63"/>
      <c r="H18" s="67">
        <v>14</v>
      </c>
      <c r="I18" s="68">
        <v>38171385</v>
      </c>
      <c r="J18" s="62"/>
    </row>
    <row r="19" spans="2:10" x14ac:dyDescent="0.2">
      <c r="B19" s="61"/>
      <c r="C19" s="42" t="s">
        <v>113</v>
      </c>
      <c r="H19" s="69"/>
      <c r="I19" s="70">
        <v>0</v>
      </c>
      <c r="J19" s="62"/>
    </row>
    <row r="20" spans="2:10" x14ac:dyDescent="0.2">
      <c r="B20" s="61"/>
      <c r="C20" s="42" t="s">
        <v>114</v>
      </c>
      <c r="H20" s="69"/>
      <c r="I20" s="70">
        <v>0</v>
      </c>
      <c r="J20" s="62"/>
    </row>
    <row r="21" spans="2:10" x14ac:dyDescent="0.2">
      <c r="B21" s="61"/>
      <c r="C21" s="42" t="s">
        <v>115</v>
      </c>
      <c r="H21" s="69">
        <v>1</v>
      </c>
      <c r="I21" s="71">
        <v>3214800</v>
      </c>
      <c r="J21" s="62"/>
    </row>
    <row r="22" spans="2:10" x14ac:dyDescent="0.2">
      <c r="B22" s="61"/>
      <c r="C22" s="42" t="s">
        <v>116</v>
      </c>
      <c r="H22" s="69"/>
      <c r="I22" s="70">
        <v>0</v>
      </c>
      <c r="J22" s="62"/>
    </row>
    <row r="23" spans="2:10" ht="13.5" thickBot="1" x14ac:dyDescent="0.25">
      <c r="B23" s="61"/>
      <c r="C23" s="42" t="s">
        <v>117</v>
      </c>
      <c r="H23" s="72">
        <v>1</v>
      </c>
      <c r="I23" s="73">
        <v>1159786</v>
      </c>
      <c r="J23" s="62"/>
    </row>
    <row r="24" spans="2:10" x14ac:dyDescent="0.2">
      <c r="B24" s="61"/>
      <c r="C24" s="63" t="s">
        <v>118</v>
      </c>
      <c r="D24" s="63"/>
      <c r="E24" s="63"/>
      <c r="F24" s="63"/>
      <c r="H24" s="67">
        <f>H19+H20+H21+H22+H23</f>
        <v>2</v>
      </c>
      <c r="I24" s="74">
        <f>I19+I20+I21+I22+I23</f>
        <v>4374586</v>
      </c>
      <c r="J24" s="62"/>
    </row>
    <row r="25" spans="2:10" x14ac:dyDescent="0.2">
      <c r="B25" s="61"/>
      <c r="C25" s="42" t="s">
        <v>119</v>
      </c>
      <c r="H25" s="69">
        <v>10</v>
      </c>
      <c r="I25" s="70">
        <v>19894199</v>
      </c>
      <c r="J25" s="62"/>
    </row>
    <row r="26" spans="2:10" ht="13.5" thickBot="1" x14ac:dyDescent="0.25">
      <c r="B26" s="61"/>
      <c r="C26" s="42" t="s">
        <v>120</v>
      </c>
      <c r="H26" s="72">
        <v>2</v>
      </c>
      <c r="I26" s="73">
        <v>13902600</v>
      </c>
      <c r="J26" s="62"/>
    </row>
    <row r="27" spans="2:10" x14ac:dyDescent="0.2">
      <c r="B27" s="61"/>
      <c r="C27" s="63" t="s">
        <v>121</v>
      </c>
      <c r="D27" s="63"/>
      <c r="E27" s="63"/>
      <c r="F27" s="63"/>
      <c r="H27" s="67">
        <f>H25+H26</f>
        <v>12</v>
      </c>
      <c r="I27" s="74">
        <f>I25+I26</f>
        <v>33796799</v>
      </c>
      <c r="J27" s="62"/>
    </row>
    <row r="28" spans="2:10" ht="13.5" thickBot="1" x14ac:dyDescent="0.25">
      <c r="B28" s="61"/>
      <c r="C28" s="42" t="s">
        <v>122</v>
      </c>
      <c r="D28" s="63"/>
      <c r="E28" s="63"/>
      <c r="F28" s="63"/>
      <c r="H28" s="72">
        <v>0</v>
      </c>
      <c r="I28" s="73">
        <v>0</v>
      </c>
      <c r="J28" s="62"/>
    </row>
    <row r="29" spans="2:10" x14ac:dyDescent="0.2">
      <c r="B29" s="61"/>
      <c r="C29" s="63" t="s">
        <v>123</v>
      </c>
      <c r="D29" s="63"/>
      <c r="E29" s="63"/>
      <c r="F29" s="63"/>
      <c r="H29" s="69">
        <f>H28</f>
        <v>0</v>
      </c>
      <c r="I29" s="70">
        <f>I28</f>
        <v>0</v>
      </c>
      <c r="J29" s="62"/>
    </row>
    <row r="30" spans="2:10" x14ac:dyDescent="0.2">
      <c r="B30" s="61"/>
      <c r="C30" s="63"/>
      <c r="D30" s="63"/>
      <c r="E30" s="63"/>
      <c r="F30" s="63"/>
      <c r="H30" s="75"/>
      <c r="I30" s="74"/>
      <c r="J30" s="62"/>
    </row>
    <row r="31" spans="2:10" ht="13.5" thickBot="1" x14ac:dyDescent="0.25">
      <c r="B31" s="61"/>
      <c r="C31" s="63" t="s">
        <v>124</v>
      </c>
      <c r="D31" s="63"/>
      <c r="H31" s="76">
        <f>H24+H27+H29</f>
        <v>14</v>
      </c>
      <c r="I31" s="77">
        <f>I24+I27+I29</f>
        <v>38171385</v>
      </c>
      <c r="J31" s="62"/>
    </row>
    <row r="32" spans="2:10" ht="13.5" thickTop="1" x14ac:dyDescent="0.2">
      <c r="B32" s="61"/>
      <c r="C32" s="63"/>
      <c r="D32" s="63"/>
      <c r="H32" s="78"/>
      <c r="I32" s="70"/>
      <c r="J32" s="62"/>
    </row>
    <row r="33" spans="2:10" x14ac:dyDescent="0.2">
      <c r="B33" s="61"/>
      <c r="G33" s="78"/>
      <c r="H33" s="78"/>
      <c r="I33" s="78"/>
      <c r="J33" s="62"/>
    </row>
    <row r="34" spans="2:10" x14ac:dyDescent="0.2">
      <c r="B34" s="61"/>
      <c r="G34" s="78"/>
      <c r="H34" s="78"/>
      <c r="I34" s="78"/>
      <c r="J34" s="62"/>
    </row>
    <row r="35" spans="2:10" x14ac:dyDescent="0.2">
      <c r="B35" s="61"/>
      <c r="G35" s="78"/>
      <c r="H35" s="78"/>
      <c r="I35" s="78"/>
      <c r="J35" s="62"/>
    </row>
    <row r="36" spans="2:10" ht="13.5" thickBot="1" x14ac:dyDescent="0.25">
      <c r="B36" s="61"/>
      <c r="C36" s="79"/>
      <c r="D36" s="80"/>
      <c r="G36" s="79" t="s">
        <v>125</v>
      </c>
      <c r="H36" s="80"/>
      <c r="I36" s="78"/>
      <c r="J36" s="62"/>
    </row>
    <row r="37" spans="2:10" ht="4.5" customHeight="1" x14ac:dyDescent="0.2">
      <c r="B37" s="61"/>
      <c r="C37" s="78"/>
      <c r="D37" s="78"/>
      <c r="G37" s="78"/>
      <c r="H37" s="78"/>
      <c r="I37" s="78"/>
      <c r="J37" s="62"/>
    </row>
    <row r="38" spans="2:10" x14ac:dyDescent="0.2">
      <c r="B38" s="61"/>
      <c r="C38" s="63" t="s">
        <v>140</v>
      </c>
      <c r="G38" s="81" t="s">
        <v>126</v>
      </c>
      <c r="H38" s="78"/>
      <c r="I38" s="78"/>
      <c r="J38" s="62"/>
    </row>
    <row r="39" spans="2:10" x14ac:dyDescent="0.2">
      <c r="B39" s="61"/>
      <c r="G39" s="78"/>
      <c r="H39" s="78"/>
      <c r="I39" s="78"/>
      <c r="J39" s="62"/>
    </row>
    <row r="40" spans="2:10" ht="18.75" customHeight="1" thickBot="1" x14ac:dyDescent="0.25">
      <c r="B40" s="82"/>
      <c r="C40" s="83"/>
      <c r="D40" s="83"/>
      <c r="E40" s="83"/>
      <c r="F40" s="83"/>
      <c r="G40" s="80"/>
      <c r="H40" s="80"/>
      <c r="I40" s="80"/>
      <c r="J40" s="84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zoomScaleNormal="100" zoomScaleSheetLayoutView="100" workbookViewId="0">
      <selection activeCell="L1" sqref="L1:S1048576"/>
    </sheetView>
  </sheetViews>
  <sheetFormatPr baseColWidth="10" defaultRowHeight="12.75" x14ac:dyDescent="0.2"/>
  <cols>
    <col min="1" max="1" width="4.42578125" style="42" customWidth="1"/>
    <col min="2" max="2" width="11.42578125" style="42"/>
    <col min="3" max="3" width="18.7109375" style="42" customWidth="1"/>
    <col min="4" max="4" width="18.28515625" style="42" customWidth="1"/>
    <col min="5" max="5" width="9.140625" style="42" customWidth="1"/>
    <col min="6" max="8" width="11.42578125" style="42"/>
    <col min="9" max="9" width="19.85546875" style="42" customWidth="1"/>
    <col min="10" max="10" width="15.85546875" style="42" customWidth="1"/>
    <col min="11" max="11" width="7.140625" style="42" customWidth="1"/>
    <col min="12" max="208" width="11.42578125" style="42"/>
    <col min="209" max="209" width="4.42578125" style="42" customWidth="1"/>
    <col min="210" max="210" width="11.42578125" style="42"/>
    <col min="211" max="211" width="17.5703125" style="42" customWidth="1"/>
    <col min="212" max="212" width="11.5703125" style="42" customWidth="1"/>
    <col min="213" max="216" width="11.42578125" style="42"/>
    <col min="217" max="217" width="22.5703125" style="42" customWidth="1"/>
    <col min="218" max="218" width="14" style="42" customWidth="1"/>
    <col min="219" max="219" width="1.7109375" style="42" customWidth="1"/>
    <col min="220" max="464" width="11.42578125" style="42"/>
    <col min="465" max="465" width="4.42578125" style="42" customWidth="1"/>
    <col min="466" max="466" width="11.42578125" style="42"/>
    <col min="467" max="467" width="17.5703125" style="42" customWidth="1"/>
    <col min="468" max="468" width="11.5703125" style="42" customWidth="1"/>
    <col min="469" max="472" width="11.42578125" style="42"/>
    <col min="473" max="473" width="22.5703125" style="42" customWidth="1"/>
    <col min="474" max="474" width="14" style="42" customWidth="1"/>
    <col min="475" max="475" width="1.7109375" style="42" customWidth="1"/>
    <col min="476" max="720" width="11.42578125" style="42"/>
    <col min="721" max="721" width="4.42578125" style="42" customWidth="1"/>
    <col min="722" max="722" width="11.42578125" style="42"/>
    <col min="723" max="723" width="17.5703125" style="42" customWidth="1"/>
    <col min="724" max="724" width="11.5703125" style="42" customWidth="1"/>
    <col min="725" max="728" width="11.42578125" style="42"/>
    <col min="729" max="729" width="22.5703125" style="42" customWidth="1"/>
    <col min="730" max="730" width="14" style="42" customWidth="1"/>
    <col min="731" max="731" width="1.7109375" style="42" customWidth="1"/>
    <col min="732" max="976" width="11.42578125" style="42"/>
    <col min="977" max="977" width="4.42578125" style="42" customWidth="1"/>
    <col min="978" max="978" width="11.42578125" style="42"/>
    <col min="979" max="979" width="17.5703125" style="42" customWidth="1"/>
    <col min="980" max="980" width="11.5703125" style="42" customWidth="1"/>
    <col min="981" max="984" width="11.42578125" style="42"/>
    <col min="985" max="985" width="22.5703125" style="42" customWidth="1"/>
    <col min="986" max="986" width="14" style="42" customWidth="1"/>
    <col min="987" max="987" width="1.7109375" style="42" customWidth="1"/>
    <col min="988" max="1232" width="11.42578125" style="42"/>
    <col min="1233" max="1233" width="4.42578125" style="42" customWidth="1"/>
    <col min="1234" max="1234" width="11.42578125" style="42"/>
    <col min="1235" max="1235" width="17.5703125" style="42" customWidth="1"/>
    <col min="1236" max="1236" width="11.5703125" style="42" customWidth="1"/>
    <col min="1237" max="1240" width="11.42578125" style="42"/>
    <col min="1241" max="1241" width="22.5703125" style="42" customWidth="1"/>
    <col min="1242" max="1242" width="14" style="42" customWidth="1"/>
    <col min="1243" max="1243" width="1.7109375" style="42" customWidth="1"/>
    <col min="1244" max="1488" width="11.42578125" style="42"/>
    <col min="1489" max="1489" width="4.42578125" style="42" customWidth="1"/>
    <col min="1490" max="1490" width="11.42578125" style="42"/>
    <col min="1491" max="1491" width="17.5703125" style="42" customWidth="1"/>
    <col min="1492" max="1492" width="11.5703125" style="42" customWidth="1"/>
    <col min="1493" max="1496" width="11.42578125" style="42"/>
    <col min="1497" max="1497" width="22.5703125" style="42" customWidth="1"/>
    <col min="1498" max="1498" width="14" style="42" customWidth="1"/>
    <col min="1499" max="1499" width="1.7109375" style="42" customWidth="1"/>
    <col min="1500" max="1744" width="11.42578125" style="42"/>
    <col min="1745" max="1745" width="4.42578125" style="42" customWidth="1"/>
    <col min="1746" max="1746" width="11.42578125" style="42"/>
    <col min="1747" max="1747" width="17.5703125" style="42" customWidth="1"/>
    <col min="1748" max="1748" width="11.5703125" style="42" customWidth="1"/>
    <col min="1749" max="1752" width="11.42578125" style="42"/>
    <col min="1753" max="1753" width="22.5703125" style="42" customWidth="1"/>
    <col min="1754" max="1754" width="14" style="42" customWidth="1"/>
    <col min="1755" max="1755" width="1.7109375" style="42" customWidth="1"/>
    <col min="1756" max="2000" width="11.42578125" style="42"/>
    <col min="2001" max="2001" width="4.42578125" style="42" customWidth="1"/>
    <col min="2002" max="2002" width="11.42578125" style="42"/>
    <col min="2003" max="2003" width="17.5703125" style="42" customWidth="1"/>
    <col min="2004" max="2004" width="11.5703125" style="42" customWidth="1"/>
    <col min="2005" max="2008" width="11.42578125" style="42"/>
    <col min="2009" max="2009" width="22.5703125" style="42" customWidth="1"/>
    <col min="2010" max="2010" width="14" style="42" customWidth="1"/>
    <col min="2011" max="2011" width="1.7109375" style="42" customWidth="1"/>
    <col min="2012" max="2256" width="11.42578125" style="42"/>
    <col min="2257" max="2257" width="4.42578125" style="42" customWidth="1"/>
    <col min="2258" max="2258" width="11.42578125" style="42"/>
    <col min="2259" max="2259" width="17.5703125" style="42" customWidth="1"/>
    <col min="2260" max="2260" width="11.5703125" style="42" customWidth="1"/>
    <col min="2261" max="2264" width="11.42578125" style="42"/>
    <col min="2265" max="2265" width="22.5703125" style="42" customWidth="1"/>
    <col min="2266" max="2266" width="14" style="42" customWidth="1"/>
    <col min="2267" max="2267" width="1.7109375" style="42" customWidth="1"/>
    <col min="2268" max="2512" width="11.42578125" style="42"/>
    <col min="2513" max="2513" width="4.42578125" style="42" customWidth="1"/>
    <col min="2514" max="2514" width="11.42578125" style="42"/>
    <col min="2515" max="2515" width="17.5703125" style="42" customWidth="1"/>
    <col min="2516" max="2516" width="11.5703125" style="42" customWidth="1"/>
    <col min="2517" max="2520" width="11.42578125" style="42"/>
    <col min="2521" max="2521" width="22.5703125" style="42" customWidth="1"/>
    <col min="2522" max="2522" width="14" style="42" customWidth="1"/>
    <col min="2523" max="2523" width="1.7109375" style="42" customWidth="1"/>
    <col min="2524" max="2768" width="11.42578125" style="42"/>
    <col min="2769" max="2769" width="4.42578125" style="42" customWidth="1"/>
    <col min="2770" max="2770" width="11.42578125" style="42"/>
    <col min="2771" max="2771" width="17.5703125" style="42" customWidth="1"/>
    <col min="2772" max="2772" width="11.5703125" style="42" customWidth="1"/>
    <col min="2773" max="2776" width="11.42578125" style="42"/>
    <col min="2777" max="2777" width="22.5703125" style="42" customWidth="1"/>
    <col min="2778" max="2778" width="14" style="42" customWidth="1"/>
    <col min="2779" max="2779" width="1.7109375" style="42" customWidth="1"/>
    <col min="2780" max="3024" width="11.42578125" style="42"/>
    <col min="3025" max="3025" width="4.42578125" style="42" customWidth="1"/>
    <col min="3026" max="3026" width="11.42578125" style="42"/>
    <col min="3027" max="3027" width="17.5703125" style="42" customWidth="1"/>
    <col min="3028" max="3028" width="11.5703125" style="42" customWidth="1"/>
    <col min="3029" max="3032" width="11.42578125" style="42"/>
    <col min="3033" max="3033" width="22.5703125" style="42" customWidth="1"/>
    <col min="3034" max="3034" width="14" style="42" customWidth="1"/>
    <col min="3035" max="3035" width="1.7109375" style="42" customWidth="1"/>
    <col min="3036" max="3280" width="11.42578125" style="42"/>
    <col min="3281" max="3281" width="4.42578125" style="42" customWidth="1"/>
    <col min="3282" max="3282" width="11.42578125" style="42"/>
    <col min="3283" max="3283" width="17.5703125" style="42" customWidth="1"/>
    <col min="3284" max="3284" width="11.5703125" style="42" customWidth="1"/>
    <col min="3285" max="3288" width="11.42578125" style="42"/>
    <col min="3289" max="3289" width="22.5703125" style="42" customWidth="1"/>
    <col min="3290" max="3290" width="14" style="42" customWidth="1"/>
    <col min="3291" max="3291" width="1.7109375" style="42" customWidth="1"/>
    <col min="3292" max="3536" width="11.42578125" style="42"/>
    <col min="3537" max="3537" width="4.42578125" style="42" customWidth="1"/>
    <col min="3538" max="3538" width="11.42578125" style="42"/>
    <col min="3539" max="3539" width="17.5703125" style="42" customWidth="1"/>
    <col min="3540" max="3540" width="11.5703125" style="42" customWidth="1"/>
    <col min="3541" max="3544" width="11.42578125" style="42"/>
    <col min="3545" max="3545" width="22.5703125" style="42" customWidth="1"/>
    <col min="3546" max="3546" width="14" style="42" customWidth="1"/>
    <col min="3547" max="3547" width="1.7109375" style="42" customWidth="1"/>
    <col min="3548" max="3792" width="11.42578125" style="42"/>
    <col min="3793" max="3793" width="4.42578125" style="42" customWidth="1"/>
    <col min="3794" max="3794" width="11.42578125" style="42"/>
    <col min="3795" max="3795" width="17.5703125" style="42" customWidth="1"/>
    <col min="3796" max="3796" width="11.5703125" style="42" customWidth="1"/>
    <col min="3797" max="3800" width="11.42578125" style="42"/>
    <col min="3801" max="3801" width="22.5703125" style="42" customWidth="1"/>
    <col min="3802" max="3802" width="14" style="42" customWidth="1"/>
    <col min="3803" max="3803" width="1.7109375" style="42" customWidth="1"/>
    <col min="3804" max="4048" width="11.42578125" style="42"/>
    <col min="4049" max="4049" width="4.42578125" style="42" customWidth="1"/>
    <col min="4050" max="4050" width="11.42578125" style="42"/>
    <col min="4051" max="4051" width="17.5703125" style="42" customWidth="1"/>
    <col min="4052" max="4052" width="11.5703125" style="42" customWidth="1"/>
    <col min="4053" max="4056" width="11.42578125" style="42"/>
    <col min="4057" max="4057" width="22.5703125" style="42" customWidth="1"/>
    <col min="4058" max="4058" width="14" style="42" customWidth="1"/>
    <col min="4059" max="4059" width="1.7109375" style="42" customWidth="1"/>
    <col min="4060" max="4304" width="11.42578125" style="42"/>
    <col min="4305" max="4305" width="4.42578125" style="42" customWidth="1"/>
    <col min="4306" max="4306" width="11.42578125" style="42"/>
    <col min="4307" max="4307" width="17.5703125" style="42" customWidth="1"/>
    <col min="4308" max="4308" width="11.5703125" style="42" customWidth="1"/>
    <col min="4309" max="4312" width="11.42578125" style="42"/>
    <col min="4313" max="4313" width="22.5703125" style="42" customWidth="1"/>
    <col min="4314" max="4314" width="14" style="42" customWidth="1"/>
    <col min="4315" max="4315" width="1.7109375" style="42" customWidth="1"/>
    <col min="4316" max="4560" width="11.42578125" style="42"/>
    <col min="4561" max="4561" width="4.42578125" style="42" customWidth="1"/>
    <col min="4562" max="4562" width="11.42578125" style="42"/>
    <col min="4563" max="4563" width="17.5703125" style="42" customWidth="1"/>
    <col min="4564" max="4564" width="11.5703125" style="42" customWidth="1"/>
    <col min="4565" max="4568" width="11.42578125" style="42"/>
    <col min="4569" max="4569" width="22.5703125" style="42" customWidth="1"/>
    <col min="4570" max="4570" width="14" style="42" customWidth="1"/>
    <col min="4571" max="4571" width="1.7109375" style="42" customWidth="1"/>
    <col min="4572" max="4816" width="11.42578125" style="42"/>
    <col min="4817" max="4817" width="4.42578125" style="42" customWidth="1"/>
    <col min="4818" max="4818" width="11.42578125" style="42"/>
    <col min="4819" max="4819" width="17.5703125" style="42" customWidth="1"/>
    <col min="4820" max="4820" width="11.5703125" style="42" customWidth="1"/>
    <col min="4821" max="4824" width="11.42578125" style="42"/>
    <col min="4825" max="4825" width="22.5703125" style="42" customWidth="1"/>
    <col min="4826" max="4826" width="14" style="42" customWidth="1"/>
    <col min="4827" max="4827" width="1.7109375" style="42" customWidth="1"/>
    <col min="4828" max="5072" width="11.42578125" style="42"/>
    <col min="5073" max="5073" width="4.42578125" style="42" customWidth="1"/>
    <col min="5074" max="5074" width="11.42578125" style="42"/>
    <col min="5075" max="5075" width="17.5703125" style="42" customWidth="1"/>
    <col min="5076" max="5076" width="11.5703125" style="42" customWidth="1"/>
    <col min="5077" max="5080" width="11.42578125" style="42"/>
    <col min="5081" max="5081" width="22.5703125" style="42" customWidth="1"/>
    <col min="5082" max="5082" width="14" style="42" customWidth="1"/>
    <col min="5083" max="5083" width="1.7109375" style="42" customWidth="1"/>
    <col min="5084" max="5328" width="11.42578125" style="42"/>
    <col min="5329" max="5329" width="4.42578125" style="42" customWidth="1"/>
    <col min="5330" max="5330" width="11.42578125" style="42"/>
    <col min="5331" max="5331" width="17.5703125" style="42" customWidth="1"/>
    <col min="5332" max="5332" width="11.5703125" style="42" customWidth="1"/>
    <col min="5333" max="5336" width="11.42578125" style="42"/>
    <col min="5337" max="5337" width="22.5703125" style="42" customWidth="1"/>
    <col min="5338" max="5338" width="14" style="42" customWidth="1"/>
    <col min="5339" max="5339" width="1.7109375" style="42" customWidth="1"/>
    <col min="5340" max="5584" width="11.42578125" style="42"/>
    <col min="5585" max="5585" width="4.42578125" style="42" customWidth="1"/>
    <col min="5586" max="5586" width="11.42578125" style="42"/>
    <col min="5587" max="5587" width="17.5703125" style="42" customWidth="1"/>
    <col min="5588" max="5588" width="11.5703125" style="42" customWidth="1"/>
    <col min="5589" max="5592" width="11.42578125" style="42"/>
    <col min="5593" max="5593" width="22.5703125" style="42" customWidth="1"/>
    <col min="5594" max="5594" width="14" style="42" customWidth="1"/>
    <col min="5595" max="5595" width="1.7109375" style="42" customWidth="1"/>
    <col min="5596" max="5840" width="11.42578125" style="42"/>
    <col min="5841" max="5841" width="4.42578125" style="42" customWidth="1"/>
    <col min="5842" max="5842" width="11.42578125" style="42"/>
    <col min="5843" max="5843" width="17.5703125" style="42" customWidth="1"/>
    <col min="5844" max="5844" width="11.5703125" style="42" customWidth="1"/>
    <col min="5845" max="5848" width="11.42578125" style="42"/>
    <col min="5849" max="5849" width="22.5703125" style="42" customWidth="1"/>
    <col min="5850" max="5850" width="14" style="42" customWidth="1"/>
    <col min="5851" max="5851" width="1.7109375" style="42" customWidth="1"/>
    <col min="5852" max="6096" width="11.42578125" style="42"/>
    <col min="6097" max="6097" width="4.42578125" style="42" customWidth="1"/>
    <col min="6098" max="6098" width="11.42578125" style="42"/>
    <col min="6099" max="6099" width="17.5703125" style="42" customWidth="1"/>
    <col min="6100" max="6100" width="11.5703125" style="42" customWidth="1"/>
    <col min="6101" max="6104" width="11.42578125" style="42"/>
    <col min="6105" max="6105" width="22.5703125" style="42" customWidth="1"/>
    <col min="6106" max="6106" width="14" style="42" customWidth="1"/>
    <col min="6107" max="6107" width="1.7109375" style="42" customWidth="1"/>
    <col min="6108" max="6352" width="11.42578125" style="42"/>
    <col min="6353" max="6353" width="4.42578125" style="42" customWidth="1"/>
    <col min="6354" max="6354" width="11.42578125" style="42"/>
    <col min="6355" max="6355" width="17.5703125" style="42" customWidth="1"/>
    <col min="6356" max="6356" width="11.5703125" style="42" customWidth="1"/>
    <col min="6357" max="6360" width="11.42578125" style="42"/>
    <col min="6361" max="6361" width="22.5703125" style="42" customWidth="1"/>
    <col min="6362" max="6362" width="14" style="42" customWidth="1"/>
    <col min="6363" max="6363" width="1.7109375" style="42" customWidth="1"/>
    <col min="6364" max="6608" width="11.42578125" style="42"/>
    <col min="6609" max="6609" width="4.42578125" style="42" customWidth="1"/>
    <col min="6610" max="6610" width="11.42578125" style="42"/>
    <col min="6611" max="6611" width="17.5703125" style="42" customWidth="1"/>
    <col min="6612" max="6612" width="11.5703125" style="42" customWidth="1"/>
    <col min="6613" max="6616" width="11.42578125" style="42"/>
    <col min="6617" max="6617" width="22.5703125" style="42" customWidth="1"/>
    <col min="6618" max="6618" width="14" style="42" customWidth="1"/>
    <col min="6619" max="6619" width="1.7109375" style="42" customWidth="1"/>
    <col min="6620" max="6864" width="11.42578125" style="42"/>
    <col min="6865" max="6865" width="4.42578125" style="42" customWidth="1"/>
    <col min="6866" max="6866" width="11.42578125" style="42"/>
    <col min="6867" max="6867" width="17.5703125" style="42" customWidth="1"/>
    <col min="6868" max="6868" width="11.5703125" style="42" customWidth="1"/>
    <col min="6869" max="6872" width="11.42578125" style="42"/>
    <col min="6873" max="6873" width="22.5703125" style="42" customWidth="1"/>
    <col min="6874" max="6874" width="14" style="42" customWidth="1"/>
    <col min="6875" max="6875" width="1.7109375" style="42" customWidth="1"/>
    <col min="6876" max="7120" width="11.42578125" style="42"/>
    <col min="7121" max="7121" width="4.42578125" style="42" customWidth="1"/>
    <col min="7122" max="7122" width="11.42578125" style="42"/>
    <col min="7123" max="7123" width="17.5703125" style="42" customWidth="1"/>
    <col min="7124" max="7124" width="11.5703125" style="42" customWidth="1"/>
    <col min="7125" max="7128" width="11.42578125" style="42"/>
    <col min="7129" max="7129" width="22.5703125" style="42" customWidth="1"/>
    <col min="7130" max="7130" width="14" style="42" customWidth="1"/>
    <col min="7131" max="7131" width="1.7109375" style="42" customWidth="1"/>
    <col min="7132" max="7376" width="11.42578125" style="42"/>
    <col min="7377" max="7377" width="4.42578125" style="42" customWidth="1"/>
    <col min="7378" max="7378" width="11.42578125" style="42"/>
    <col min="7379" max="7379" width="17.5703125" style="42" customWidth="1"/>
    <col min="7380" max="7380" width="11.5703125" style="42" customWidth="1"/>
    <col min="7381" max="7384" width="11.42578125" style="42"/>
    <col min="7385" max="7385" width="22.5703125" style="42" customWidth="1"/>
    <col min="7386" max="7386" width="14" style="42" customWidth="1"/>
    <col min="7387" max="7387" width="1.7109375" style="42" customWidth="1"/>
    <col min="7388" max="7632" width="11.42578125" style="42"/>
    <col min="7633" max="7633" width="4.42578125" style="42" customWidth="1"/>
    <col min="7634" max="7634" width="11.42578125" style="42"/>
    <col min="7635" max="7635" width="17.5703125" style="42" customWidth="1"/>
    <col min="7636" max="7636" width="11.5703125" style="42" customWidth="1"/>
    <col min="7637" max="7640" width="11.42578125" style="42"/>
    <col min="7641" max="7641" width="22.5703125" style="42" customWidth="1"/>
    <col min="7642" max="7642" width="14" style="42" customWidth="1"/>
    <col min="7643" max="7643" width="1.7109375" style="42" customWidth="1"/>
    <col min="7644" max="7888" width="11.42578125" style="42"/>
    <col min="7889" max="7889" width="4.42578125" style="42" customWidth="1"/>
    <col min="7890" max="7890" width="11.42578125" style="42"/>
    <col min="7891" max="7891" width="17.5703125" style="42" customWidth="1"/>
    <col min="7892" max="7892" width="11.5703125" style="42" customWidth="1"/>
    <col min="7893" max="7896" width="11.42578125" style="42"/>
    <col min="7897" max="7897" width="22.5703125" style="42" customWidth="1"/>
    <col min="7898" max="7898" width="14" style="42" customWidth="1"/>
    <col min="7899" max="7899" width="1.7109375" style="42" customWidth="1"/>
    <col min="7900" max="8144" width="11.42578125" style="42"/>
    <col min="8145" max="8145" width="4.42578125" style="42" customWidth="1"/>
    <col min="8146" max="8146" width="11.42578125" style="42"/>
    <col min="8147" max="8147" width="17.5703125" style="42" customWidth="1"/>
    <col min="8148" max="8148" width="11.5703125" style="42" customWidth="1"/>
    <col min="8149" max="8152" width="11.42578125" style="42"/>
    <col min="8153" max="8153" width="22.5703125" style="42" customWidth="1"/>
    <col min="8154" max="8154" width="14" style="42" customWidth="1"/>
    <col min="8155" max="8155" width="1.7109375" style="42" customWidth="1"/>
    <col min="8156" max="8400" width="11.42578125" style="42"/>
    <col min="8401" max="8401" width="4.42578125" style="42" customWidth="1"/>
    <col min="8402" max="8402" width="11.42578125" style="42"/>
    <col min="8403" max="8403" width="17.5703125" style="42" customWidth="1"/>
    <col min="8404" max="8404" width="11.5703125" style="42" customWidth="1"/>
    <col min="8405" max="8408" width="11.42578125" style="42"/>
    <col min="8409" max="8409" width="22.5703125" style="42" customWidth="1"/>
    <col min="8410" max="8410" width="14" style="42" customWidth="1"/>
    <col min="8411" max="8411" width="1.7109375" style="42" customWidth="1"/>
    <col min="8412" max="8656" width="11.42578125" style="42"/>
    <col min="8657" max="8657" width="4.42578125" style="42" customWidth="1"/>
    <col min="8658" max="8658" width="11.42578125" style="42"/>
    <col min="8659" max="8659" width="17.5703125" style="42" customWidth="1"/>
    <col min="8660" max="8660" width="11.5703125" style="42" customWidth="1"/>
    <col min="8661" max="8664" width="11.42578125" style="42"/>
    <col min="8665" max="8665" width="22.5703125" style="42" customWidth="1"/>
    <col min="8666" max="8666" width="14" style="42" customWidth="1"/>
    <col min="8667" max="8667" width="1.7109375" style="42" customWidth="1"/>
    <col min="8668" max="8912" width="11.42578125" style="42"/>
    <col min="8913" max="8913" width="4.42578125" style="42" customWidth="1"/>
    <col min="8914" max="8914" width="11.42578125" style="42"/>
    <col min="8915" max="8915" width="17.5703125" style="42" customWidth="1"/>
    <col min="8916" max="8916" width="11.5703125" style="42" customWidth="1"/>
    <col min="8917" max="8920" width="11.42578125" style="42"/>
    <col min="8921" max="8921" width="22.5703125" style="42" customWidth="1"/>
    <col min="8922" max="8922" width="14" style="42" customWidth="1"/>
    <col min="8923" max="8923" width="1.7109375" style="42" customWidth="1"/>
    <col min="8924" max="9168" width="11.42578125" style="42"/>
    <col min="9169" max="9169" width="4.42578125" style="42" customWidth="1"/>
    <col min="9170" max="9170" width="11.42578125" style="42"/>
    <col min="9171" max="9171" width="17.5703125" style="42" customWidth="1"/>
    <col min="9172" max="9172" width="11.5703125" style="42" customWidth="1"/>
    <col min="9173" max="9176" width="11.42578125" style="42"/>
    <col min="9177" max="9177" width="22.5703125" style="42" customWidth="1"/>
    <col min="9178" max="9178" width="14" style="42" customWidth="1"/>
    <col min="9179" max="9179" width="1.7109375" style="42" customWidth="1"/>
    <col min="9180" max="9424" width="11.42578125" style="42"/>
    <col min="9425" max="9425" width="4.42578125" style="42" customWidth="1"/>
    <col min="9426" max="9426" width="11.42578125" style="42"/>
    <col min="9427" max="9427" width="17.5703125" style="42" customWidth="1"/>
    <col min="9428" max="9428" width="11.5703125" style="42" customWidth="1"/>
    <col min="9429" max="9432" width="11.42578125" style="42"/>
    <col min="9433" max="9433" width="22.5703125" style="42" customWidth="1"/>
    <col min="9434" max="9434" width="14" style="42" customWidth="1"/>
    <col min="9435" max="9435" width="1.7109375" style="42" customWidth="1"/>
    <col min="9436" max="9680" width="11.42578125" style="42"/>
    <col min="9681" max="9681" width="4.42578125" style="42" customWidth="1"/>
    <col min="9682" max="9682" width="11.42578125" style="42"/>
    <col min="9683" max="9683" width="17.5703125" style="42" customWidth="1"/>
    <col min="9684" max="9684" width="11.5703125" style="42" customWidth="1"/>
    <col min="9685" max="9688" width="11.42578125" style="42"/>
    <col min="9689" max="9689" width="22.5703125" style="42" customWidth="1"/>
    <col min="9690" max="9690" width="14" style="42" customWidth="1"/>
    <col min="9691" max="9691" width="1.7109375" style="42" customWidth="1"/>
    <col min="9692" max="9936" width="11.42578125" style="42"/>
    <col min="9937" max="9937" width="4.42578125" style="42" customWidth="1"/>
    <col min="9938" max="9938" width="11.42578125" style="42"/>
    <col min="9939" max="9939" width="17.5703125" style="42" customWidth="1"/>
    <col min="9940" max="9940" width="11.5703125" style="42" customWidth="1"/>
    <col min="9941" max="9944" width="11.42578125" style="42"/>
    <col min="9945" max="9945" width="22.5703125" style="42" customWidth="1"/>
    <col min="9946" max="9946" width="14" style="42" customWidth="1"/>
    <col min="9947" max="9947" width="1.7109375" style="42" customWidth="1"/>
    <col min="9948" max="10192" width="11.42578125" style="42"/>
    <col min="10193" max="10193" width="4.42578125" style="42" customWidth="1"/>
    <col min="10194" max="10194" width="11.42578125" style="42"/>
    <col min="10195" max="10195" width="17.5703125" style="42" customWidth="1"/>
    <col min="10196" max="10196" width="11.5703125" style="42" customWidth="1"/>
    <col min="10197" max="10200" width="11.42578125" style="42"/>
    <col min="10201" max="10201" width="22.5703125" style="42" customWidth="1"/>
    <col min="10202" max="10202" width="14" style="42" customWidth="1"/>
    <col min="10203" max="10203" width="1.7109375" style="42" customWidth="1"/>
    <col min="10204" max="10448" width="11.42578125" style="42"/>
    <col min="10449" max="10449" width="4.42578125" style="42" customWidth="1"/>
    <col min="10450" max="10450" width="11.42578125" style="42"/>
    <col min="10451" max="10451" width="17.5703125" style="42" customWidth="1"/>
    <col min="10452" max="10452" width="11.5703125" style="42" customWidth="1"/>
    <col min="10453" max="10456" width="11.42578125" style="42"/>
    <col min="10457" max="10457" width="22.5703125" style="42" customWidth="1"/>
    <col min="10458" max="10458" width="14" style="42" customWidth="1"/>
    <col min="10459" max="10459" width="1.7109375" style="42" customWidth="1"/>
    <col min="10460" max="10704" width="11.42578125" style="42"/>
    <col min="10705" max="10705" width="4.42578125" style="42" customWidth="1"/>
    <col min="10706" max="10706" width="11.42578125" style="42"/>
    <col min="10707" max="10707" width="17.5703125" style="42" customWidth="1"/>
    <col min="10708" max="10708" width="11.5703125" style="42" customWidth="1"/>
    <col min="10709" max="10712" width="11.42578125" style="42"/>
    <col min="10713" max="10713" width="22.5703125" style="42" customWidth="1"/>
    <col min="10714" max="10714" width="14" style="42" customWidth="1"/>
    <col min="10715" max="10715" width="1.7109375" style="42" customWidth="1"/>
    <col min="10716" max="10960" width="11.42578125" style="42"/>
    <col min="10961" max="10961" width="4.42578125" style="42" customWidth="1"/>
    <col min="10962" max="10962" width="11.42578125" style="42"/>
    <col min="10963" max="10963" width="17.5703125" style="42" customWidth="1"/>
    <col min="10964" max="10964" width="11.5703125" style="42" customWidth="1"/>
    <col min="10965" max="10968" width="11.42578125" style="42"/>
    <col min="10969" max="10969" width="22.5703125" style="42" customWidth="1"/>
    <col min="10970" max="10970" width="14" style="42" customWidth="1"/>
    <col min="10971" max="10971" width="1.7109375" style="42" customWidth="1"/>
    <col min="10972" max="11216" width="11.42578125" style="42"/>
    <col min="11217" max="11217" width="4.42578125" style="42" customWidth="1"/>
    <col min="11218" max="11218" width="11.42578125" style="42"/>
    <col min="11219" max="11219" width="17.5703125" style="42" customWidth="1"/>
    <col min="11220" max="11220" width="11.5703125" style="42" customWidth="1"/>
    <col min="11221" max="11224" width="11.42578125" style="42"/>
    <col min="11225" max="11225" width="22.5703125" style="42" customWidth="1"/>
    <col min="11226" max="11226" width="14" style="42" customWidth="1"/>
    <col min="11227" max="11227" width="1.7109375" style="42" customWidth="1"/>
    <col min="11228" max="11472" width="11.42578125" style="42"/>
    <col min="11473" max="11473" width="4.42578125" style="42" customWidth="1"/>
    <col min="11474" max="11474" width="11.42578125" style="42"/>
    <col min="11475" max="11475" width="17.5703125" style="42" customWidth="1"/>
    <col min="11476" max="11476" width="11.5703125" style="42" customWidth="1"/>
    <col min="11477" max="11480" width="11.42578125" style="42"/>
    <col min="11481" max="11481" width="22.5703125" style="42" customWidth="1"/>
    <col min="11482" max="11482" width="14" style="42" customWidth="1"/>
    <col min="11483" max="11483" width="1.7109375" style="42" customWidth="1"/>
    <col min="11484" max="11728" width="11.42578125" style="42"/>
    <col min="11729" max="11729" width="4.42578125" style="42" customWidth="1"/>
    <col min="11730" max="11730" width="11.42578125" style="42"/>
    <col min="11731" max="11731" width="17.5703125" style="42" customWidth="1"/>
    <col min="11732" max="11732" width="11.5703125" style="42" customWidth="1"/>
    <col min="11733" max="11736" width="11.42578125" style="42"/>
    <col min="11737" max="11737" width="22.5703125" style="42" customWidth="1"/>
    <col min="11738" max="11738" width="14" style="42" customWidth="1"/>
    <col min="11739" max="11739" width="1.7109375" style="42" customWidth="1"/>
    <col min="11740" max="11984" width="11.42578125" style="42"/>
    <col min="11985" max="11985" width="4.42578125" style="42" customWidth="1"/>
    <col min="11986" max="11986" width="11.42578125" style="42"/>
    <col min="11987" max="11987" width="17.5703125" style="42" customWidth="1"/>
    <col min="11988" max="11988" width="11.5703125" style="42" customWidth="1"/>
    <col min="11989" max="11992" width="11.42578125" style="42"/>
    <col min="11993" max="11993" width="22.5703125" style="42" customWidth="1"/>
    <col min="11994" max="11994" width="14" style="42" customWidth="1"/>
    <col min="11995" max="11995" width="1.7109375" style="42" customWidth="1"/>
    <col min="11996" max="12240" width="11.42578125" style="42"/>
    <col min="12241" max="12241" width="4.42578125" style="42" customWidth="1"/>
    <col min="12242" max="12242" width="11.42578125" style="42"/>
    <col min="12243" max="12243" width="17.5703125" style="42" customWidth="1"/>
    <col min="12244" max="12244" width="11.5703125" style="42" customWidth="1"/>
    <col min="12245" max="12248" width="11.42578125" style="42"/>
    <col min="12249" max="12249" width="22.5703125" style="42" customWidth="1"/>
    <col min="12250" max="12250" width="14" style="42" customWidth="1"/>
    <col min="12251" max="12251" width="1.7109375" style="42" customWidth="1"/>
    <col min="12252" max="12496" width="11.42578125" style="42"/>
    <col min="12497" max="12497" width="4.42578125" style="42" customWidth="1"/>
    <col min="12498" max="12498" width="11.42578125" style="42"/>
    <col min="12499" max="12499" width="17.5703125" style="42" customWidth="1"/>
    <col min="12500" max="12500" width="11.5703125" style="42" customWidth="1"/>
    <col min="12501" max="12504" width="11.42578125" style="42"/>
    <col min="12505" max="12505" width="22.5703125" style="42" customWidth="1"/>
    <col min="12506" max="12506" width="14" style="42" customWidth="1"/>
    <col min="12507" max="12507" width="1.7109375" style="42" customWidth="1"/>
    <col min="12508" max="12752" width="11.42578125" style="42"/>
    <col min="12753" max="12753" width="4.42578125" style="42" customWidth="1"/>
    <col min="12754" max="12754" width="11.42578125" style="42"/>
    <col min="12755" max="12755" width="17.5703125" style="42" customWidth="1"/>
    <col min="12756" max="12756" width="11.5703125" style="42" customWidth="1"/>
    <col min="12757" max="12760" width="11.42578125" style="42"/>
    <col min="12761" max="12761" width="22.5703125" style="42" customWidth="1"/>
    <col min="12762" max="12762" width="14" style="42" customWidth="1"/>
    <col min="12763" max="12763" width="1.7109375" style="42" customWidth="1"/>
    <col min="12764" max="13008" width="11.42578125" style="42"/>
    <col min="13009" max="13009" width="4.42578125" style="42" customWidth="1"/>
    <col min="13010" max="13010" width="11.42578125" style="42"/>
    <col min="13011" max="13011" width="17.5703125" style="42" customWidth="1"/>
    <col min="13012" max="13012" width="11.5703125" style="42" customWidth="1"/>
    <col min="13013" max="13016" width="11.42578125" style="42"/>
    <col min="13017" max="13017" width="22.5703125" style="42" customWidth="1"/>
    <col min="13018" max="13018" width="14" style="42" customWidth="1"/>
    <col min="13019" max="13019" width="1.7109375" style="42" customWidth="1"/>
    <col min="13020" max="13264" width="11.42578125" style="42"/>
    <col min="13265" max="13265" width="4.42578125" style="42" customWidth="1"/>
    <col min="13266" max="13266" width="11.42578125" style="42"/>
    <col min="13267" max="13267" width="17.5703125" style="42" customWidth="1"/>
    <col min="13268" max="13268" width="11.5703125" style="42" customWidth="1"/>
    <col min="13269" max="13272" width="11.42578125" style="42"/>
    <col min="13273" max="13273" width="22.5703125" style="42" customWidth="1"/>
    <col min="13274" max="13274" width="14" style="42" customWidth="1"/>
    <col min="13275" max="13275" width="1.7109375" style="42" customWidth="1"/>
    <col min="13276" max="13520" width="11.42578125" style="42"/>
    <col min="13521" max="13521" width="4.42578125" style="42" customWidth="1"/>
    <col min="13522" max="13522" width="11.42578125" style="42"/>
    <col min="13523" max="13523" width="17.5703125" style="42" customWidth="1"/>
    <col min="13524" max="13524" width="11.5703125" style="42" customWidth="1"/>
    <col min="13525" max="13528" width="11.42578125" style="42"/>
    <col min="13529" max="13529" width="22.5703125" style="42" customWidth="1"/>
    <col min="13530" max="13530" width="14" style="42" customWidth="1"/>
    <col min="13531" max="13531" width="1.7109375" style="42" customWidth="1"/>
    <col min="13532" max="13776" width="11.42578125" style="42"/>
    <col min="13777" max="13777" width="4.42578125" style="42" customWidth="1"/>
    <col min="13778" max="13778" width="11.42578125" style="42"/>
    <col min="13779" max="13779" width="17.5703125" style="42" customWidth="1"/>
    <col min="13780" max="13780" width="11.5703125" style="42" customWidth="1"/>
    <col min="13781" max="13784" width="11.42578125" style="42"/>
    <col min="13785" max="13785" width="22.5703125" style="42" customWidth="1"/>
    <col min="13786" max="13786" width="14" style="42" customWidth="1"/>
    <col min="13787" max="13787" width="1.7109375" style="42" customWidth="1"/>
    <col min="13788" max="14032" width="11.42578125" style="42"/>
    <col min="14033" max="14033" width="4.42578125" style="42" customWidth="1"/>
    <col min="14034" max="14034" width="11.42578125" style="42"/>
    <col min="14035" max="14035" width="17.5703125" style="42" customWidth="1"/>
    <col min="14036" max="14036" width="11.5703125" style="42" customWidth="1"/>
    <col min="14037" max="14040" width="11.42578125" style="42"/>
    <col min="14041" max="14041" width="22.5703125" style="42" customWidth="1"/>
    <col min="14042" max="14042" width="14" style="42" customWidth="1"/>
    <col min="14043" max="14043" width="1.7109375" style="42" customWidth="1"/>
    <col min="14044" max="14288" width="11.42578125" style="42"/>
    <col min="14289" max="14289" width="4.42578125" style="42" customWidth="1"/>
    <col min="14290" max="14290" width="11.42578125" style="42"/>
    <col min="14291" max="14291" width="17.5703125" style="42" customWidth="1"/>
    <col min="14292" max="14292" width="11.5703125" style="42" customWidth="1"/>
    <col min="14293" max="14296" width="11.42578125" style="42"/>
    <col min="14297" max="14297" width="22.5703125" style="42" customWidth="1"/>
    <col min="14298" max="14298" width="14" style="42" customWidth="1"/>
    <col min="14299" max="14299" width="1.7109375" style="42" customWidth="1"/>
    <col min="14300" max="14544" width="11.42578125" style="42"/>
    <col min="14545" max="14545" width="4.42578125" style="42" customWidth="1"/>
    <col min="14546" max="14546" width="11.42578125" style="42"/>
    <col min="14547" max="14547" width="17.5703125" style="42" customWidth="1"/>
    <col min="14548" max="14548" width="11.5703125" style="42" customWidth="1"/>
    <col min="14549" max="14552" width="11.42578125" style="42"/>
    <col min="14553" max="14553" width="22.5703125" style="42" customWidth="1"/>
    <col min="14554" max="14554" width="14" style="42" customWidth="1"/>
    <col min="14555" max="14555" width="1.7109375" style="42" customWidth="1"/>
    <col min="14556" max="14800" width="11.42578125" style="42"/>
    <col min="14801" max="14801" width="4.42578125" style="42" customWidth="1"/>
    <col min="14802" max="14802" width="11.42578125" style="42"/>
    <col min="14803" max="14803" width="17.5703125" style="42" customWidth="1"/>
    <col min="14804" max="14804" width="11.5703125" style="42" customWidth="1"/>
    <col min="14805" max="14808" width="11.42578125" style="42"/>
    <col min="14809" max="14809" width="22.5703125" style="42" customWidth="1"/>
    <col min="14810" max="14810" width="14" style="42" customWidth="1"/>
    <col min="14811" max="14811" width="1.7109375" style="42" customWidth="1"/>
    <col min="14812" max="15056" width="11.42578125" style="42"/>
    <col min="15057" max="15057" width="4.42578125" style="42" customWidth="1"/>
    <col min="15058" max="15058" width="11.42578125" style="42"/>
    <col min="15059" max="15059" width="17.5703125" style="42" customWidth="1"/>
    <col min="15060" max="15060" width="11.5703125" style="42" customWidth="1"/>
    <col min="15061" max="15064" width="11.42578125" style="42"/>
    <col min="15065" max="15065" width="22.5703125" style="42" customWidth="1"/>
    <col min="15066" max="15066" width="14" style="42" customWidth="1"/>
    <col min="15067" max="15067" width="1.7109375" style="42" customWidth="1"/>
    <col min="15068" max="15312" width="11.42578125" style="42"/>
    <col min="15313" max="15313" width="4.42578125" style="42" customWidth="1"/>
    <col min="15314" max="15314" width="11.42578125" style="42"/>
    <col min="15315" max="15315" width="17.5703125" style="42" customWidth="1"/>
    <col min="15316" max="15316" width="11.5703125" style="42" customWidth="1"/>
    <col min="15317" max="15320" width="11.42578125" style="42"/>
    <col min="15321" max="15321" width="22.5703125" style="42" customWidth="1"/>
    <col min="15322" max="15322" width="14" style="42" customWidth="1"/>
    <col min="15323" max="15323" width="1.7109375" style="42" customWidth="1"/>
    <col min="15324" max="15568" width="11.42578125" style="42"/>
    <col min="15569" max="15569" width="4.42578125" style="42" customWidth="1"/>
    <col min="15570" max="15570" width="11.42578125" style="42"/>
    <col min="15571" max="15571" width="17.5703125" style="42" customWidth="1"/>
    <col min="15572" max="15572" width="11.5703125" style="42" customWidth="1"/>
    <col min="15573" max="15576" width="11.42578125" style="42"/>
    <col min="15577" max="15577" width="22.5703125" style="42" customWidth="1"/>
    <col min="15578" max="15578" width="14" style="42" customWidth="1"/>
    <col min="15579" max="15579" width="1.7109375" style="42" customWidth="1"/>
    <col min="15580" max="15824" width="11.42578125" style="42"/>
    <col min="15825" max="15825" width="4.42578125" style="42" customWidth="1"/>
    <col min="15826" max="15826" width="11.42578125" style="42"/>
    <col min="15827" max="15827" width="17.5703125" style="42" customWidth="1"/>
    <col min="15828" max="15828" width="11.5703125" style="42" customWidth="1"/>
    <col min="15829" max="15832" width="11.42578125" style="42"/>
    <col min="15833" max="15833" width="22.5703125" style="42" customWidth="1"/>
    <col min="15834" max="15834" width="14" style="42" customWidth="1"/>
    <col min="15835" max="15835" width="1.7109375" style="42" customWidth="1"/>
    <col min="15836" max="16080" width="11.42578125" style="42"/>
    <col min="16081" max="16081" width="4.42578125" style="42" customWidth="1"/>
    <col min="16082" max="16082" width="11.42578125" style="42"/>
    <col min="16083" max="16083" width="17.5703125" style="42" customWidth="1"/>
    <col min="16084" max="16084" width="11.5703125" style="42" customWidth="1"/>
    <col min="16085" max="16088" width="11.42578125" style="42"/>
    <col min="16089" max="16089" width="22.5703125" style="42" customWidth="1"/>
    <col min="16090" max="16090" width="21.5703125" style="42" bestFit="1" customWidth="1"/>
    <col min="16091" max="16091" width="1.7109375" style="42" customWidth="1"/>
    <col min="16092" max="16384" width="11.42578125" style="42"/>
  </cols>
  <sheetData>
    <row r="1" spans="2:10" ht="18" customHeight="1" thickBot="1" x14ac:dyDescent="0.25"/>
    <row r="2" spans="2:10" ht="35.25" customHeight="1" thickBot="1" x14ac:dyDescent="0.25">
      <c r="B2" s="85"/>
      <c r="C2" s="86"/>
      <c r="D2" s="87" t="s">
        <v>127</v>
      </c>
      <c r="E2" s="88"/>
      <c r="F2" s="88"/>
      <c r="G2" s="88"/>
      <c r="H2" s="88"/>
      <c r="I2" s="89"/>
      <c r="J2" s="90" t="s">
        <v>128</v>
      </c>
    </row>
    <row r="3" spans="2:10" ht="41.25" customHeight="1" thickBot="1" x14ac:dyDescent="0.25">
      <c r="B3" s="91"/>
      <c r="C3" s="92"/>
      <c r="D3" s="93" t="s">
        <v>129</v>
      </c>
      <c r="E3" s="94"/>
      <c r="F3" s="94"/>
      <c r="G3" s="94"/>
      <c r="H3" s="94"/>
      <c r="I3" s="95"/>
      <c r="J3" s="96" t="s">
        <v>130</v>
      </c>
    </row>
    <row r="4" spans="2:10" x14ac:dyDescent="0.2">
      <c r="B4" s="61"/>
      <c r="J4" s="62"/>
    </row>
    <row r="5" spans="2:10" x14ac:dyDescent="0.2">
      <c r="B5" s="61"/>
      <c r="J5" s="62"/>
    </row>
    <row r="6" spans="2:10" x14ac:dyDescent="0.2">
      <c r="B6" s="61"/>
      <c r="C6" s="63" t="s">
        <v>136</v>
      </c>
      <c r="D6" s="97"/>
      <c r="E6" s="64"/>
      <c r="J6" s="62"/>
    </row>
    <row r="7" spans="2:10" x14ac:dyDescent="0.2">
      <c r="B7" s="61"/>
      <c r="J7" s="62"/>
    </row>
    <row r="8" spans="2:10" x14ac:dyDescent="0.2">
      <c r="B8" s="61"/>
      <c r="C8" s="63" t="s">
        <v>137</v>
      </c>
      <c r="J8" s="62"/>
    </row>
    <row r="9" spans="2:10" x14ac:dyDescent="0.2">
      <c r="B9" s="61"/>
      <c r="C9" s="63" t="s">
        <v>138</v>
      </c>
      <c r="J9" s="62"/>
    </row>
    <row r="10" spans="2:10" x14ac:dyDescent="0.2">
      <c r="B10" s="61"/>
      <c r="J10" s="62"/>
    </row>
    <row r="11" spans="2:10" x14ac:dyDescent="0.2">
      <c r="B11" s="61"/>
      <c r="C11" s="42" t="s">
        <v>131</v>
      </c>
      <c r="J11" s="62"/>
    </row>
    <row r="12" spans="2:10" x14ac:dyDescent="0.2">
      <c r="B12" s="61"/>
      <c r="C12" s="65"/>
      <c r="J12" s="62"/>
    </row>
    <row r="13" spans="2:10" x14ac:dyDescent="0.2">
      <c r="B13" s="61"/>
      <c r="C13" s="98" t="s">
        <v>132</v>
      </c>
      <c r="D13" s="64"/>
      <c r="H13" s="66" t="s">
        <v>110</v>
      </c>
      <c r="I13" s="66" t="s">
        <v>111</v>
      </c>
      <c r="J13" s="62"/>
    </row>
    <row r="14" spans="2:10" x14ac:dyDescent="0.2">
      <c r="B14" s="61"/>
      <c r="C14" s="63" t="s">
        <v>112</v>
      </c>
      <c r="D14" s="63"/>
      <c r="E14" s="63"/>
      <c r="F14" s="63"/>
      <c r="H14" s="99">
        <v>10</v>
      </c>
      <c r="I14" s="100">
        <v>66560376</v>
      </c>
      <c r="J14" s="62"/>
    </row>
    <row r="15" spans="2:10" x14ac:dyDescent="0.2">
      <c r="B15" s="61"/>
      <c r="C15" s="42" t="s">
        <v>113</v>
      </c>
      <c r="H15" s="101"/>
      <c r="I15" s="102">
        <v>0</v>
      </c>
      <c r="J15" s="62"/>
    </row>
    <row r="16" spans="2:10" x14ac:dyDescent="0.2">
      <c r="B16" s="61"/>
      <c r="C16" s="42" t="s">
        <v>114</v>
      </c>
      <c r="H16" s="101"/>
      <c r="I16" s="102">
        <v>0</v>
      </c>
      <c r="J16" s="62"/>
    </row>
    <row r="17" spans="2:10" x14ac:dyDescent="0.2">
      <c r="B17" s="61"/>
      <c r="C17" s="42" t="s">
        <v>115</v>
      </c>
      <c r="H17" s="101"/>
      <c r="I17" s="102">
        <v>0</v>
      </c>
      <c r="J17" s="62"/>
    </row>
    <row r="18" spans="2:10" x14ac:dyDescent="0.2">
      <c r="B18" s="61"/>
      <c r="C18" s="42" t="s">
        <v>133</v>
      </c>
      <c r="H18" s="101"/>
      <c r="I18" s="102">
        <v>0</v>
      </c>
      <c r="J18" s="62"/>
    </row>
    <row r="19" spans="2:10" x14ac:dyDescent="0.2">
      <c r="B19" s="61"/>
      <c r="C19" s="42" t="s">
        <v>102</v>
      </c>
      <c r="H19" s="103">
        <v>1</v>
      </c>
      <c r="I19" s="104">
        <v>1159786</v>
      </c>
      <c r="J19" s="62"/>
    </row>
    <row r="20" spans="2:10" x14ac:dyDescent="0.2">
      <c r="B20" s="61"/>
      <c r="C20" s="63" t="s">
        <v>134</v>
      </c>
      <c r="D20" s="63"/>
      <c r="E20" s="63"/>
      <c r="F20" s="63"/>
      <c r="H20" s="101">
        <f>SUM(H15:H19)</f>
        <v>1</v>
      </c>
      <c r="I20" s="100">
        <f>(I15+I16+I17+I18+I19)</f>
        <v>1159786</v>
      </c>
      <c r="J20" s="62"/>
    </row>
    <row r="21" spans="2:10" ht="13.5" thickBot="1" x14ac:dyDescent="0.25">
      <c r="B21" s="61"/>
      <c r="C21" s="63"/>
      <c r="D21" s="63"/>
      <c r="H21" s="105"/>
      <c r="I21" s="106"/>
      <c r="J21" s="62"/>
    </row>
    <row r="22" spans="2:10" ht="13.5" thickTop="1" x14ac:dyDescent="0.2">
      <c r="B22" s="61"/>
      <c r="C22" s="63"/>
      <c r="D22" s="63"/>
      <c r="H22" s="78"/>
      <c r="I22" s="70"/>
      <c r="J22" s="62"/>
    </row>
    <row r="23" spans="2:10" x14ac:dyDescent="0.2">
      <c r="B23" s="61"/>
      <c r="G23" s="78"/>
      <c r="H23" s="78"/>
      <c r="I23" s="78"/>
      <c r="J23" s="62"/>
    </row>
    <row r="24" spans="2:10" ht="13.5" thickBot="1" x14ac:dyDescent="0.25">
      <c r="B24" s="61"/>
      <c r="C24" s="80"/>
      <c r="D24" s="80"/>
      <c r="G24" s="80" t="s">
        <v>125</v>
      </c>
      <c r="H24" s="80"/>
      <c r="I24" s="78"/>
      <c r="J24" s="62"/>
    </row>
    <row r="25" spans="2:10" x14ac:dyDescent="0.2">
      <c r="B25" s="61"/>
      <c r="C25" s="78" t="s">
        <v>141</v>
      </c>
      <c r="D25" s="78"/>
      <c r="G25" s="78" t="s">
        <v>135</v>
      </c>
      <c r="H25" s="78"/>
      <c r="I25" s="78"/>
      <c r="J25" s="62"/>
    </row>
    <row r="26" spans="2:10" ht="18.75" customHeight="1" thickBot="1" x14ac:dyDescent="0.25">
      <c r="B26" s="82"/>
      <c r="C26" s="83"/>
      <c r="D26" s="83"/>
      <c r="E26" s="83"/>
      <c r="F26" s="83"/>
      <c r="G26" s="80"/>
      <c r="H26" s="80"/>
      <c r="I26" s="80"/>
      <c r="J26" s="84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Natalia Elena Granados Oviedo</cp:lastModifiedBy>
  <dcterms:created xsi:type="dcterms:W3CDTF">2023-05-10T19:27:52Z</dcterms:created>
  <dcterms:modified xsi:type="dcterms:W3CDTF">2023-05-25T13:38:01Z</dcterms:modified>
</cp:coreProperties>
</file>