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/>
  <bookViews>
    <workbookView xWindow="0" yWindow="0" windowWidth="20490" windowHeight="8445" firstSheet="1" activeTab="4"/>
  </bookViews>
  <sheets>
    <sheet name="INFO IPS" sheetId="1" r:id="rId1"/>
    <sheet name="TD" sheetId="4" r:id="rId2"/>
    <sheet name="ESTADO DE CADA FACTURA" sheetId="2" r:id="rId3"/>
    <sheet name="VAGLO" sheetId="3" r:id="rId4"/>
    <sheet name="FOR-CSA-018" sheetId="5" r:id="rId5"/>
    <sheet name="FOR_CSA_004" sheetId="6" r:id="rId6"/>
  </sheets>
  <definedNames>
    <definedName name="_xlnm._FilterDatabase" localSheetId="2" hidden="1">'ESTADO DE CADA FACTURA'!$A$2:$AR$27</definedName>
    <definedName name="_xlnm._FilterDatabase" localSheetId="0" hidden="1">'INFO IPS'!$A$4:$H$29</definedName>
    <definedName name="_xlnm._FilterDatabase" localSheetId="3" hidden="1">VAGLO!$A$1:$R$26</definedName>
    <definedName name="JR_PAGE_ANCHOR_0_1">'INFO IPS'!#REF!</definedName>
  </definedNames>
  <calcPr calcId="152511"/>
  <pivotCaches>
    <pivotCache cacheId="203" r:id="rId7"/>
  </pivotCaches>
</workbook>
</file>

<file path=xl/calcChain.xml><?xml version="1.0" encoding="utf-8"?>
<calcChain xmlns="http://schemas.openxmlformats.org/spreadsheetml/2006/main">
  <c r="I25" i="5" l="1"/>
  <c r="I20" i="6" l="1"/>
  <c r="H20" i="6"/>
  <c r="I29" i="5"/>
  <c r="H29" i="5"/>
  <c r="I27" i="5"/>
  <c r="H27" i="5"/>
  <c r="I24" i="5"/>
  <c r="H24" i="5"/>
  <c r="H31" i="5" s="1"/>
  <c r="I31" i="5" l="1"/>
  <c r="I1" i="2"/>
  <c r="H1" i="2"/>
  <c r="G30" i="1" l="1"/>
  <c r="H30" i="1" l="1"/>
</calcChain>
</file>

<file path=xl/sharedStrings.xml><?xml version="1.0" encoding="utf-8"?>
<sst xmlns="http://schemas.openxmlformats.org/spreadsheetml/2006/main" count="594" uniqueCount="225">
  <si>
    <t>FUENTE</t>
  </si>
  <si>
    <t>FACTURA</t>
  </si>
  <si>
    <t>ENVIO</t>
  </si>
  <si>
    <t>FECHA FACTURA</t>
  </si>
  <si>
    <t>FECHA RADICACION</t>
  </si>
  <si>
    <t>ESTADO DE LA FACTURA</t>
  </si>
  <si>
    <t>VALOR FACTURA</t>
  </si>
  <si>
    <t>TOTAL</t>
  </si>
  <si>
    <t>RADICADO</t>
  </si>
  <si>
    <t>FE</t>
  </si>
  <si>
    <t>RADICADA DEVOLUCION</t>
  </si>
  <si>
    <t>SIN ENVIO</t>
  </si>
  <si>
    <t>GLOSA CON RESPUESTA</t>
  </si>
  <si>
    <t>DEVOLUCION</t>
  </si>
  <si>
    <t>SALDO FINAL</t>
  </si>
  <si>
    <t>NIT_IPS</t>
  </si>
  <si>
    <t xml:space="preserve"> ENTIDAD</t>
  </si>
  <si>
    <t>PrefijoFactura</t>
  </si>
  <si>
    <t>NUMERO_FACTURA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</si>
  <si>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</si>
  <si>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</si>
  <si>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</si>
  <si>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</si>
  <si>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</si>
  <si>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</si>
  <si>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</si>
  <si>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</si>
  <si>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</si>
  <si>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</si>
  <si>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</si>
  <si>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</si>
  <si>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</si>
  <si>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</si>
  <si>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</si>
  <si>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</si>
  <si>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</si>
  <si>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</si>
  <si>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</si>
  <si>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</si>
  <si>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</si>
  <si>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</si>
  <si>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</si>
  <si>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</si>
  <si>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</si>
  <si>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</si>
  <si>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</si>
  <si>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</si>
  <si>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</si>
  <si>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</si>
  <si>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DIME ( DIAGNOSTICO MEDICO )S.A</t>
  </si>
  <si>
    <t>A)Factura no radicada en ERP</t>
  </si>
  <si>
    <t>Diferente_Alfa</t>
  </si>
  <si>
    <t>SI</t>
  </si>
  <si>
    <t>no_cruza</t>
  </si>
  <si>
    <t>FE_111412</t>
  </si>
  <si>
    <t>FE_111592</t>
  </si>
  <si>
    <t>FE_271321</t>
  </si>
  <si>
    <t>FE_247119</t>
  </si>
  <si>
    <t>FE_120361</t>
  </si>
  <si>
    <t>FE_142659</t>
  </si>
  <si>
    <t>FE_113191</t>
  </si>
  <si>
    <t>FE_113197</t>
  </si>
  <si>
    <t>FE_136093</t>
  </si>
  <si>
    <t>FE_150767</t>
  </si>
  <si>
    <t>FE_105904</t>
  </si>
  <si>
    <t>FE_173529</t>
  </si>
  <si>
    <t>FE_236309</t>
  </si>
  <si>
    <t>FE_78025</t>
  </si>
  <si>
    <t>FE_78998</t>
  </si>
  <si>
    <t>FE_83145</t>
  </si>
  <si>
    <t>FE_113070</t>
  </si>
  <si>
    <t>FE_136938</t>
  </si>
  <si>
    <t>FE_154294</t>
  </si>
  <si>
    <t>FE_223214</t>
  </si>
  <si>
    <t>FE_271322</t>
  </si>
  <si>
    <t>FE_266385</t>
  </si>
  <si>
    <t>FE_213633</t>
  </si>
  <si>
    <t>FE_271408</t>
  </si>
  <si>
    <t>FE_246043</t>
  </si>
  <si>
    <t>LLAVE</t>
  </si>
  <si>
    <t>800024390_FE_111412</t>
  </si>
  <si>
    <t>800024390_FE_111592</t>
  </si>
  <si>
    <t>800024390_FE_271321</t>
  </si>
  <si>
    <t>800024390_FE_247119</t>
  </si>
  <si>
    <t>800024390_FE_120361</t>
  </si>
  <si>
    <t>800024390_FE_142659</t>
  </si>
  <si>
    <t>800024390_FE_113191</t>
  </si>
  <si>
    <t>800024390_FE_113197</t>
  </si>
  <si>
    <t>800024390_FE_136093</t>
  </si>
  <si>
    <t>800024390_FE_150767</t>
  </si>
  <si>
    <t>800024390_FE_105904</t>
  </si>
  <si>
    <t>800024390_FE_173529</t>
  </si>
  <si>
    <t>800024390_FE_236309</t>
  </si>
  <si>
    <t>800024390_FE_78025</t>
  </si>
  <si>
    <t>800024390_FE_78998</t>
  </si>
  <si>
    <t>800024390_FE_83145</t>
  </si>
  <si>
    <t>800024390_FE_113070</t>
  </si>
  <si>
    <t>800024390_FE_136938</t>
  </si>
  <si>
    <t>800024390_FE_154294</t>
  </si>
  <si>
    <t>800024390_FE_223214</t>
  </si>
  <si>
    <t>800024390_FE_271322</t>
  </si>
  <si>
    <t>800024390_FE_266385</t>
  </si>
  <si>
    <t>800024390_FE_213633</t>
  </si>
  <si>
    <t>800024390_FE_271408</t>
  </si>
  <si>
    <t>800024390_FE_246043</t>
  </si>
  <si>
    <t>ESTADO EPS 31/05/2023</t>
  </si>
  <si>
    <t>POR PAGAR SAP</t>
  </si>
  <si>
    <t>DOCUMENTO CONTABLE</t>
  </si>
  <si>
    <t>FUERA DE CIERRE</t>
  </si>
  <si>
    <t>VALOR_GLOSA_DEVOLUCION</t>
  </si>
  <si>
    <t>OBSERVACION_GLOSA_DEVOLUCION</t>
  </si>
  <si>
    <t>VALOR_CANCELADO_SAP</t>
  </si>
  <si>
    <t>VAGLO</t>
  </si>
  <si>
    <t>GLOSA</t>
  </si>
  <si>
    <t>FACTURA DEVUELTA</t>
  </si>
  <si>
    <t>GLOSA POR CONCILIAR</t>
  </si>
  <si>
    <t>FECHA ULTIMO INGRESO DE LA FACTURA ULTIMA NOVEDAD</t>
  </si>
  <si>
    <t>AÑO NOVEDAD</t>
  </si>
  <si>
    <t>MES NOVEDAD</t>
  </si>
  <si>
    <t>DIA NOVEDAD</t>
  </si>
  <si>
    <t>NIT</t>
  </si>
  <si>
    <t>PRESTADOR</t>
  </si>
  <si>
    <t>ALFAFACTURA</t>
  </si>
  <si>
    <t>NUMEROFACTURA</t>
  </si>
  <si>
    <t>ID</t>
  </si>
  <si>
    <t>NUMERO NOTA</t>
  </si>
  <si>
    <t>FECHA DE SERVICIO PRESTADO POR LA IPS FECHA FACTURA</t>
  </si>
  <si>
    <t>VALOR_GLOSA Y DEVOLUCION</t>
  </si>
  <si>
    <t>REGIMEN</t>
  </si>
  <si>
    <t>TIPIFICACION</t>
  </si>
  <si>
    <t>CONCEPTO GLOSA Y DEVOLUCION</t>
  </si>
  <si>
    <t>TIPIFICACION OBJECION</t>
  </si>
  <si>
    <t>Marzo</t>
  </si>
  <si>
    <t>INS</t>
  </si>
  <si>
    <t xml:space="preserve">Se devuelve cuenta medica, anexar soporte sismuestra de las muestras tomadas 3 antigenos y 1 prueba molecular. para tramite de pago validar lo solicitado no cumplen la tarifa del l boratorio 908856 segun res 1463. carolina arango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</si>
  <si>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COVID-19</t>
  </si>
  <si>
    <t>Agosto</t>
  </si>
  <si>
    <t>800024390_FE_71560</t>
  </si>
  <si>
    <t xml:space="preserve">Se sostiene devolución,validar lo solicitado. realizar el cargue de cum 20029235-01 pues no se encuentra c              argado en web service,el cum 20150258-01 no tiene indicación invima.VALIDAR EL CASO EN MESA.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</si>
  <si>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</t>
  </si>
  <si>
    <t>800024390_FE_76922</t>
  </si>
  <si>
    <t xml:space="preserve">Se devuelve cuenta medica NOPBS,#1validar cargue en web serv ice,#2 anexar cotización de 130107,#3valor tope de codigo cm 19913258-01 circular 10,#4 anexar cotización para laborato rio 908859,#5anexar soporte de adm,no esta.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</si>
  <si>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Febrero</t>
  </si>
  <si>
    <t xml:space="preserve">.PTCIA MEDICA: SE REALIZA GLOSA $36050 EKG NO INTERPRETADO EN LA HC REALIZAFO EN URGENCIAS            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66881239 ANABEIBA MENDOZA NAGLE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</si>
  <si>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PERTINENCIA MEDICA</t>
  </si>
  <si>
    <t>Diciembre</t>
  </si>
  <si>
    <t xml:space="preserve">Se devuelve cuenta medica NOPBS CON SOPORTES PRESENTADOS, VA IDAR SOPORTE DE RESULTADO ENVIADO NO CONCLUYENTE ESTADO PENIENTE.deben anexar resultado-validar cumplimiento de marco n ormativo RES 1885 Para continuidad de auditoria y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</si>
  <si>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SOPORTE</t>
  </si>
  <si>
    <t>800024390_FE_76923</t>
  </si>
  <si>
    <t xml:space="preserve">Se sostiene devolución servicios facturado corresponde a PBS MIPRES QUE ANEXAN 20200409158018453465 NO ESTA EXITOSO,    PUES EL SERVICIO ES PBS,ANEXAR COTIZACIÓNY AUT POS.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</si>
  <si>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800024390_FE_79133</t>
  </si>
  <si>
    <t xml:space="preserve">Se devuelve cuenta medica NOPBS,#1VALOR FACTURADO SUPERA LO REGULADO POR CIRCULAR 10. ANEXAR NC,POR DIFERENCIA,#2REALIZAR CAMBIO EN WEB SERVICE Y MODULO DE FACTURACIÓN.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</si>
  <si>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cuenta medica NOPBS validar valor facturado de 908834 pactado en  $ 764.334,#2 codigo 908859 anexar cotizac ión,#4facturan codigo DI90101 CLOSTRIDIUM DIFFICILE POR PCR no coincide con codigo mipres.#5CUMPLIR MARCO RES1885. 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</si>
  <si>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800024390_FE_93079</t>
  </si>
  <si>
    <t xml:space="preserve">Se devuelve cuenta medica NOPBS#1MIPRES 20200901191022753431 NO SE ENCUENTRA REPORTADO EN WEB SERVICE,#2 CUM 19983583-01SUPERA LA TARIFA REGULADA 5872,#3 CUM 19983585-01 SUPERA TOP E REGULADO DE 28,403, FACTURAN MAYOR VALOR.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</si>
  <si>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800024390_FE_111826</t>
  </si>
  <si>
    <t xml:space="preserve">Se devuelve cuenta medica NOPBS, mipres 20210109179025399661 Se ingresó nota credito,por valor  $ 16.012 la cual afecta l valor de la factura,el reporte de facturación debe ser mod ificado con los valores afectados la cantidad que deben reprtar es 15.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</si>
  <si>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PBS- Se sostiene glosa deben reportar en la WS el valor total descontando la nota credito por $594.639 cups 908834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</si>
  <si>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PBS-Se devuelve factura corregir la fecha de dispensacion en la WS,se debe de colocar en el reporte de entrega como fcha de prestación de servicio en los ámbitos hospitalarios, conforme a lo establecido en el _x001C_MANUAL DE AUDITORÍA INTEGRARAL DE RECOBRO/COBROS POR SERVICIOS Y TECNOLOGÍAS EN SALUD NO CUBIERTAS POR EL PLAN DE BENEFICIOS EN SALUD CON CARGO A   LA UPC_x001D_, en este ámbito la fecha que cierra el suministro d e una tecnología no financiada con la UPC es la fecha de egeso del paciente, favor corregir todas las lineas mipres. Reportar en la WS trimetazadina cups 4**75764-03              Deye                                                                                                                    </t>
  </si>
  <si>
    <t>Julio</t>
  </si>
  <si>
    <t>800024390_FE_208549</t>
  </si>
  <si>
    <t xml:space="preserve">NO PBS, SE REALIZA DEVOLUCION DE LA FACTURA, AL MOMENTO DE V ALIDAR LA INFORMACION SE EVIDENCIA QUE EL MEDICAMENTO IVABRDINA 5MG/1U TABLETAS Y BISOPROLOL FUMARATO 2,5MG/1 SUPERAN E L TOPE VALOR MAXIMO DE RECOBRO SEGUN CIRCULAR 10, POR FAVORVALIDAR INFORMACION, CORREGIR LOS VALORES REPORTADOS EN LA W EB SERVICE DE LOS DOS MEDICAMENTOS, Y REALIZAR NOTA CREDITOPOR LOS VALORES QUE SE COBRARON POR FUERA DEL TOPO REGULADO.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</si>
  <si>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800024390_FE_208543</t>
  </si>
  <si>
    <t xml:space="preserve">NO PBS, SE REALIZA DEVOLUCION DE LA FACTURA, AL MOMENTO DE V ALIDAR LA INFORMACION SE EVIDENCIA QUE EL MEDICAMENTO      19908192-07  BISOPROLOL FUMARATO 2.5 MG TABLETA SUPERA EL CO BRO MAXIMO DE RECOBRO SEGUN CIRCULAR 10, POR FAVOR VALIDAR INFORMACION, MODIFICAR VALOR REPORTADO EN WEB SERVICE Y ADJU NTAR NOTA CREDITO CON EL EXCEDENTE FACTURADO.             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</si>
  <si>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800024390_FE_208542</t>
  </si>
  <si>
    <t xml:space="preserve">NO PBS, SE REALIZA DEVOLUCION DE LA FACTURA AL MOMENTO DE VA LIDAR LA INFORMACION SE EVIDENCIA QUE EL MEDICAMENTO 1990812-07  BISOPROLOL FUMARATO 2.5 MG TABLETA  SUPERA EL TOPE RES GULADO SEGUN CIRCULAR 10, POR FAVOR VALIDAR INFORMACION,   CORREGIR VALOR REPORTADO EN WEB SERVICE Y ENVIAR NOTA CREDIT  POR EL EXCEDENTE COBRADO.                                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</si>
  <si>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 Se sostiene devolucion antigeno reportado en sismue stra para aseguradora sanitas eps y no para comfenalco. 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</si>
  <si>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800024390_FE_170595</t>
  </si>
  <si>
    <t xml:space="preserve">NO PBS-Codigos facturados los cuales no corresponden a los reportados en la WS 0109010370 - 0101010250, codigo cum      34016-3 tope segun circular 10 $646.92 anexar nota credito y corregir valor en la WS.   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</si>
  <si>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Abril</t>
  </si>
  <si>
    <t xml:space="preserve">Validar mipres suministrados no aptos para tramite no se enc uentran reportados en modulo de facturación y web service pra tramite de pago. validar casos con presidente@ipsnelsonmandela.com y mipres@ipsnelsonmandela.co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</si>
  <si>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PBS: FAVOR VALIDAR LA FECHA DE REPORTE DE LA IVERMETINA A SE REALIZA LA VALIDACION Y NO CONCUERDA CON LA REPORTADA ENLA HC.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</si>
  <si>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NOPBS:sE REALIZA DEVOLUICION DE LA FACTURA 1.NO HAY VIGENCIA DE VENTANA ABIERTA A LA RES.1463                           2.NO SE EVINDENCIA RESULTADO EN SISMUSTRA DE ACUERDO AL DIA DE TOMA Y FECHA DE EMISION DE RESULTADO.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</si>
  <si>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PBS_DEVOLUCION DE FACTURA CON SOPORTES COMPLETOS: 1.SE VALIDA MIPRES No. 210356144519873 NO SE EVINDENCIA REPO       RTE AL MOMENTO DE LA APLICACION DE LA TOXINA BOTULINICA. 2.VALIDAR REPORTE Y NOTIFICARLO EN LA WEBSERVICE. KEVIN 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</si>
  <si>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sostiene dev anterior validar lo solicitado validar cargue en web service y modulo de facturación                    para cum19942431-03 mipres 20200513197018977345 no cargados. validar CAROLINA ARANGO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</si>
  <si>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sostiene devolucion anterior,Se devuelve factura medica c on soportes suministrados, anexar mipres clopidogrel 75mg Nnota credito por concepto descontado.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</si>
  <si>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sostiene devolucion anterior, se devuelve cuenta medica v alidar tope circular 10 cum 20104881-01 validar tiope reguldo en 18.619 CAROLINA ARANGO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</si>
  <si>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</t>
  </si>
  <si>
    <t xml:space="preserve">Se devuelve cuenta medica NOPBS validar requisitos de RES188 5,#1 NO SE ENCUENTRA FACTURADO MEDICAMENTO NOPBS con codigomipres,#2 validar reporte en web service,modulo de facturaci ón para continuar auditoria y tramite de pago.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</si>
  <si>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PENDIENTE DE PAGO</t>
  </si>
  <si>
    <t>FACTURA EN PROCESO INTERNO</t>
  </si>
  <si>
    <t>FACTURA CERRADA POR EXTEMPORANEIDAD</t>
  </si>
  <si>
    <t>FACTURA NO RADICADA</t>
  </si>
  <si>
    <t>CIERRE CARTERA 30/04/2023</t>
  </si>
  <si>
    <t>Total general</t>
  </si>
  <si>
    <t xml:space="preserve"> TIPIFICACION</t>
  </si>
  <si>
    <t xml:space="preserve"> CANT FACT</t>
  </si>
  <si>
    <t xml:space="preserve"> SALDO FACT IPS</t>
  </si>
  <si>
    <t>FOR-CSA-018</t>
  </si>
  <si>
    <t>HOJA 1 DE 2</t>
  </si>
  <si>
    <t>RESUMEN DE CARTERA REVISADA POR LA EPS</t>
  </si>
  <si>
    <t>VERSION 1</t>
  </si>
  <si>
    <t>SANTIAGO DE CALI , MAYO 31  DE 2023</t>
  </si>
  <si>
    <t>A continuacion me permito remitir nuestra respuesta al estado de cartera presentado en la fecha: 17/05/2023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</si>
  <si>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</si>
  <si>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</si>
  <si>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</si>
  <si>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</si>
  <si>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</si>
  <si>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</si>
  <si>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</si>
  <si>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</si>
  <si>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</si>
  <si>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</si>
  <si>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</si>
  <si>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</si>
  <si>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</si>
  <si>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</si>
  <si>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</si>
  <si>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</si>
  <si>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</si>
  <si>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</si>
  <si>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</si>
  <si>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</si>
  <si>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</si>
  <si>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</si>
  <si>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</si>
  <si>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</si>
  <si>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</si>
  <si>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</si>
  <si>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</si>
  <si>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Señores :DIME</t>
  </si>
  <si>
    <t>NIT: 800024390</t>
  </si>
  <si>
    <t>Cartera - DIME</t>
  </si>
  <si>
    <t>SANDRA PATRICIA MOSQUERA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</si>
</sst>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-;\-[$$-240A]\ * #,##0_-;_-[$$-240A]\ * &quot;-&quot;??_-;_-@_-"/>
    <numFmt numFmtId="165" formatCode="_-&quot;$&quot;\ * #,##0_-;\-&quot;$&quot;\ * #,##0_-;_-&quot;$&quot;\ 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_-* #,##0_-;\-* #,##0_-;_-* &quot;-&quot;??_-;_-@_-"/>
    <numFmt numFmtId="170" formatCode="[$$-240A]\ #,##0;\-[$$-240A]\ #,##0"/>
  </numFmts>
  <fonts count="9">
    <font>
      <sz val="11"/>
      <color theme="1"/>
      <name val="Calibri"/>
      <family val="2"/>
      <scheme val="minor"/>
    </font>
    <font>
      <b/>
      <sz val="21"/>
      <color rgb="FF000000"/>
      <name val="SansSerif"/>
      <family val="2"/>
    </font>
    <font>
      <sz val="9"/>
      <color rgb="FF000000"/>
      <name val="SansSerif"/>
      <family val="2"/>
    </font>
    <font>
      <b/>
      <sz val="9"/>
      <color rgb="FF000000"/>
      <name val="Sans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7" borderId="0"/>
    <xf numFmtId="43" fontId="4" fillId="7" borderId="0" applyFont="0" applyFill="0" applyBorder="0" applyAlignment="0" applyProtection="0"/>
  </cellStyleXfs>
  <cellXfs count="101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4" fontId="0" fillId="0" borderId="0" xfId="0" applyNumberFormat="1"/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3" fontId="2" fillId="7" borderId="1" xfId="0" applyNumberFormat="1" applyFont="1" applyFill="1" applyBorder="1" applyAlignment="1">
      <alignment horizontal="right" vertical="center" wrapText="1"/>
    </xf>
    <xf numFmtId="3" fontId="3" fillId="8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41" fontId="0" fillId="0" borderId="1" xfId="1" applyFont="1" applyBorder="1"/>
    <xf numFmtId="41" fontId="0" fillId="0" borderId="0" xfId="1" applyFont="1"/>
    <xf numFmtId="0" fontId="5" fillId="11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1" fontId="5" fillId="12" borderId="1" xfId="0" applyNumberFormat="1" applyFont="1" applyFill="1" applyBorder="1" applyAlignment="1">
      <alignment horizontal="center" vertical="center" wrapText="1"/>
    </xf>
    <xf numFmtId="164" fontId="5" fillId="9" borderId="1" xfId="2" applyNumberFormat="1" applyFont="1" applyFill="1" applyBorder="1" applyAlignment="1">
      <alignment horizontal="center" vertical="center" wrapText="1"/>
    </xf>
    <xf numFmtId="165" fontId="5" fillId="9" borderId="1" xfId="2" applyNumberFormat="1" applyFont="1" applyFill="1" applyBorder="1" applyAlignment="1">
      <alignment horizontal="center" vertical="center" wrapText="1"/>
    </xf>
    <xf numFmtId="3" fontId="5" fillId="9" borderId="1" xfId="0" applyNumberFormat="1" applyFont="1" applyFill="1" applyBorder="1" applyAlignment="1">
      <alignment horizontal="center" vertical="center" wrapText="1"/>
    </xf>
    <xf numFmtId="3" fontId="5" fillId="1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/>
    <xf numFmtId="164" fontId="0" fillId="0" borderId="1" xfId="2" applyNumberFormat="1" applyFont="1" applyBorder="1"/>
    <xf numFmtId="165" fontId="0" fillId="0" borderId="1" xfId="2" applyNumberFormat="1" applyFont="1" applyBorder="1"/>
    <xf numFmtId="1" fontId="5" fillId="10" borderId="1" xfId="0" applyNumberFormat="1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7" fillId="7" borderId="0" xfId="3" applyFont="1"/>
    <xf numFmtId="0" fontId="7" fillId="7" borderId="2" xfId="3" applyFont="1" applyBorder="1" applyAlignment="1">
      <alignment horizontal="centerContinuous"/>
    </xf>
    <xf numFmtId="0" fontId="7" fillId="7" borderId="3" xfId="3" applyFont="1" applyBorder="1" applyAlignment="1">
      <alignment horizontal="centerContinuous"/>
    </xf>
    <xf numFmtId="0" fontId="8" fillId="7" borderId="2" xfId="3" applyFont="1" applyBorder="1" applyAlignment="1">
      <alignment horizontal="centerContinuous" vertical="center"/>
    </xf>
    <xf numFmtId="0" fontId="8" fillId="7" borderId="4" xfId="3" applyFont="1" applyBorder="1" applyAlignment="1">
      <alignment horizontal="centerContinuous" vertical="center"/>
    </xf>
    <xf numFmtId="0" fontId="8" fillId="7" borderId="3" xfId="3" applyFont="1" applyBorder="1" applyAlignment="1">
      <alignment horizontal="centerContinuous" vertical="center"/>
    </xf>
    <xf numFmtId="0" fontId="8" fillId="7" borderId="5" xfId="3" applyFont="1" applyBorder="1" applyAlignment="1">
      <alignment horizontal="centerContinuous" vertical="center"/>
    </xf>
    <xf numFmtId="0" fontId="7" fillId="7" borderId="6" xfId="3" applyFont="1" applyBorder="1" applyAlignment="1">
      <alignment horizontal="centerContinuous"/>
    </xf>
    <xf numFmtId="0" fontId="7" fillId="7" borderId="7" xfId="3" applyFont="1" applyBorder="1" applyAlignment="1">
      <alignment horizontal="centerContinuous"/>
    </xf>
    <xf numFmtId="0" fontId="8" fillId="7" borderId="8" xfId="3" applyFont="1" applyBorder="1" applyAlignment="1">
      <alignment horizontal="centerContinuous" vertical="center"/>
    </xf>
    <xf numFmtId="0" fontId="8" fillId="7" borderId="9" xfId="3" applyFont="1" applyBorder="1" applyAlignment="1">
      <alignment horizontal="centerContinuous" vertical="center"/>
    </xf>
    <xf numFmtId="0" fontId="8" fillId="7" borderId="10" xfId="3" applyFont="1" applyBorder="1" applyAlignment="1">
      <alignment horizontal="centerContinuous" vertical="center"/>
    </xf>
    <xf numFmtId="0" fontId="8" fillId="7" borderId="11" xfId="3" applyFont="1" applyBorder="1" applyAlignment="1">
      <alignment horizontal="centerContinuous" vertical="center"/>
    </xf>
    <xf numFmtId="0" fontId="8" fillId="7" borderId="6" xfId="3" applyFont="1" applyBorder="1" applyAlignment="1">
      <alignment horizontal="centerContinuous" vertical="center"/>
    </xf>
    <xf numFmtId="0" fontId="8" fillId="7" borderId="0" xfId="3" applyFont="1" applyAlignment="1">
      <alignment horizontal="centerContinuous" vertical="center"/>
    </xf>
    <xf numFmtId="0" fontId="8" fillId="7" borderId="7" xfId="3" applyFont="1" applyBorder="1" applyAlignment="1">
      <alignment horizontal="centerContinuous" vertical="center"/>
    </xf>
    <xf numFmtId="0" fontId="8" fillId="7" borderId="12" xfId="3" applyFont="1" applyBorder="1" applyAlignment="1">
      <alignment horizontal="centerContinuous" vertical="center"/>
    </xf>
    <xf numFmtId="0" fontId="7" fillId="7" borderId="8" xfId="3" applyFont="1" applyBorder="1" applyAlignment="1">
      <alignment horizontal="centerContinuous"/>
    </xf>
    <xf numFmtId="0" fontId="7" fillId="7" borderId="10" xfId="3" applyFont="1" applyBorder="1" applyAlignment="1">
      <alignment horizontal="centerContinuous"/>
    </xf>
    <xf numFmtId="0" fontId="7" fillId="7" borderId="6" xfId="3" applyFont="1" applyBorder="1"/>
    <xf numFmtId="0" fontId="7" fillId="7" borderId="7" xfId="3" applyFont="1" applyBorder="1"/>
    <xf numFmtId="0" fontId="8" fillId="7" borderId="0" xfId="3" applyFont="1"/>
    <xf numFmtId="14" fontId="7" fillId="7" borderId="0" xfId="3" applyNumberFormat="1" applyFont="1"/>
    <xf numFmtId="14" fontId="7" fillId="7" borderId="0" xfId="3" applyNumberFormat="1" applyFont="1" applyAlignment="1">
      <alignment horizontal="left"/>
    </xf>
    <xf numFmtId="0" fontId="8" fillId="7" borderId="0" xfId="3" applyFont="1" applyAlignment="1">
      <alignment horizontal="center"/>
    </xf>
    <xf numFmtId="1" fontId="8" fillId="7" borderId="0" xfId="3" applyNumberFormat="1" applyFont="1" applyAlignment="1">
      <alignment horizontal="center"/>
    </xf>
    <xf numFmtId="166" fontId="8" fillId="7" borderId="0" xfId="3" applyNumberFormat="1" applyFont="1" applyAlignment="1">
      <alignment horizontal="right"/>
    </xf>
    <xf numFmtId="1" fontId="7" fillId="7" borderId="0" xfId="3" applyNumberFormat="1" applyFont="1" applyAlignment="1">
      <alignment horizontal="center"/>
    </xf>
    <xf numFmtId="167" fontId="7" fillId="7" borderId="0" xfId="3" applyNumberFormat="1" applyFont="1" applyAlignment="1">
      <alignment horizontal="right"/>
    </xf>
    <xf numFmtId="166" fontId="7" fillId="7" borderId="0" xfId="3" applyNumberFormat="1" applyFont="1" applyAlignment="1">
      <alignment horizontal="right"/>
    </xf>
    <xf numFmtId="1" fontId="7" fillId="7" borderId="9" xfId="3" applyNumberFormat="1" applyFont="1" applyBorder="1" applyAlignment="1">
      <alignment horizontal="center"/>
    </xf>
    <xf numFmtId="167" fontId="7" fillId="7" borderId="9" xfId="3" applyNumberFormat="1" applyFont="1" applyBorder="1" applyAlignment="1">
      <alignment horizontal="right"/>
    </xf>
    <xf numFmtId="167" fontId="8" fillId="7" borderId="0" xfId="3" applyNumberFormat="1" applyFont="1" applyAlignment="1">
      <alignment horizontal="right"/>
    </xf>
    <xf numFmtId="0" fontId="7" fillId="7" borderId="0" xfId="3" applyFont="1" applyAlignment="1">
      <alignment horizontal="center"/>
    </xf>
    <xf numFmtId="1" fontId="8" fillId="7" borderId="13" xfId="3" applyNumberFormat="1" applyFont="1" applyBorder="1" applyAlignment="1">
      <alignment horizontal="center"/>
    </xf>
    <xf numFmtId="167" fontId="8" fillId="7" borderId="13" xfId="3" applyNumberFormat="1" applyFont="1" applyBorder="1" applyAlignment="1">
      <alignment horizontal="right"/>
    </xf>
    <xf numFmtId="167" fontId="7" fillId="7" borderId="0" xfId="3" applyNumberFormat="1" applyFont="1"/>
    <xf numFmtId="167" fontId="8" fillId="7" borderId="9" xfId="3" applyNumberFormat="1" applyFont="1" applyBorder="1"/>
    <xf numFmtId="167" fontId="7" fillId="7" borderId="9" xfId="3" applyNumberFormat="1" applyFont="1" applyBorder="1"/>
    <xf numFmtId="167" fontId="8" fillId="7" borderId="0" xfId="3" applyNumberFormat="1" applyFont="1"/>
    <xf numFmtId="0" fontId="7" fillId="7" borderId="8" xfId="3" applyFont="1" applyBorder="1"/>
    <xf numFmtId="0" fontId="7" fillId="7" borderId="9" xfId="3" applyFont="1" applyBorder="1"/>
    <xf numFmtId="0" fontId="7" fillId="7" borderId="10" xfId="3" applyFont="1" applyBorder="1"/>
    <xf numFmtId="0" fontId="8" fillId="7" borderId="5" xfId="3" applyFont="1" applyBorder="1" applyAlignment="1">
      <alignment horizontal="center" vertical="center"/>
    </xf>
    <xf numFmtId="0" fontId="8" fillId="7" borderId="17" xfId="3" applyFont="1" applyBorder="1" applyAlignment="1">
      <alignment horizontal="center" vertical="center"/>
    </xf>
    <xf numFmtId="168" fontId="7" fillId="7" borderId="0" xfId="3" applyNumberFormat="1" applyFont="1"/>
    <xf numFmtId="0" fontId="7" fillId="13" borderId="0" xfId="3" applyFont="1" applyFill="1"/>
    <xf numFmtId="169" fontId="8" fillId="7" borderId="0" xfId="4" applyNumberFormat="1" applyFont="1"/>
    <xf numFmtId="170" fontId="8" fillId="7" borderId="0" xfId="4" applyNumberFormat="1" applyFont="1" applyAlignment="1">
      <alignment horizontal="right"/>
    </xf>
    <xf numFmtId="169" fontId="7" fillId="7" borderId="0" xfId="4" applyNumberFormat="1" applyFont="1" applyAlignment="1">
      <alignment horizontal="center"/>
    </xf>
    <xf numFmtId="170" fontId="7" fillId="7" borderId="0" xfId="4" applyNumberFormat="1" applyFont="1" applyAlignment="1">
      <alignment horizontal="right"/>
    </xf>
    <xf numFmtId="169" fontId="7" fillId="7" borderId="18" xfId="4" applyNumberFormat="1" applyFont="1" applyBorder="1" applyAlignment="1">
      <alignment horizontal="center"/>
    </xf>
    <xf numFmtId="170" fontId="7" fillId="7" borderId="18" xfId="4" applyNumberFormat="1" applyFont="1" applyBorder="1" applyAlignment="1">
      <alignment horizontal="right"/>
    </xf>
    <xf numFmtId="169" fontId="7" fillId="7" borderId="13" xfId="4" applyNumberFormat="1" applyFont="1" applyBorder="1" applyAlignment="1">
      <alignment horizontal="center"/>
    </xf>
    <xf numFmtId="170" fontId="7" fillId="7" borderId="13" xfId="4" applyNumberFormat="1" applyFont="1" applyBorder="1" applyAlignment="1">
      <alignment horizontal="right"/>
    </xf>
    <xf numFmtId="41" fontId="0" fillId="0" borderId="1" xfId="0" applyNumberFormat="1" applyBorder="1"/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7" fillId="7" borderId="2" xfId="3" applyFont="1" applyBorder="1" applyAlignment="1">
      <alignment horizontal="center"/>
    </xf>
    <xf numFmtId="0" fontId="7" fillId="7" borderId="3" xfId="3" applyFont="1" applyBorder="1" applyAlignment="1">
      <alignment horizontal="center"/>
    </xf>
    <xf numFmtId="0" fontId="7" fillId="7" borderId="8" xfId="3" applyFont="1" applyBorder="1" applyAlignment="1">
      <alignment horizontal="center"/>
    </xf>
    <xf numFmtId="0" fontId="7" fillId="7" borderId="10" xfId="3" applyFont="1" applyBorder="1" applyAlignment="1">
      <alignment horizontal="center"/>
    </xf>
    <xf numFmtId="0" fontId="8" fillId="7" borderId="2" xfId="3" applyFont="1" applyBorder="1" applyAlignment="1">
      <alignment horizontal="center" vertical="center"/>
    </xf>
    <xf numFmtId="0" fontId="8" fillId="7" borderId="4" xfId="3" applyFont="1" applyBorder="1" applyAlignment="1">
      <alignment horizontal="center" vertical="center"/>
    </xf>
    <xf numFmtId="0" fontId="8" fillId="7" borderId="3" xfId="3" applyFont="1" applyBorder="1" applyAlignment="1">
      <alignment horizontal="center" vertical="center"/>
    </xf>
    <xf numFmtId="0" fontId="8" fillId="7" borderId="14" xfId="3" applyFont="1" applyBorder="1" applyAlignment="1">
      <alignment horizontal="center" vertical="center" wrapText="1"/>
    </xf>
    <xf numFmtId="0" fontId="8" fillId="7" borderId="15" xfId="3" applyFont="1" applyBorder="1" applyAlignment="1">
      <alignment horizontal="center" vertical="center" wrapText="1"/>
    </xf>
    <xf numFmtId="0" fontId="8" fillId="7" borderId="16" xfId="3" applyFont="1" applyBorder="1" applyAlignment="1">
      <alignment horizontal="center" vertical="center" wrapText="1"/>
    </xf>
  </cellXfs>
  <cellStyles count="5">
    <cellStyle name="Millares [0]" xfId="1" builtinId="6"/>
    <cellStyle name="Millares 2" xfId="4"/>
    <cellStyle name="Moneda" xfId="2" builtinId="4"/>
    <cellStyle name="Normal" xfId="0" builtinId="0"/>
    <cellStyle name="Normal 2 2" xfId="3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CARTERAS%20EN%20EL%20CORREO\A&#209;O%202023\05.%20MAYO\NIT%20800024390%20DIME-2\COMFENALCO%20VENCIMIENTO%20ABRIL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079.649540046295" createdVersion="5" refreshedVersion="5" minRefreshableVersion="3" recordCount="25">
  <cacheSource type="worksheet">
    <worksheetSource ref="A2:AR27" sheet="ESTADO DE CADA FACTURA" r:id="rId2"/>
  </cacheSource>
  <cacheFields count="44">
    <cacheField name="NIT_IPS" numFmtId="0">
      <sharedItems containsSemiMixedTypes="0" containsString="0" containsNumber="1" containsInteger="1" minValue="800024390" maxValue="800024390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78025" maxValue="271408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05-16T00:00:00" maxDate="2023-04-27T00:00:00"/>
    </cacheField>
    <cacheField name="VALOR_FACT_IPS" numFmtId="41">
      <sharedItems containsSemiMixedTypes="0" containsString="0" containsNumber="1" containsInteger="1" minValue="16012" maxValue="21306246"/>
    </cacheField>
    <cacheField name="SALDO_FACT_IPS" numFmtId="41">
      <sharedItems containsSemiMixedTypes="0" containsString="0" containsNumber="1" containsInteger="1" minValue="16012" maxValue="21306246"/>
    </cacheField>
    <cacheField name="OBSERVACION_SASS" numFmtId="0">
      <sharedItems/>
    </cacheField>
    <cacheField name="ESTADO EPS 31/05/2023" numFmtId="0">
      <sharedItems count="5">
        <s v="FACTURA PENDIENTE DE PAGO"/>
        <s v="FACTURA DEVUELTA"/>
        <s v="FACTURA NO RADICADA"/>
        <s v="FACTURA CERRADA POR EXTEMPORANEIDAD"/>
        <s v="GLOSA POR CONCILIAR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NOTA_CREDITO" numFmtId="0">
      <sharedItems containsNonDate="0" containsString="0" containsBlank="1"/>
    </cacheField>
    <cacheField name="VALOR_NOTA_DEBITO" numFmtId="0">
      <sharedItems containsNonDate="0" containsString="0" containsBlank="1"/>
    </cacheField>
    <cacheField name="VALOR_DESCCOMERCIAL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GLO" numFmtId="0">
      <sharedItems containsBlank="1"/>
    </cacheField>
    <cacheField name="VALOR_GLOSA_DEVOLUCION" numFmtId="41">
      <sharedItems containsSemiMixedTypes="0" containsString="0" containsNumber="1" containsInteger="1" minValue="0" maxValue="11866850"/>
    </cacheField>
    <cacheField name="OBSERVACION_GLOSA_DEVOLUCION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5-16T00:00:00" maxDate="2023-04-27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800024390"/>
    <s v="DIME ( DIAGNOSTICO MEDICO )S.A"/>
    <s v="FE"/>
    <n v="111412"/>
    <s v="FE_111412"/>
    <s v="800024390_FE_111412"/>
    <d v="2021-01-27T00:00:00"/>
    <n v="2387003"/>
    <n v="264734"/>
    <s v="A)Factura no radicada en ERP"/>
    <x v="0"/>
    <m/>
    <m/>
    <m/>
    <s v="Diferente_Alfa"/>
    <m/>
    <m/>
    <m/>
    <m/>
    <m/>
    <m/>
    <n v="0"/>
    <m/>
    <m/>
    <m/>
    <m/>
    <m/>
    <m/>
    <m/>
    <m/>
    <m/>
    <m/>
    <d v="2021-01-27T00:00:00"/>
    <m/>
    <m/>
    <m/>
    <s v="SI"/>
    <m/>
    <m/>
    <m/>
    <m/>
    <m/>
    <m/>
    <d v="2023-05-31T00:00:00"/>
  </r>
  <r>
    <n v="800024390"/>
    <s v="DIME ( DIAGNOSTICO MEDICO )S.A"/>
    <s v="FE"/>
    <n v="111592"/>
    <s v="FE_111592"/>
    <s v="800024390_FE_111592"/>
    <d v="2021-01-27T00:00:00"/>
    <n v="146858"/>
    <n v="146858"/>
    <s v="A)Factura no radicada en ERP"/>
    <x v="1"/>
    <m/>
    <m/>
    <m/>
    <s v="Diferente_Alfa"/>
    <m/>
    <m/>
    <m/>
    <m/>
    <m/>
    <s v="DEVOLUCION"/>
    <n v="146858"/>
    <m/>
    <m/>
    <m/>
    <m/>
    <m/>
    <m/>
    <m/>
    <m/>
    <m/>
    <m/>
    <d v="2021-01-27T00:00:00"/>
    <m/>
    <m/>
    <m/>
    <s v="SI"/>
    <m/>
    <m/>
    <m/>
    <m/>
    <m/>
    <m/>
    <d v="2023-05-31T00:00:00"/>
  </r>
  <r>
    <n v="800024390"/>
    <s v="DIME ( DIAGNOSTICO MEDICO )S.A"/>
    <s v="FE"/>
    <n v="271321"/>
    <s v="FE_271321"/>
    <s v="800024390_FE_271321"/>
    <d v="2023-04-26T00:00:00"/>
    <n v="84109"/>
    <n v="84109"/>
    <s v="A)Factura no radicada en ERP"/>
    <x v="2"/>
    <m/>
    <m/>
    <m/>
    <s v="Diferente_Alfa"/>
    <m/>
    <m/>
    <m/>
    <m/>
    <m/>
    <m/>
    <n v="0"/>
    <m/>
    <m/>
    <m/>
    <m/>
    <m/>
    <m/>
    <m/>
    <m/>
    <m/>
    <m/>
    <d v="2023-04-26T00:00:00"/>
    <m/>
    <m/>
    <m/>
    <s v="SI"/>
    <m/>
    <m/>
    <m/>
    <m/>
    <m/>
    <m/>
    <d v="2023-05-31T00:00:00"/>
  </r>
  <r>
    <n v="800024390"/>
    <s v="DIME ( DIAGNOSTICO MEDICO )S.A"/>
    <s v="FE"/>
    <n v="247119"/>
    <s v="FE_247119"/>
    <s v="800024390_FE_247119"/>
    <d v="2022-12-27T00:00:00"/>
    <n v="88900"/>
    <n v="88900"/>
    <s v="A)Factura no radicada en ERP"/>
    <x v="0"/>
    <m/>
    <m/>
    <m/>
    <s v="Diferente_Alfa"/>
    <m/>
    <m/>
    <m/>
    <m/>
    <m/>
    <m/>
    <n v="0"/>
    <m/>
    <m/>
    <m/>
    <m/>
    <m/>
    <m/>
    <m/>
    <m/>
    <m/>
    <m/>
    <d v="2022-12-27T00:00:00"/>
    <m/>
    <m/>
    <m/>
    <s v="SI"/>
    <m/>
    <m/>
    <m/>
    <m/>
    <m/>
    <m/>
    <d v="2023-05-31T00:00:00"/>
  </r>
  <r>
    <n v="800024390"/>
    <s v="DIME ( DIAGNOSTICO MEDICO )S.A"/>
    <s v="FE"/>
    <n v="120361"/>
    <s v="FE_120361"/>
    <s v="800024390_FE_120361"/>
    <d v="2021-03-15T00:00:00"/>
    <n v="2391741"/>
    <n v="2391741"/>
    <s v="A)Factura no radicada en ERP"/>
    <x v="1"/>
    <m/>
    <m/>
    <m/>
    <s v="Diferente_Alfa"/>
    <m/>
    <m/>
    <m/>
    <m/>
    <m/>
    <s v="DEVOLUCION"/>
    <n v="2391741"/>
    <m/>
    <m/>
    <m/>
    <m/>
    <m/>
    <m/>
    <m/>
    <m/>
    <m/>
    <m/>
    <d v="2021-03-15T00:00:00"/>
    <m/>
    <m/>
    <m/>
    <s v="SI"/>
    <m/>
    <m/>
    <m/>
    <m/>
    <m/>
    <m/>
    <d v="2023-05-31T00:00:00"/>
  </r>
  <r>
    <n v="800024390"/>
    <s v="DIME ( DIAGNOSTICO MEDICO )S.A"/>
    <s v="FE"/>
    <n v="142659"/>
    <s v="FE_142659"/>
    <s v="800024390_FE_142659"/>
    <d v="2021-07-30T00:00:00"/>
    <n v="1133933"/>
    <n v="1133933"/>
    <s v="A)Factura no radicada en ERP"/>
    <x v="1"/>
    <m/>
    <m/>
    <m/>
    <s v="Diferente_Alfa"/>
    <m/>
    <m/>
    <m/>
    <m/>
    <m/>
    <s v="DEVOLUCION"/>
    <n v="1133933"/>
    <m/>
    <m/>
    <m/>
    <m/>
    <m/>
    <m/>
    <m/>
    <m/>
    <m/>
    <m/>
    <d v="2021-07-30T00:00:00"/>
    <m/>
    <m/>
    <m/>
    <s v="SI"/>
    <m/>
    <m/>
    <m/>
    <m/>
    <m/>
    <m/>
    <d v="2023-05-31T00:00:00"/>
  </r>
  <r>
    <n v="800024390"/>
    <s v="DIME ( DIAGNOSTICO MEDICO )S.A"/>
    <s v="FE"/>
    <n v="113191"/>
    <s v="FE_113191"/>
    <s v="800024390_FE_113191"/>
    <d v="2021-02-04T00:00:00"/>
    <n v="2413082"/>
    <n v="2413082"/>
    <s v="A)Factura no radicada en ERP"/>
    <x v="3"/>
    <m/>
    <m/>
    <m/>
    <s v="Diferente_Alfa"/>
    <m/>
    <m/>
    <m/>
    <m/>
    <m/>
    <s v="DEVOLUCION"/>
    <n v="2413082"/>
    <m/>
    <m/>
    <m/>
    <m/>
    <m/>
    <m/>
    <m/>
    <m/>
    <m/>
    <m/>
    <d v="2021-02-04T00:00:00"/>
    <m/>
    <m/>
    <m/>
    <s v="SI"/>
    <m/>
    <m/>
    <m/>
    <m/>
    <m/>
    <m/>
    <d v="2023-05-31T00:00:00"/>
  </r>
  <r>
    <n v="800024390"/>
    <s v="DIME ( DIAGNOSTICO MEDICO )S.A"/>
    <s v="FE"/>
    <n v="113197"/>
    <s v="FE_113197"/>
    <s v="800024390_FE_113197"/>
    <d v="2021-02-04T00:00:00"/>
    <n v="11866850"/>
    <n v="11854845"/>
    <s v="A)Factura no radicada en ERP"/>
    <x v="1"/>
    <m/>
    <m/>
    <m/>
    <s v="Diferente_Alfa"/>
    <m/>
    <m/>
    <m/>
    <m/>
    <m/>
    <s v="DEVOLUCION"/>
    <n v="11866850"/>
    <m/>
    <m/>
    <m/>
    <m/>
    <m/>
    <m/>
    <m/>
    <m/>
    <m/>
    <m/>
    <d v="2021-02-04T00:00:00"/>
    <m/>
    <m/>
    <m/>
    <s v="SI"/>
    <m/>
    <m/>
    <m/>
    <m/>
    <m/>
    <m/>
    <d v="2023-05-31T00:00:00"/>
  </r>
  <r>
    <n v="800024390"/>
    <s v="DIME ( DIAGNOSTICO MEDICO )S.A"/>
    <s v="FE"/>
    <n v="136093"/>
    <s v="FE_136093"/>
    <s v="800024390_FE_136093"/>
    <d v="2021-06-26T00:00:00"/>
    <n v="1855387"/>
    <n v="1855387"/>
    <s v="A)Factura no radicada en ERP"/>
    <x v="3"/>
    <m/>
    <m/>
    <m/>
    <s v="Diferente_Alfa"/>
    <m/>
    <m/>
    <m/>
    <m/>
    <m/>
    <m/>
    <n v="0"/>
    <m/>
    <m/>
    <m/>
    <m/>
    <m/>
    <m/>
    <m/>
    <m/>
    <m/>
    <m/>
    <d v="2021-06-26T00:00:00"/>
    <m/>
    <m/>
    <m/>
    <s v="SI"/>
    <m/>
    <m/>
    <m/>
    <m/>
    <m/>
    <m/>
    <d v="2023-05-31T00:00:00"/>
  </r>
  <r>
    <n v="800024390"/>
    <s v="DIME ( DIAGNOSTICO MEDICO )S.A"/>
    <s v="FE"/>
    <n v="150767"/>
    <s v="FE_150767"/>
    <s v="800024390_FE_150767"/>
    <d v="2021-09-10T00:00:00"/>
    <n v="370265"/>
    <n v="370265"/>
    <s v="A)Factura no radicada en ERP"/>
    <x v="3"/>
    <m/>
    <m/>
    <m/>
    <s v="Diferente_Alfa"/>
    <m/>
    <m/>
    <m/>
    <m/>
    <m/>
    <s v="DEVOLUCION"/>
    <n v="370265"/>
    <m/>
    <m/>
    <m/>
    <m/>
    <m/>
    <m/>
    <m/>
    <m/>
    <m/>
    <m/>
    <d v="2021-09-10T00:00:00"/>
    <m/>
    <m/>
    <m/>
    <s v="SI"/>
    <m/>
    <m/>
    <m/>
    <m/>
    <m/>
    <m/>
    <d v="2023-05-31T00:00:00"/>
  </r>
  <r>
    <n v="800024390"/>
    <s v="DIME ( DIAGNOSTICO MEDICO )S.A"/>
    <s v="FE"/>
    <n v="105904"/>
    <s v="FE_105904"/>
    <s v="800024390_FE_105904"/>
    <d v="2020-12-15T00:00:00"/>
    <n v="400832"/>
    <n v="357776"/>
    <s v="A)Factura no radicada en ERP"/>
    <x v="3"/>
    <m/>
    <m/>
    <m/>
    <s v="Diferente_Alfa"/>
    <m/>
    <m/>
    <m/>
    <m/>
    <m/>
    <s v="DEVOLUCION"/>
    <n v="400832"/>
    <m/>
    <m/>
    <m/>
    <m/>
    <m/>
    <m/>
    <m/>
    <m/>
    <m/>
    <m/>
    <d v="2020-12-15T00:00:00"/>
    <m/>
    <m/>
    <m/>
    <s v="SI"/>
    <m/>
    <m/>
    <m/>
    <m/>
    <m/>
    <m/>
    <d v="2023-05-31T00:00:00"/>
  </r>
  <r>
    <n v="800024390"/>
    <s v="DIME ( DIAGNOSTICO MEDICO )S.A"/>
    <s v="FE"/>
    <n v="173529"/>
    <s v="FE_173529"/>
    <s v="800024390_FE_173529"/>
    <d v="2022-01-11T00:00:00"/>
    <n v="80832"/>
    <n v="80832"/>
    <s v="A)Factura no radicada en ERP"/>
    <x v="3"/>
    <m/>
    <m/>
    <m/>
    <s v="Diferente_Alfa"/>
    <m/>
    <m/>
    <m/>
    <m/>
    <m/>
    <s v="DEVOLUCION"/>
    <n v="80832"/>
    <m/>
    <m/>
    <m/>
    <m/>
    <m/>
    <m/>
    <m/>
    <m/>
    <m/>
    <m/>
    <d v="2022-01-11T00:00:00"/>
    <m/>
    <m/>
    <m/>
    <s v="SI"/>
    <m/>
    <m/>
    <m/>
    <m/>
    <m/>
    <m/>
    <d v="2023-05-31T00:00:00"/>
  </r>
  <r>
    <n v="800024390"/>
    <s v="DIME ( DIAGNOSTICO MEDICO )S.A"/>
    <s v="FE"/>
    <n v="236309"/>
    <s v="FE_236309"/>
    <s v="800024390_FE_236309"/>
    <d v="2022-10-31T00:00:00"/>
    <n v="80832"/>
    <n v="80832"/>
    <s v="A)Factura no radicada en ERP"/>
    <x v="0"/>
    <m/>
    <m/>
    <m/>
    <s v="Diferente_Alfa"/>
    <m/>
    <m/>
    <m/>
    <m/>
    <m/>
    <m/>
    <n v="0"/>
    <m/>
    <m/>
    <m/>
    <m/>
    <m/>
    <m/>
    <m/>
    <m/>
    <m/>
    <m/>
    <d v="2022-10-31T00:00:00"/>
    <m/>
    <m/>
    <m/>
    <s v="SI"/>
    <m/>
    <m/>
    <m/>
    <m/>
    <m/>
    <m/>
    <d v="2023-05-31T00:00:00"/>
  </r>
  <r>
    <n v="800024390"/>
    <s v="DIME ( DIAGNOSTICO MEDICO )S.A"/>
    <s v="FE"/>
    <n v="78025"/>
    <s v="FE_78025"/>
    <s v="800024390_FE_78025"/>
    <d v="2020-05-16T00:00:00"/>
    <n v="146032"/>
    <n v="146032"/>
    <s v="A)Factura no radicada en ERP"/>
    <x v="1"/>
    <m/>
    <m/>
    <m/>
    <s v="Diferente_Alfa"/>
    <m/>
    <m/>
    <m/>
    <m/>
    <m/>
    <s v="DEVOLUCION"/>
    <n v="146032"/>
    <m/>
    <m/>
    <m/>
    <m/>
    <m/>
    <m/>
    <m/>
    <m/>
    <m/>
    <m/>
    <d v="2020-05-16T00:00:00"/>
    <m/>
    <m/>
    <m/>
    <s v="SI"/>
    <m/>
    <m/>
    <m/>
    <m/>
    <m/>
    <m/>
    <d v="2023-05-31T00:00:00"/>
  </r>
  <r>
    <n v="800024390"/>
    <s v="DIME ( DIAGNOSTICO MEDICO )S.A"/>
    <s v="FE"/>
    <n v="78998"/>
    <s v="FE_78998"/>
    <s v="800024390_FE_78998"/>
    <d v="2020-05-29T00:00:00"/>
    <n v="190512"/>
    <n v="187774"/>
    <s v="A)Factura no radicada en ERP"/>
    <x v="1"/>
    <m/>
    <m/>
    <m/>
    <s v="Diferente_Alfa"/>
    <m/>
    <m/>
    <m/>
    <m/>
    <m/>
    <s v="DEVOLUCION"/>
    <n v="190512"/>
    <m/>
    <m/>
    <m/>
    <m/>
    <m/>
    <m/>
    <m/>
    <m/>
    <m/>
    <m/>
    <d v="2020-05-29T00:00:00"/>
    <m/>
    <m/>
    <m/>
    <s v="SI"/>
    <m/>
    <m/>
    <m/>
    <m/>
    <m/>
    <m/>
    <d v="2023-05-31T00:00:00"/>
  </r>
  <r>
    <n v="800024390"/>
    <s v="DIME ( DIAGNOSTICO MEDICO )S.A"/>
    <s v="FE"/>
    <n v="83145"/>
    <s v="FE_83145"/>
    <s v="800024390_FE_83145"/>
    <d v="2020-07-13T00:00:00"/>
    <n v="84594"/>
    <n v="84594"/>
    <s v="A)Factura no radicada en ERP"/>
    <x v="1"/>
    <m/>
    <m/>
    <m/>
    <s v="Diferente_Alfa"/>
    <m/>
    <m/>
    <m/>
    <m/>
    <m/>
    <s v="DEVOLUCION"/>
    <n v="84594"/>
    <m/>
    <m/>
    <m/>
    <m/>
    <m/>
    <m/>
    <m/>
    <m/>
    <m/>
    <m/>
    <d v="2020-07-13T00:00:00"/>
    <m/>
    <m/>
    <m/>
    <s v="SI"/>
    <m/>
    <m/>
    <m/>
    <m/>
    <m/>
    <m/>
    <d v="2023-05-31T00:00:00"/>
  </r>
  <r>
    <n v="800024390"/>
    <s v="DIME ( DIAGNOSTICO MEDICO )S.A"/>
    <s v="FE"/>
    <n v="113070"/>
    <s v="FE_113070"/>
    <s v="800024390_FE_113070"/>
    <d v="2021-02-04T00:00:00"/>
    <n v="260000"/>
    <n v="260000"/>
    <s v="A)Factura no radicada en ERP"/>
    <x v="1"/>
    <m/>
    <m/>
    <m/>
    <s v="Diferente_Alfa"/>
    <m/>
    <m/>
    <m/>
    <m/>
    <m/>
    <s v="DEVOLUCION"/>
    <n v="260000"/>
    <m/>
    <m/>
    <m/>
    <m/>
    <m/>
    <m/>
    <m/>
    <m/>
    <m/>
    <m/>
    <d v="2021-02-04T00:00:00"/>
    <m/>
    <m/>
    <m/>
    <s v="SI"/>
    <m/>
    <m/>
    <m/>
    <m/>
    <m/>
    <m/>
    <d v="2023-05-31T00:00:00"/>
  </r>
  <r>
    <n v="800024390"/>
    <s v="DIME ( DIAGNOSTICO MEDICO )S.A"/>
    <s v="FE"/>
    <n v="136938"/>
    <s v="FE_136938"/>
    <s v="800024390_FE_136938"/>
    <d v="2021-06-30T00:00:00"/>
    <n v="1860542"/>
    <n v="1265903"/>
    <s v="A)Factura no radicada en ERP"/>
    <x v="3"/>
    <m/>
    <m/>
    <m/>
    <s v="Diferente_Alfa"/>
    <m/>
    <m/>
    <m/>
    <m/>
    <m/>
    <s v="DEVOLUCION"/>
    <n v="1860542"/>
    <m/>
    <m/>
    <m/>
    <m/>
    <m/>
    <m/>
    <m/>
    <m/>
    <m/>
    <m/>
    <d v="2021-06-30T00:00:00"/>
    <m/>
    <m/>
    <m/>
    <s v="SI"/>
    <m/>
    <m/>
    <m/>
    <m/>
    <m/>
    <m/>
    <d v="2023-05-31T00:00:00"/>
  </r>
  <r>
    <n v="800024390"/>
    <s v="DIME ( DIAGNOSTICO MEDICO )S.A"/>
    <s v="FE"/>
    <n v="154294"/>
    <s v="FE_154294"/>
    <s v="800024390_FE_154294"/>
    <d v="2021-09-27T00:00:00"/>
    <n v="2452952"/>
    <n v="2441867"/>
    <s v="A)Factura no radicada en ERP"/>
    <x v="3"/>
    <m/>
    <m/>
    <m/>
    <s v="Diferente_Alfa"/>
    <m/>
    <m/>
    <m/>
    <m/>
    <m/>
    <s v="DEVOLUCION"/>
    <n v="2452952"/>
    <m/>
    <m/>
    <m/>
    <m/>
    <m/>
    <m/>
    <m/>
    <m/>
    <m/>
    <m/>
    <d v="2021-09-27T00:00:00"/>
    <m/>
    <m/>
    <m/>
    <s v="SI"/>
    <m/>
    <m/>
    <m/>
    <m/>
    <m/>
    <m/>
    <d v="2023-05-31T00:00:00"/>
  </r>
  <r>
    <n v="800024390"/>
    <s v="DIME ( DIAGNOSTICO MEDICO )S.A"/>
    <s v="FE"/>
    <n v="223214"/>
    <s v="FE_223214"/>
    <s v="800024390_FE_223214"/>
    <d v="2022-08-31T00:00:00"/>
    <n v="21306246"/>
    <n v="21306246"/>
    <s v="A)Factura no radicada en ERP"/>
    <x v="4"/>
    <m/>
    <m/>
    <m/>
    <s v="Diferente_Alfa"/>
    <m/>
    <m/>
    <m/>
    <m/>
    <m/>
    <s v="GLOSA"/>
    <n v="36050"/>
    <m/>
    <m/>
    <m/>
    <m/>
    <m/>
    <m/>
    <m/>
    <m/>
    <m/>
    <m/>
    <d v="2022-08-31T00:00:00"/>
    <m/>
    <m/>
    <m/>
    <s v="SI"/>
    <m/>
    <m/>
    <m/>
    <m/>
    <m/>
    <m/>
    <d v="2023-05-31T00:00:00"/>
  </r>
  <r>
    <n v="800024390"/>
    <s v="DIME ( DIAGNOSTICO MEDICO )S.A"/>
    <s v="FE"/>
    <n v="271322"/>
    <s v="FE_271322"/>
    <s v="800024390_FE_271322"/>
    <d v="2023-04-26T00:00:00"/>
    <n v="16012"/>
    <n v="16012"/>
    <s v="A)Factura no radicada en ERP"/>
    <x v="2"/>
    <m/>
    <m/>
    <m/>
    <s v="no_cruza"/>
    <m/>
    <m/>
    <m/>
    <m/>
    <m/>
    <m/>
    <n v="0"/>
    <m/>
    <m/>
    <m/>
    <m/>
    <m/>
    <m/>
    <m/>
    <m/>
    <m/>
    <m/>
    <d v="2023-04-26T00:00:00"/>
    <m/>
    <m/>
    <m/>
    <s v="SI"/>
    <m/>
    <m/>
    <m/>
    <m/>
    <m/>
    <m/>
    <d v="2023-05-31T00:00:00"/>
  </r>
  <r>
    <n v="800024390"/>
    <s v="DIME ( DIAGNOSTICO MEDICO )S.A"/>
    <s v="FE"/>
    <n v="266385"/>
    <s v="FE_266385"/>
    <s v="800024390_FE_266385"/>
    <d v="2023-03-31T00:00:00"/>
    <n v="1858773"/>
    <n v="1858773"/>
    <s v="A)Factura no radicada en ERP"/>
    <x v="2"/>
    <m/>
    <m/>
    <m/>
    <s v="no_cruza"/>
    <m/>
    <m/>
    <m/>
    <m/>
    <m/>
    <m/>
    <n v="0"/>
    <m/>
    <m/>
    <m/>
    <m/>
    <m/>
    <m/>
    <m/>
    <m/>
    <m/>
    <m/>
    <d v="2023-03-31T00:00:00"/>
    <m/>
    <m/>
    <m/>
    <s v="SI"/>
    <m/>
    <m/>
    <m/>
    <m/>
    <m/>
    <m/>
    <d v="2023-05-31T00:00:00"/>
  </r>
  <r>
    <n v="800024390"/>
    <s v="DIME ( DIAGNOSTICO MEDICO )S.A"/>
    <s v="FE"/>
    <n v="213633"/>
    <s v="FE_213633"/>
    <s v="800024390_FE_213633"/>
    <d v="2022-07-25T00:00:00"/>
    <n v="1598558"/>
    <n v="1598558"/>
    <s v="A)Factura no radicada en ERP"/>
    <x v="2"/>
    <m/>
    <m/>
    <m/>
    <s v="no_cruza"/>
    <m/>
    <m/>
    <m/>
    <m/>
    <m/>
    <m/>
    <n v="0"/>
    <m/>
    <m/>
    <m/>
    <m/>
    <m/>
    <m/>
    <m/>
    <m/>
    <m/>
    <m/>
    <d v="2022-07-25T00:00:00"/>
    <m/>
    <m/>
    <m/>
    <s v="SI"/>
    <m/>
    <m/>
    <m/>
    <m/>
    <m/>
    <m/>
    <d v="2023-05-31T00:00:00"/>
  </r>
  <r>
    <n v="800024390"/>
    <s v="DIME ( DIAGNOSTICO MEDICO )S.A"/>
    <s v="FE"/>
    <n v="271408"/>
    <s v="FE_271408"/>
    <s v="800024390_FE_271408"/>
    <d v="2023-04-26T00:00:00"/>
    <n v="431019"/>
    <n v="431019"/>
    <s v="A)Factura no radicada en ERP"/>
    <x v="2"/>
    <m/>
    <m/>
    <m/>
    <s v="no_cruza"/>
    <m/>
    <m/>
    <m/>
    <m/>
    <m/>
    <m/>
    <n v="0"/>
    <m/>
    <m/>
    <m/>
    <m/>
    <m/>
    <m/>
    <m/>
    <m/>
    <m/>
    <m/>
    <d v="2023-04-26T00:00:00"/>
    <m/>
    <m/>
    <m/>
    <s v="SI"/>
    <m/>
    <m/>
    <m/>
    <m/>
    <m/>
    <m/>
    <d v="2023-05-31T00:00:00"/>
  </r>
  <r>
    <n v="800024390"/>
    <s v="DIME ( DIAGNOSTICO MEDICO )S.A"/>
    <s v="FE"/>
    <n v="246043"/>
    <s v="FE_246043"/>
    <s v="800024390_FE_246043"/>
    <d v="2022-12-20T00:00:00"/>
    <n v="1173508"/>
    <n v="1173508"/>
    <s v="A)Factura no radicada en ERP"/>
    <x v="2"/>
    <m/>
    <m/>
    <m/>
    <s v="no_cruza"/>
    <m/>
    <m/>
    <m/>
    <m/>
    <m/>
    <m/>
    <n v="0"/>
    <m/>
    <m/>
    <m/>
    <m/>
    <m/>
    <m/>
    <m/>
    <m/>
    <m/>
    <m/>
    <d v="2022-12-20T00:00:00"/>
    <m/>
    <m/>
    <m/>
    <s v="SI"/>
    <m/>
    <m/>
    <m/>
    <m/>
    <m/>
    <m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20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6">
        <item x="3"/>
        <item x="1"/>
        <item x="2"/>
        <item x="0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ALDO FACT IPS" fld="8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0" type="button" dataOnly="0" labelOnly="1" outline="0" axis="axisRow" fieldPosition="0"/>
    </format>
    <format dxfId="3">
      <pivotArea dataOnly="0" labelOnly="1" fieldPosition="0">
        <references count="1">
          <reference field="10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</sheetPr>
  <dimension ref="A1:H35"/>
  <sheetViews>
    <sheetView topLeftCell="A4" workbookViewId="0">
      <pane ySplit="1" topLeftCell="A5" activePane="bottomLeft" state="frozen"/>
      <selection activeCell="A4" sqref="A4"/>
      <selection pane="bottomLeft" activeCell="F4" sqref="F4"/>
    </sheetView>
  </sheetViews>
  <sheetFormatPr baseColWidth="10" defaultColWidth="9.140625" defaultRowHeight="15"/>
  <cols>
    <col min="1" max="3" width="10.7109375" customWidth="1"/>
    <col min="4" max="5" width="13.7109375" customWidth="1"/>
    <col min="6" max="6" width="24.140625" customWidth="1"/>
    <col min="7" max="8" width="17.28515625" customWidth="1"/>
  </cols>
  <sheetData>
    <row r="1" spans="1:8" ht="63" customHeight="1">
      <c r="A1" s="90"/>
      <c r="B1" s="90"/>
      <c r="C1" s="90"/>
      <c r="D1" s="90"/>
      <c r="E1" s="90"/>
      <c r="F1" s="90"/>
      <c r="G1" s="90"/>
      <c r="H1" s="90"/>
    </row>
    <row r="2" spans="1:8" ht="14.1" customHeight="1">
      <c r="A2" s="1"/>
      <c r="B2" s="1"/>
      <c r="C2" s="1"/>
      <c r="D2" s="1"/>
      <c r="E2" s="1"/>
      <c r="F2" s="1"/>
      <c r="G2" s="1"/>
      <c r="H2" s="1"/>
    </row>
    <row r="3" spans="1:8" ht="12.95" customHeight="1">
      <c r="A3" s="1"/>
      <c r="B3" s="1"/>
      <c r="C3" s="1"/>
      <c r="D3" s="1"/>
      <c r="E3" s="1"/>
      <c r="F3" s="1"/>
      <c r="G3" s="1"/>
      <c r="H3" s="1"/>
    </row>
    <row r="4" spans="1:8" ht="42.95" customHeight="1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14</v>
      </c>
    </row>
    <row r="5" spans="1:8" ht="20.100000000000001" hidden="1" customHeight="1">
      <c r="A5" s="3" t="s">
        <v>9</v>
      </c>
      <c r="B5" s="4">
        <v>105904</v>
      </c>
      <c r="C5" s="3">
        <v>56585</v>
      </c>
      <c r="D5" s="5">
        <v>44180</v>
      </c>
      <c r="E5" s="5">
        <v>44270</v>
      </c>
      <c r="F5" s="3" t="s">
        <v>13</v>
      </c>
      <c r="G5" s="9">
        <v>400832</v>
      </c>
      <c r="H5" s="9">
        <v>357776</v>
      </c>
    </row>
    <row r="6" spans="1:8" ht="20.100000000000001" hidden="1" customHeight="1">
      <c r="A6" s="3" t="s">
        <v>9</v>
      </c>
      <c r="B6" s="3">
        <v>173529</v>
      </c>
      <c r="C6" s="3">
        <v>63704</v>
      </c>
      <c r="D6" s="5">
        <v>44572</v>
      </c>
      <c r="E6" s="5"/>
      <c r="F6" s="3" t="s">
        <v>13</v>
      </c>
      <c r="G6" s="9">
        <v>80832</v>
      </c>
      <c r="H6" s="9">
        <v>80832</v>
      </c>
    </row>
    <row r="7" spans="1:8" ht="20.100000000000001" hidden="1" customHeight="1">
      <c r="A7" s="3" t="s">
        <v>9</v>
      </c>
      <c r="B7" s="3">
        <v>236309</v>
      </c>
      <c r="C7" s="3">
        <v>62685</v>
      </c>
      <c r="D7" s="5">
        <v>44865</v>
      </c>
      <c r="E7" s="5">
        <v>44915</v>
      </c>
      <c r="F7" s="3" t="s">
        <v>8</v>
      </c>
      <c r="G7" s="9">
        <v>80832</v>
      </c>
      <c r="H7" s="9">
        <v>80832</v>
      </c>
    </row>
    <row r="8" spans="1:8" ht="20.100000000000001" hidden="1" customHeight="1">
      <c r="A8" s="3" t="s">
        <v>9</v>
      </c>
      <c r="B8" s="4">
        <v>78025</v>
      </c>
      <c r="C8" s="3">
        <v>63719</v>
      </c>
      <c r="D8" s="5">
        <v>43967</v>
      </c>
      <c r="E8" s="5"/>
      <c r="F8" s="3" t="s">
        <v>13</v>
      </c>
      <c r="G8" s="9">
        <v>146032</v>
      </c>
      <c r="H8" s="9">
        <v>146032</v>
      </c>
    </row>
    <row r="9" spans="1:8" ht="20.100000000000001" hidden="1" customHeight="1">
      <c r="A9" s="3" t="s">
        <v>9</v>
      </c>
      <c r="B9" s="3">
        <v>78998</v>
      </c>
      <c r="C9" s="3">
        <v>63722</v>
      </c>
      <c r="D9" s="5">
        <v>43980</v>
      </c>
      <c r="E9" s="5"/>
      <c r="F9" s="3" t="s">
        <v>13</v>
      </c>
      <c r="G9" s="9">
        <v>190512</v>
      </c>
      <c r="H9" s="9">
        <v>187774</v>
      </c>
    </row>
    <row r="10" spans="1:8" ht="20.100000000000001" hidden="1" customHeight="1">
      <c r="A10" s="3" t="s">
        <v>9</v>
      </c>
      <c r="B10" s="3">
        <v>213633</v>
      </c>
      <c r="C10" s="3"/>
      <c r="D10" s="5">
        <v>44767</v>
      </c>
      <c r="E10" s="5"/>
      <c r="F10" s="3" t="s">
        <v>11</v>
      </c>
      <c r="G10" s="9">
        <v>1598558</v>
      </c>
      <c r="H10" s="9">
        <v>1598558</v>
      </c>
    </row>
    <row r="11" spans="1:8" ht="20.100000000000001" hidden="1" customHeight="1">
      <c r="A11" s="3" t="s">
        <v>9</v>
      </c>
      <c r="B11" s="3">
        <v>271408</v>
      </c>
      <c r="C11" s="3"/>
      <c r="D11" s="5">
        <v>45042</v>
      </c>
      <c r="E11" s="5"/>
      <c r="F11" s="3" t="s">
        <v>11</v>
      </c>
      <c r="G11" s="9">
        <v>431019</v>
      </c>
      <c r="H11" s="9">
        <v>431019</v>
      </c>
    </row>
    <row r="12" spans="1:8" ht="20.100000000000001" hidden="1" customHeight="1">
      <c r="A12" s="3" t="s">
        <v>9</v>
      </c>
      <c r="B12" s="3">
        <v>83145</v>
      </c>
      <c r="C12" s="3"/>
      <c r="D12" s="5">
        <v>44025</v>
      </c>
      <c r="E12" s="5"/>
      <c r="F12" s="3" t="s">
        <v>13</v>
      </c>
      <c r="G12" s="9">
        <v>84594</v>
      </c>
      <c r="H12" s="9">
        <v>84594</v>
      </c>
    </row>
    <row r="13" spans="1:8" ht="20.100000000000001" hidden="1" customHeight="1">
      <c r="A13" s="3" t="s">
        <v>9</v>
      </c>
      <c r="B13" s="3">
        <v>113070</v>
      </c>
      <c r="C13" s="3">
        <v>63320</v>
      </c>
      <c r="D13" s="5">
        <v>44231</v>
      </c>
      <c r="E13" s="5">
        <v>45000</v>
      </c>
      <c r="F13" s="3" t="s">
        <v>10</v>
      </c>
      <c r="G13" s="9">
        <v>260000</v>
      </c>
      <c r="H13" s="9">
        <v>260000</v>
      </c>
    </row>
    <row r="14" spans="1:8" ht="20.100000000000001" hidden="1" customHeight="1">
      <c r="A14" s="3" t="s">
        <v>9</v>
      </c>
      <c r="B14" s="3">
        <v>136938</v>
      </c>
      <c r="C14" s="3">
        <v>60151</v>
      </c>
      <c r="D14" s="5">
        <v>44377</v>
      </c>
      <c r="E14" s="5">
        <v>44635</v>
      </c>
      <c r="F14" s="3" t="s">
        <v>13</v>
      </c>
      <c r="G14" s="9">
        <v>1860542</v>
      </c>
      <c r="H14" s="9">
        <v>1265903</v>
      </c>
    </row>
    <row r="15" spans="1:8" ht="20.100000000000001" hidden="1" customHeight="1">
      <c r="A15" s="3" t="s">
        <v>9</v>
      </c>
      <c r="B15" s="3">
        <v>154294</v>
      </c>
      <c r="C15" s="3">
        <v>63715</v>
      </c>
      <c r="D15" s="5">
        <v>44466</v>
      </c>
      <c r="E15" s="5"/>
      <c r="F15" s="3" t="s">
        <v>13</v>
      </c>
      <c r="G15" s="9">
        <v>2452952</v>
      </c>
      <c r="H15" s="9">
        <v>2441867</v>
      </c>
    </row>
    <row r="16" spans="1:8" ht="20.100000000000001" customHeight="1">
      <c r="A16" s="3" t="s">
        <v>9</v>
      </c>
      <c r="B16" s="3">
        <v>266385</v>
      </c>
      <c r="C16" s="3"/>
      <c r="D16" s="5">
        <v>45016</v>
      </c>
      <c r="E16" s="5"/>
      <c r="F16" s="3" t="s">
        <v>11</v>
      </c>
      <c r="G16" s="9">
        <v>1858773</v>
      </c>
      <c r="H16" s="9">
        <v>1858773</v>
      </c>
    </row>
    <row r="17" spans="1:8" ht="20.100000000000001" hidden="1" customHeight="1">
      <c r="A17" s="3" t="s">
        <v>9</v>
      </c>
      <c r="B17" s="3">
        <v>111412</v>
      </c>
      <c r="C17" s="3">
        <v>57176</v>
      </c>
      <c r="D17" s="5">
        <v>44223</v>
      </c>
      <c r="E17" s="5">
        <v>44340</v>
      </c>
      <c r="F17" s="3" t="s">
        <v>10</v>
      </c>
      <c r="G17" s="9">
        <v>2387003</v>
      </c>
      <c r="H17" s="9">
        <v>264734</v>
      </c>
    </row>
    <row r="18" spans="1:8" ht="20.100000000000001" hidden="1" customHeight="1">
      <c r="A18" s="3" t="s">
        <v>9</v>
      </c>
      <c r="B18" s="3">
        <v>111592</v>
      </c>
      <c r="C18" s="3">
        <v>63320</v>
      </c>
      <c r="D18" s="5">
        <v>44223</v>
      </c>
      <c r="E18" s="5">
        <v>45000</v>
      </c>
      <c r="F18" s="3" t="s">
        <v>10</v>
      </c>
      <c r="G18" s="9">
        <v>146858</v>
      </c>
      <c r="H18" s="9">
        <v>146858</v>
      </c>
    </row>
    <row r="19" spans="1:8" ht="20.100000000000001" hidden="1" customHeight="1">
      <c r="A19" s="3" t="s">
        <v>9</v>
      </c>
      <c r="B19" s="3">
        <v>271321</v>
      </c>
      <c r="C19" s="3"/>
      <c r="D19" s="5">
        <v>45042</v>
      </c>
      <c r="E19" s="5"/>
      <c r="F19" s="3" t="s">
        <v>11</v>
      </c>
      <c r="G19" s="9">
        <v>84109</v>
      </c>
      <c r="H19" s="9">
        <v>84109</v>
      </c>
    </row>
    <row r="20" spans="1:8" ht="20.100000000000001" hidden="1" customHeight="1">
      <c r="A20" s="3" t="s">
        <v>9</v>
      </c>
      <c r="B20" s="3">
        <v>271322</v>
      </c>
      <c r="C20" s="3"/>
      <c r="D20" s="5">
        <v>45042</v>
      </c>
      <c r="E20" s="5"/>
      <c r="F20" s="3" t="s">
        <v>11</v>
      </c>
      <c r="G20" s="9">
        <v>16012</v>
      </c>
      <c r="H20" s="9">
        <v>16012</v>
      </c>
    </row>
    <row r="21" spans="1:8" ht="20.100000000000001" hidden="1" customHeight="1">
      <c r="A21" s="3" t="s">
        <v>9</v>
      </c>
      <c r="B21" s="3">
        <v>223214</v>
      </c>
      <c r="C21" s="3">
        <v>63130</v>
      </c>
      <c r="D21" s="5">
        <v>44804</v>
      </c>
      <c r="E21" s="5">
        <v>44973</v>
      </c>
      <c r="F21" s="3" t="s">
        <v>12</v>
      </c>
      <c r="G21" s="9">
        <v>21306246</v>
      </c>
      <c r="H21" s="9">
        <v>21306246</v>
      </c>
    </row>
    <row r="22" spans="1:8" ht="20.100000000000001" hidden="1" customHeight="1">
      <c r="A22" s="3" t="s">
        <v>9</v>
      </c>
      <c r="B22" s="3">
        <v>246043</v>
      </c>
      <c r="C22" s="3"/>
      <c r="D22" s="5">
        <v>44915</v>
      </c>
      <c r="E22" s="5"/>
      <c r="F22" s="3" t="s">
        <v>11</v>
      </c>
      <c r="G22" s="9">
        <v>1173508</v>
      </c>
      <c r="H22" s="9">
        <v>1173508</v>
      </c>
    </row>
    <row r="23" spans="1:8" ht="20.100000000000001" hidden="1" customHeight="1">
      <c r="A23" s="3" t="s">
        <v>9</v>
      </c>
      <c r="B23" s="3">
        <v>247119</v>
      </c>
      <c r="C23" s="3">
        <v>63130</v>
      </c>
      <c r="D23" s="5">
        <v>44922</v>
      </c>
      <c r="E23" s="5">
        <v>44973</v>
      </c>
      <c r="F23" s="3" t="s">
        <v>8</v>
      </c>
      <c r="G23" s="9">
        <v>88900</v>
      </c>
      <c r="H23" s="9">
        <v>88900</v>
      </c>
    </row>
    <row r="24" spans="1:8" ht="20.100000000000001" hidden="1" customHeight="1">
      <c r="A24" s="3" t="s">
        <v>9</v>
      </c>
      <c r="B24" s="3">
        <v>120361</v>
      </c>
      <c r="C24" s="3">
        <v>63321</v>
      </c>
      <c r="D24" s="5">
        <v>44270</v>
      </c>
      <c r="E24" s="5">
        <v>45000</v>
      </c>
      <c r="F24" s="3" t="s">
        <v>10</v>
      </c>
      <c r="G24" s="9">
        <v>2391741</v>
      </c>
      <c r="H24" s="9">
        <v>2391741</v>
      </c>
    </row>
    <row r="25" spans="1:8" ht="20.100000000000001" hidden="1" customHeight="1">
      <c r="A25" s="3" t="s">
        <v>9</v>
      </c>
      <c r="B25" s="3">
        <v>142659</v>
      </c>
      <c r="C25" s="3"/>
      <c r="D25" s="5">
        <v>44407</v>
      </c>
      <c r="E25" s="5"/>
      <c r="F25" s="3" t="s">
        <v>13</v>
      </c>
      <c r="G25" s="9">
        <v>1133933</v>
      </c>
      <c r="H25" s="9">
        <v>1133933</v>
      </c>
    </row>
    <row r="26" spans="1:8" ht="20.100000000000001" hidden="1" customHeight="1">
      <c r="A26" s="3" t="s">
        <v>9</v>
      </c>
      <c r="B26" s="3">
        <v>113191</v>
      </c>
      <c r="C26" s="3">
        <v>57714</v>
      </c>
      <c r="D26" s="5">
        <v>44231</v>
      </c>
      <c r="E26" s="5">
        <v>44391</v>
      </c>
      <c r="F26" s="3" t="s">
        <v>13</v>
      </c>
      <c r="G26" s="9">
        <v>2413082</v>
      </c>
      <c r="H26" s="9">
        <v>2413082</v>
      </c>
    </row>
    <row r="27" spans="1:8" ht="20.100000000000001" hidden="1" customHeight="1">
      <c r="A27" s="6" t="s">
        <v>9</v>
      </c>
      <c r="B27" s="4">
        <v>113197</v>
      </c>
      <c r="C27" s="6">
        <v>63320</v>
      </c>
      <c r="D27" s="7">
        <v>44231</v>
      </c>
      <c r="E27" s="7">
        <v>45000</v>
      </c>
      <c r="F27" s="6" t="s">
        <v>10</v>
      </c>
      <c r="G27" s="10">
        <v>11866850</v>
      </c>
      <c r="H27" s="9">
        <v>11854845</v>
      </c>
    </row>
    <row r="28" spans="1:8" ht="20.100000000000001" hidden="1" customHeight="1">
      <c r="A28" s="3" t="s">
        <v>9</v>
      </c>
      <c r="B28" s="3">
        <v>136093</v>
      </c>
      <c r="C28" s="3">
        <v>60152</v>
      </c>
      <c r="D28" s="5">
        <v>44373</v>
      </c>
      <c r="E28" s="5"/>
      <c r="F28" s="3" t="s">
        <v>13</v>
      </c>
      <c r="G28" s="9">
        <v>1855387</v>
      </c>
      <c r="H28" s="9">
        <v>1855387</v>
      </c>
    </row>
    <row r="29" spans="1:8" ht="20.100000000000001" hidden="1" customHeight="1">
      <c r="A29" s="3" t="s">
        <v>9</v>
      </c>
      <c r="B29" s="3">
        <v>150767</v>
      </c>
      <c r="C29" s="3">
        <v>63704</v>
      </c>
      <c r="D29" s="5">
        <v>44449</v>
      </c>
      <c r="E29" s="5"/>
      <c r="F29" s="3" t="s">
        <v>13</v>
      </c>
      <c r="G29" s="9">
        <v>370265</v>
      </c>
      <c r="H29" s="9">
        <v>370265</v>
      </c>
    </row>
    <row r="30" spans="1:8" ht="20.100000000000001" customHeight="1">
      <c r="A30" s="89" t="s">
        <v>7</v>
      </c>
      <c r="B30" s="89"/>
      <c r="C30" s="89"/>
      <c r="D30" s="89"/>
      <c r="E30" s="89"/>
      <c r="F30" s="89"/>
      <c r="G30" s="11">
        <f t="shared" ref="G30:H30" si="0">SUBTOTAL(9,G5:G29)</f>
        <v>1858773</v>
      </c>
      <c r="H30" s="11">
        <f t="shared" si="0"/>
        <v>1858773</v>
      </c>
    </row>
    <row r="32" spans="1:8">
      <c r="H32" s="2"/>
    </row>
    <row r="33" spans="8:8">
      <c r="H33" s="2"/>
    </row>
    <row r="35" spans="8:8">
      <c r="H35" s="2"/>
    </row>
  </sheetData>
  <autoFilter ref="A4:H29">
    <filterColumn colId="1">
      <filters>
        <filter val="266385"/>
      </filters>
    </filterColumn>
  </autoFilter>
  <mergeCells count="2">
    <mergeCell ref="A30:F30"/>
    <mergeCell ref="A1:H1"/>
  </mergeCells>
  <pageMargins left="0" right="0" top="0" bottom="0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5"/>
  <cols>
    <col min="1" max="1" width="40.85546875" bestFit="1" customWidth="1"/>
    <col min="2" max="2" width="11.5703125" customWidth="1"/>
    <col min="3" max="3" width="14.5703125" customWidth="1"/>
  </cols>
  <sheetData>
    <row r="3" spans="1:3">
      <c r="A3" s="30" t="s">
        <v>185</v>
      </c>
      <c r="B3" s="12" t="s">
        <v>186</v>
      </c>
      <c r="C3" s="12" t="s">
        <v>187</v>
      </c>
    </row>
    <row r="4" spans="1:3">
      <c r="A4" s="31" t="s">
        <v>181</v>
      </c>
      <c r="B4" s="32">
        <v>7</v>
      </c>
      <c r="C4" s="88">
        <v>8785112</v>
      </c>
    </row>
    <row r="5" spans="1:3">
      <c r="A5" s="31" t="s">
        <v>114</v>
      </c>
      <c r="B5" s="32">
        <v>8</v>
      </c>
      <c r="C5" s="88">
        <v>16205777</v>
      </c>
    </row>
    <row r="6" spans="1:3">
      <c r="A6" s="31" t="s">
        <v>182</v>
      </c>
      <c r="B6" s="32">
        <v>6</v>
      </c>
      <c r="C6" s="88">
        <v>5161979</v>
      </c>
    </row>
    <row r="7" spans="1:3">
      <c r="A7" s="31" t="s">
        <v>179</v>
      </c>
      <c r="B7" s="32">
        <v>3</v>
      </c>
      <c r="C7" s="88">
        <v>434466</v>
      </c>
    </row>
    <row r="8" spans="1:3">
      <c r="A8" s="31" t="s">
        <v>115</v>
      </c>
      <c r="B8" s="32">
        <v>1</v>
      </c>
      <c r="C8" s="88">
        <v>21306246</v>
      </c>
    </row>
    <row r="9" spans="1:3">
      <c r="A9" s="31" t="s">
        <v>184</v>
      </c>
      <c r="B9" s="32">
        <v>25</v>
      </c>
      <c r="C9" s="88">
        <v>51893580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R27"/>
  <sheetViews>
    <sheetView topLeftCell="B1" workbookViewId="0">
      <pane ySplit="1" topLeftCell="A2" activePane="bottomLeft" state="frozen"/>
      <selection pane="bottomLeft" activeCell="A2" sqref="A2:AR27"/>
    </sheetView>
  </sheetViews>
  <sheetFormatPr baseColWidth="10" defaultRowHeight="15"/>
  <cols>
    <col min="2" max="2" width="34.5703125" customWidth="1"/>
    <col min="6" max="6" width="26.140625" customWidth="1"/>
    <col min="10" max="14" width="26.28515625" customWidth="1"/>
    <col min="15" max="15" width="15" customWidth="1"/>
    <col min="21" max="21" width="13.85546875" customWidth="1"/>
    <col min="25" max="25" width="12.28515625" customWidth="1"/>
    <col min="31" max="31" width="16.28515625" customWidth="1"/>
  </cols>
  <sheetData>
    <row r="1" spans="1:44">
      <c r="H1" s="18">
        <f>SUBTOTAL(9,H3:H27)</f>
        <v>9433892</v>
      </c>
      <c r="I1" s="18">
        <f>SUBTOTAL(9,I3:I27)</f>
        <v>8785112</v>
      </c>
    </row>
    <row r="2" spans="1:44" s="14" customFormat="1" ht="41.25" customHeight="1">
      <c r="A2" s="15" t="s">
        <v>15</v>
      </c>
      <c r="B2" s="15" t="s">
        <v>16</v>
      </c>
      <c r="C2" s="15" t="s">
        <v>17</v>
      </c>
      <c r="D2" s="15" t="s">
        <v>18</v>
      </c>
      <c r="E2" s="16" t="s">
        <v>1</v>
      </c>
      <c r="F2" s="16" t="s">
        <v>79</v>
      </c>
      <c r="G2" s="15" t="s">
        <v>19</v>
      </c>
      <c r="H2" s="15" t="s">
        <v>20</v>
      </c>
      <c r="I2" s="16" t="s">
        <v>21</v>
      </c>
      <c r="J2" s="15" t="s">
        <v>22</v>
      </c>
      <c r="K2" s="16" t="s">
        <v>105</v>
      </c>
      <c r="L2" s="16" t="s">
        <v>106</v>
      </c>
      <c r="M2" s="16" t="s">
        <v>107</v>
      </c>
      <c r="N2" s="16" t="s">
        <v>108</v>
      </c>
      <c r="O2" s="15" t="s">
        <v>23</v>
      </c>
      <c r="P2" s="15" t="s">
        <v>24</v>
      </c>
      <c r="Q2" s="15" t="s">
        <v>25</v>
      </c>
      <c r="R2" s="15" t="s">
        <v>26</v>
      </c>
      <c r="S2" s="15" t="s">
        <v>27</v>
      </c>
      <c r="T2" s="15" t="s">
        <v>28</v>
      </c>
      <c r="U2" s="16" t="s">
        <v>112</v>
      </c>
      <c r="V2" s="16" t="s">
        <v>109</v>
      </c>
      <c r="W2" s="16" t="s">
        <v>110</v>
      </c>
      <c r="X2" s="15" t="s">
        <v>29</v>
      </c>
      <c r="Y2" s="15" t="s">
        <v>30</v>
      </c>
      <c r="Z2" s="16" t="s">
        <v>111</v>
      </c>
      <c r="AA2" s="16" t="s">
        <v>31</v>
      </c>
      <c r="AB2" s="16" t="s">
        <v>32</v>
      </c>
      <c r="AC2" s="16" t="s">
        <v>33</v>
      </c>
      <c r="AD2" s="16" t="s">
        <v>34</v>
      </c>
      <c r="AE2" s="15" t="s">
        <v>35</v>
      </c>
      <c r="AF2" s="15" t="s">
        <v>36</v>
      </c>
      <c r="AG2" s="15" t="s">
        <v>37</v>
      </c>
      <c r="AH2" s="15" t="s">
        <v>38</v>
      </c>
      <c r="AI2" s="15" t="s">
        <v>39</v>
      </c>
      <c r="AJ2" s="15" t="s">
        <v>40</v>
      </c>
      <c r="AK2" s="15" t="s">
        <v>41</v>
      </c>
      <c r="AL2" s="15" t="s">
        <v>42</v>
      </c>
      <c r="AM2" s="15" t="s">
        <v>43</v>
      </c>
      <c r="AN2" s="15" t="s">
        <v>44</v>
      </c>
      <c r="AO2" s="15" t="s">
        <v>45</v>
      </c>
      <c r="AP2" s="15" t="s">
        <v>46</v>
      </c>
      <c r="AQ2" s="15" t="s">
        <v>47</v>
      </c>
      <c r="AR2" s="15" t="s">
        <v>48</v>
      </c>
    </row>
    <row r="3" spans="1:44" hidden="1">
      <c r="A3" s="12">
        <v>800024390</v>
      </c>
      <c r="B3" s="12" t="s">
        <v>49</v>
      </c>
      <c r="C3" s="12" t="s">
        <v>9</v>
      </c>
      <c r="D3" s="12">
        <v>111412</v>
      </c>
      <c r="E3" s="12" t="s">
        <v>54</v>
      </c>
      <c r="F3" s="12" t="s">
        <v>80</v>
      </c>
      <c r="G3" s="13">
        <v>44223</v>
      </c>
      <c r="H3" s="17">
        <v>2387003</v>
      </c>
      <c r="I3" s="17">
        <v>264734</v>
      </c>
      <c r="J3" s="12" t="s">
        <v>50</v>
      </c>
      <c r="K3" s="12" t="s">
        <v>179</v>
      </c>
      <c r="L3" s="12"/>
      <c r="M3" s="12"/>
      <c r="N3" s="12"/>
      <c r="O3" s="12" t="s">
        <v>51</v>
      </c>
      <c r="P3" s="12"/>
      <c r="Q3" s="12"/>
      <c r="R3" s="12"/>
      <c r="S3" s="12"/>
      <c r="T3" s="12"/>
      <c r="U3" s="12"/>
      <c r="V3" s="17">
        <v>0</v>
      </c>
      <c r="W3" s="12"/>
      <c r="X3" s="12"/>
      <c r="Y3" s="12"/>
      <c r="Z3" s="12"/>
      <c r="AA3" s="12"/>
      <c r="AB3" s="12"/>
      <c r="AC3" s="12"/>
      <c r="AD3" s="12"/>
      <c r="AE3" s="12"/>
      <c r="AF3" s="12"/>
      <c r="AG3" s="13">
        <v>44223</v>
      </c>
      <c r="AH3" s="12"/>
      <c r="AI3" s="12"/>
      <c r="AJ3" s="12"/>
      <c r="AK3" s="12" t="s">
        <v>52</v>
      </c>
      <c r="AL3" s="12"/>
      <c r="AM3" s="12"/>
      <c r="AN3" s="12"/>
      <c r="AO3" s="12"/>
      <c r="AP3" s="12"/>
      <c r="AQ3" s="12"/>
      <c r="AR3" s="13">
        <v>45077</v>
      </c>
    </row>
    <row r="4" spans="1:44" hidden="1">
      <c r="A4" s="12">
        <v>800024390</v>
      </c>
      <c r="B4" s="12" t="s">
        <v>49</v>
      </c>
      <c r="C4" s="12" t="s">
        <v>9</v>
      </c>
      <c r="D4" s="12">
        <v>111592</v>
      </c>
      <c r="E4" s="12" t="s">
        <v>55</v>
      </c>
      <c r="F4" s="12" t="s">
        <v>81</v>
      </c>
      <c r="G4" s="13">
        <v>44223</v>
      </c>
      <c r="H4" s="17">
        <v>146858</v>
      </c>
      <c r="I4" s="17">
        <v>146858</v>
      </c>
      <c r="J4" s="12" t="s">
        <v>50</v>
      </c>
      <c r="K4" s="12" t="s">
        <v>114</v>
      </c>
      <c r="L4" s="12"/>
      <c r="M4" s="12"/>
      <c r="N4" s="12"/>
      <c r="O4" s="12" t="s">
        <v>51</v>
      </c>
      <c r="P4" s="12"/>
      <c r="Q4" s="12"/>
      <c r="R4" s="12"/>
      <c r="S4" s="12"/>
      <c r="T4" s="12"/>
      <c r="U4" s="12" t="s">
        <v>13</v>
      </c>
      <c r="V4" s="17">
        <v>146858</v>
      </c>
      <c r="W4" s="12"/>
      <c r="X4" s="12"/>
      <c r="Y4" s="12"/>
      <c r="Z4" s="12"/>
      <c r="AA4" s="12"/>
      <c r="AB4" s="12"/>
      <c r="AC4" s="12"/>
      <c r="AD4" s="12"/>
      <c r="AE4" s="12"/>
      <c r="AF4" s="12"/>
      <c r="AG4" s="13">
        <v>44223</v>
      </c>
      <c r="AH4" s="12"/>
      <c r="AI4" s="12"/>
      <c r="AJ4" s="12"/>
      <c r="AK4" s="12" t="s">
        <v>52</v>
      </c>
      <c r="AL4" s="12"/>
      <c r="AM4" s="12"/>
      <c r="AN4" s="12"/>
      <c r="AO4" s="12"/>
      <c r="AP4" s="12"/>
      <c r="AQ4" s="12"/>
      <c r="AR4" s="13">
        <v>45077</v>
      </c>
    </row>
    <row r="5" spans="1:44" hidden="1">
      <c r="A5" s="12">
        <v>800024390</v>
      </c>
      <c r="B5" s="12" t="s">
        <v>49</v>
      </c>
      <c r="C5" s="12" t="s">
        <v>9</v>
      </c>
      <c r="D5" s="12">
        <v>271321</v>
      </c>
      <c r="E5" s="12" t="s">
        <v>56</v>
      </c>
      <c r="F5" s="12" t="s">
        <v>82</v>
      </c>
      <c r="G5" s="13">
        <v>45042</v>
      </c>
      <c r="H5" s="17">
        <v>84109</v>
      </c>
      <c r="I5" s="17">
        <v>84109</v>
      </c>
      <c r="J5" s="12" t="s">
        <v>50</v>
      </c>
      <c r="K5" s="12" t="s">
        <v>182</v>
      </c>
      <c r="L5" s="12"/>
      <c r="M5" s="12"/>
      <c r="N5" s="12"/>
      <c r="O5" s="12" t="s">
        <v>51</v>
      </c>
      <c r="P5" s="12"/>
      <c r="Q5" s="12"/>
      <c r="R5" s="12"/>
      <c r="S5" s="12"/>
      <c r="T5" s="12"/>
      <c r="U5" s="12"/>
      <c r="V5" s="17">
        <v>0</v>
      </c>
      <c r="W5" s="12"/>
      <c r="X5" s="12"/>
      <c r="Y5" s="12"/>
      <c r="Z5" s="12"/>
      <c r="AA5" s="12"/>
      <c r="AB5" s="12"/>
      <c r="AC5" s="12"/>
      <c r="AD5" s="12"/>
      <c r="AE5" s="12"/>
      <c r="AF5" s="12"/>
      <c r="AG5" s="13">
        <v>45042</v>
      </c>
      <c r="AH5" s="12"/>
      <c r="AI5" s="12"/>
      <c r="AJ5" s="12"/>
      <c r="AK5" s="12" t="s">
        <v>52</v>
      </c>
      <c r="AL5" s="12"/>
      <c r="AM5" s="12"/>
      <c r="AN5" s="12"/>
      <c r="AO5" s="12"/>
      <c r="AP5" s="12"/>
      <c r="AQ5" s="12"/>
      <c r="AR5" s="13">
        <v>45077</v>
      </c>
    </row>
    <row r="6" spans="1:44" hidden="1">
      <c r="A6" s="12">
        <v>800024390</v>
      </c>
      <c r="B6" s="12" t="s">
        <v>49</v>
      </c>
      <c r="C6" s="12" t="s">
        <v>9</v>
      </c>
      <c r="D6" s="12">
        <v>247119</v>
      </c>
      <c r="E6" s="12" t="s">
        <v>57</v>
      </c>
      <c r="F6" s="12" t="s">
        <v>83</v>
      </c>
      <c r="G6" s="13">
        <v>44922</v>
      </c>
      <c r="H6" s="17">
        <v>88900</v>
      </c>
      <c r="I6" s="17">
        <v>88900</v>
      </c>
      <c r="J6" s="12" t="s">
        <v>50</v>
      </c>
      <c r="K6" s="12" t="s">
        <v>179</v>
      </c>
      <c r="L6" s="12"/>
      <c r="M6" s="12"/>
      <c r="N6" s="12"/>
      <c r="O6" s="12" t="s">
        <v>51</v>
      </c>
      <c r="P6" s="12"/>
      <c r="Q6" s="12"/>
      <c r="R6" s="12"/>
      <c r="S6" s="12"/>
      <c r="T6" s="12"/>
      <c r="U6" s="12"/>
      <c r="V6" s="17">
        <v>0</v>
      </c>
      <c r="W6" s="12"/>
      <c r="X6" s="12"/>
      <c r="Y6" s="12"/>
      <c r="Z6" s="12"/>
      <c r="AA6" s="12"/>
      <c r="AB6" s="12"/>
      <c r="AC6" s="12"/>
      <c r="AD6" s="12"/>
      <c r="AE6" s="12"/>
      <c r="AF6" s="12"/>
      <c r="AG6" s="13">
        <v>44922</v>
      </c>
      <c r="AH6" s="12"/>
      <c r="AI6" s="12"/>
      <c r="AJ6" s="12"/>
      <c r="AK6" s="12" t="s">
        <v>52</v>
      </c>
      <c r="AL6" s="12"/>
      <c r="AM6" s="12"/>
      <c r="AN6" s="12"/>
      <c r="AO6" s="12"/>
      <c r="AP6" s="12"/>
      <c r="AQ6" s="12"/>
      <c r="AR6" s="13">
        <v>45077</v>
      </c>
    </row>
    <row r="7" spans="1:44" hidden="1">
      <c r="A7" s="12">
        <v>800024390</v>
      </c>
      <c r="B7" s="12" t="s">
        <v>49</v>
      </c>
      <c r="C7" s="12" t="s">
        <v>9</v>
      </c>
      <c r="D7" s="12">
        <v>120361</v>
      </c>
      <c r="E7" s="12" t="s">
        <v>58</v>
      </c>
      <c r="F7" s="12" t="s">
        <v>84</v>
      </c>
      <c r="G7" s="13">
        <v>44270</v>
      </c>
      <c r="H7" s="17">
        <v>2391741</v>
      </c>
      <c r="I7" s="17">
        <v>2391741</v>
      </c>
      <c r="J7" s="12" t="s">
        <v>50</v>
      </c>
      <c r="K7" s="12" t="s">
        <v>114</v>
      </c>
      <c r="L7" s="12"/>
      <c r="M7" s="12"/>
      <c r="N7" s="12"/>
      <c r="O7" s="12" t="s">
        <v>51</v>
      </c>
      <c r="P7" s="12"/>
      <c r="Q7" s="12"/>
      <c r="R7" s="12"/>
      <c r="S7" s="12"/>
      <c r="T7" s="12"/>
      <c r="U7" s="12" t="s">
        <v>13</v>
      </c>
      <c r="V7" s="17">
        <v>2391741</v>
      </c>
      <c r="W7" s="12"/>
      <c r="X7" s="12"/>
      <c r="Y7" s="12"/>
      <c r="Z7" s="12"/>
      <c r="AA7" s="12"/>
      <c r="AB7" s="12"/>
      <c r="AC7" s="12"/>
      <c r="AD7" s="12"/>
      <c r="AE7" s="12"/>
      <c r="AF7" s="12"/>
      <c r="AG7" s="13">
        <v>44270</v>
      </c>
      <c r="AH7" s="12"/>
      <c r="AI7" s="12"/>
      <c r="AJ7" s="12"/>
      <c r="AK7" s="12" t="s">
        <v>52</v>
      </c>
      <c r="AL7" s="12"/>
      <c r="AM7" s="12"/>
      <c r="AN7" s="12"/>
      <c r="AO7" s="12"/>
      <c r="AP7" s="12"/>
      <c r="AQ7" s="12"/>
      <c r="AR7" s="13">
        <v>45077</v>
      </c>
    </row>
    <row r="8" spans="1:44" hidden="1">
      <c r="A8" s="12">
        <v>800024390</v>
      </c>
      <c r="B8" s="12" t="s">
        <v>49</v>
      </c>
      <c r="C8" s="12" t="s">
        <v>9</v>
      </c>
      <c r="D8" s="12">
        <v>142659</v>
      </c>
      <c r="E8" s="12" t="s">
        <v>59</v>
      </c>
      <c r="F8" s="12" t="s">
        <v>85</v>
      </c>
      <c r="G8" s="13">
        <v>44407</v>
      </c>
      <c r="H8" s="17">
        <v>1133933</v>
      </c>
      <c r="I8" s="17">
        <v>1133933</v>
      </c>
      <c r="J8" s="12" t="s">
        <v>50</v>
      </c>
      <c r="K8" s="12" t="s">
        <v>114</v>
      </c>
      <c r="L8" s="12"/>
      <c r="M8" s="12"/>
      <c r="N8" s="12"/>
      <c r="O8" s="12" t="s">
        <v>51</v>
      </c>
      <c r="P8" s="12"/>
      <c r="Q8" s="12"/>
      <c r="R8" s="12"/>
      <c r="S8" s="12"/>
      <c r="T8" s="12"/>
      <c r="U8" s="12" t="s">
        <v>13</v>
      </c>
      <c r="V8" s="17">
        <v>1133933</v>
      </c>
      <c r="W8" s="12"/>
      <c r="X8" s="12"/>
      <c r="Y8" s="12"/>
      <c r="Z8" s="12"/>
      <c r="AA8" s="12"/>
      <c r="AB8" s="12"/>
      <c r="AC8" s="12"/>
      <c r="AD8" s="12"/>
      <c r="AE8" s="12"/>
      <c r="AF8" s="12"/>
      <c r="AG8" s="13">
        <v>44407</v>
      </c>
      <c r="AH8" s="12"/>
      <c r="AI8" s="12"/>
      <c r="AJ8" s="12"/>
      <c r="AK8" s="12" t="s">
        <v>52</v>
      </c>
      <c r="AL8" s="12"/>
      <c r="AM8" s="12"/>
      <c r="AN8" s="12"/>
      <c r="AO8" s="12"/>
      <c r="AP8" s="12"/>
      <c r="AQ8" s="12"/>
      <c r="AR8" s="13">
        <v>45077</v>
      </c>
    </row>
    <row r="9" spans="1:44">
      <c r="A9" s="12">
        <v>800024390</v>
      </c>
      <c r="B9" s="12" t="s">
        <v>49</v>
      </c>
      <c r="C9" s="12" t="s">
        <v>9</v>
      </c>
      <c r="D9" s="12">
        <v>113191</v>
      </c>
      <c r="E9" s="12" t="s">
        <v>60</v>
      </c>
      <c r="F9" s="12" t="s">
        <v>86</v>
      </c>
      <c r="G9" s="13">
        <v>44231</v>
      </c>
      <c r="H9" s="17">
        <v>2413082</v>
      </c>
      <c r="I9" s="17">
        <v>2413082</v>
      </c>
      <c r="J9" s="12" t="s">
        <v>50</v>
      </c>
      <c r="K9" s="12" t="s">
        <v>181</v>
      </c>
      <c r="L9" s="12"/>
      <c r="M9" s="12"/>
      <c r="N9" s="12"/>
      <c r="O9" s="12" t="s">
        <v>51</v>
      </c>
      <c r="P9" s="12"/>
      <c r="Q9" s="12"/>
      <c r="R9" s="12"/>
      <c r="S9" s="12"/>
      <c r="T9" s="12"/>
      <c r="U9" s="12" t="s">
        <v>13</v>
      </c>
      <c r="V9" s="17">
        <v>2413082</v>
      </c>
      <c r="W9" s="12"/>
      <c r="X9" s="12"/>
      <c r="Y9" s="12"/>
      <c r="Z9" s="12"/>
      <c r="AA9" s="12"/>
      <c r="AB9" s="12"/>
      <c r="AC9" s="12"/>
      <c r="AD9" s="12"/>
      <c r="AE9" s="12"/>
      <c r="AF9" s="12"/>
      <c r="AG9" s="13">
        <v>44231</v>
      </c>
      <c r="AH9" s="12"/>
      <c r="AI9" s="12"/>
      <c r="AJ9" s="12"/>
      <c r="AK9" s="12" t="s">
        <v>52</v>
      </c>
      <c r="AL9" s="12"/>
      <c r="AM9" s="12"/>
      <c r="AN9" s="12"/>
      <c r="AO9" s="12"/>
      <c r="AP9" s="12"/>
      <c r="AQ9" s="12"/>
      <c r="AR9" s="13">
        <v>45077</v>
      </c>
    </row>
    <row r="10" spans="1:44" hidden="1">
      <c r="A10" s="12">
        <v>800024390</v>
      </c>
      <c r="B10" s="12" t="s">
        <v>49</v>
      </c>
      <c r="C10" s="12" t="s">
        <v>9</v>
      </c>
      <c r="D10" s="12">
        <v>113197</v>
      </c>
      <c r="E10" s="12" t="s">
        <v>61</v>
      </c>
      <c r="F10" s="12" t="s">
        <v>87</v>
      </c>
      <c r="G10" s="13">
        <v>44231</v>
      </c>
      <c r="H10" s="17">
        <v>11866850</v>
      </c>
      <c r="I10" s="17">
        <v>11854845</v>
      </c>
      <c r="J10" s="12" t="s">
        <v>50</v>
      </c>
      <c r="K10" s="12" t="s">
        <v>114</v>
      </c>
      <c r="L10" s="12"/>
      <c r="M10" s="12"/>
      <c r="N10" s="12"/>
      <c r="O10" s="12" t="s">
        <v>51</v>
      </c>
      <c r="P10" s="12"/>
      <c r="Q10" s="12"/>
      <c r="R10" s="12"/>
      <c r="S10" s="12"/>
      <c r="T10" s="12"/>
      <c r="U10" s="12" t="s">
        <v>13</v>
      </c>
      <c r="V10" s="17">
        <v>11866850</v>
      </c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3">
        <v>44231</v>
      </c>
      <c r="AH10" s="12"/>
      <c r="AI10" s="12"/>
      <c r="AJ10" s="12"/>
      <c r="AK10" s="12" t="s">
        <v>52</v>
      </c>
      <c r="AL10" s="12"/>
      <c r="AM10" s="12"/>
      <c r="AN10" s="12"/>
      <c r="AO10" s="12"/>
      <c r="AP10" s="12"/>
      <c r="AQ10" s="12"/>
      <c r="AR10" s="13">
        <v>45077</v>
      </c>
    </row>
    <row r="11" spans="1:44">
      <c r="A11" s="12">
        <v>800024390</v>
      </c>
      <c r="B11" s="12" t="s">
        <v>49</v>
      </c>
      <c r="C11" s="12" t="s">
        <v>9</v>
      </c>
      <c r="D11" s="12">
        <v>136093</v>
      </c>
      <c r="E11" s="12" t="s">
        <v>62</v>
      </c>
      <c r="F11" s="12" t="s">
        <v>88</v>
      </c>
      <c r="G11" s="13">
        <v>44373</v>
      </c>
      <c r="H11" s="17">
        <v>1855387</v>
      </c>
      <c r="I11" s="17">
        <v>1855387</v>
      </c>
      <c r="J11" s="12" t="s">
        <v>50</v>
      </c>
      <c r="K11" s="12" t="s">
        <v>181</v>
      </c>
      <c r="L11" s="12"/>
      <c r="M11" s="12"/>
      <c r="N11" s="12"/>
      <c r="O11" s="12" t="s">
        <v>51</v>
      </c>
      <c r="P11" s="12"/>
      <c r="Q11" s="12"/>
      <c r="R11" s="12"/>
      <c r="S11" s="12"/>
      <c r="T11" s="12"/>
      <c r="U11" s="12"/>
      <c r="V11" s="17">
        <v>0</v>
      </c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>
        <v>44373</v>
      </c>
      <c r="AH11" s="12"/>
      <c r="AI11" s="12"/>
      <c r="AJ11" s="12"/>
      <c r="AK11" s="12" t="s">
        <v>52</v>
      </c>
      <c r="AL11" s="12"/>
      <c r="AM11" s="12"/>
      <c r="AN11" s="12"/>
      <c r="AO11" s="12"/>
      <c r="AP11" s="12"/>
      <c r="AQ11" s="12"/>
      <c r="AR11" s="13">
        <v>45077</v>
      </c>
    </row>
    <row r="12" spans="1:44">
      <c r="A12" s="12">
        <v>800024390</v>
      </c>
      <c r="B12" s="12" t="s">
        <v>49</v>
      </c>
      <c r="C12" s="12" t="s">
        <v>9</v>
      </c>
      <c r="D12" s="12">
        <v>150767</v>
      </c>
      <c r="E12" s="12" t="s">
        <v>63</v>
      </c>
      <c r="F12" s="12" t="s">
        <v>89</v>
      </c>
      <c r="G12" s="13">
        <v>44449</v>
      </c>
      <c r="H12" s="17">
        <v>370265</v>
      </c>
      <c r="I12" s="17">
        <v>370265</v>
      </c>
      <c r="J12" s="12" t="s">
        <v>50</v>
      </c>
      <c r="K12" s="12" t="s">
        <v>181</v>
      </c>
      <c r="L12" s="12"/>
      <c r="M12" s="12"/>
      <c r="N12" s="12"/>
      <c r="O12" s="12" t="s">
        <v>51</v>
      </c>
      <c r="P12" s="12"/>
      <c r="Q12" s="12"/>
      <c r="R12" s="12"/>
      <c r="S12" s="12"/>
      <c r="T12" s="12"/>
      <c r="U12" s="12" t="s">
        <v>13</v>
      </c>
      <c r="V12" s="17">
        <v>370265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>
        <v>44449</v>
      </c>
      <c r="AH12" s="12"/>
      <c r="AI12" s="12"/>
      <c r="AJ12" s="12"/>
      <c r="AK12" s="12" t="s">
        <v>52</v>
      </c>
      <c r="AL12" s="12"/>
      <c r="AM12" s="12"/>
      <c r="AN12" s="12"/>
      <c r="AO12" s="12"/>
      <c r="AP12" s="12"/>
      <c r="AQ12" s="12"/>
      <c r="AR12" s="13">
        <v>45077</v>
      </c>
    </row>
    <row r="13" spans="1:44">
      <c r="A13" s="12">
        <v>800024390</v>
      </c>
      <c r="B13" s="12" t="s">
        <v>49</v>
      </c>
      <c r="C13" s="12" t="s">
        <v>9</v>
      </c>
      <c r="D13" s="12">
        <v>105904</v>
      </c>
      <c r="E13" s="12" t="s">
        <v>64</v>
      </c>
      <c r="F13" s="12" t="s">
        <v>90</v>
      </c>
      <c r="G13" s="13">
        <v>44180</v>
      </c>
      <c r="H13" s="17">
        <v>400832</v>
      </c>
      <c r="I13" s="17">
        <v>357776</v>
      </c>
      <c r="J13" s="12" t="s">
        <v>50</v>
      </c>
      <c r="K13" s="12" t="s">
        <v>181</v>
      </c>
      <c r="L13" s="12"/>
      <c r="M13" s="12"/>
      <c r="N13" s="12"/>
      <c r="O13" s="12" t="s">
        <v>51</v>
      </c>
      <c r="P13" s="12"/>
      <c r="Q13" s="12"/>
      <c r="R13" s="12"/>
      <c r="S13" s="12"/>
      <c r="T13" s="12"/>
      <c r="U13" s="12" t="s">
        <v>13</v>
      </c>
      <c r="V13" s="17">
        <v>400832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3">
        <v>44180</v>
      </c>
      <c r="AH13" s="12"/>
      <c r="AI13" s="12"/>
      <c r="AJ13" s="12"/>
      <c r="AK13" s="12" t="s">
        <v>52</v>
      </c>
      <c r="AL13" s="12"/>
      <c r="AM13" s="12"/>
      <c r="AN13" s="12"/>
      <c r="AO13" s="12"/>
      <c r="AP13" s="12"/>
      <c r="AQ13" s="12"/>
      <c r="AR13" s="13">
        <v>45077</v>
      </c>
    </row>
    <row r="14" spans="1:44">
      <c r="A14" s="12">
        <v>800024390</v>
      </c>
      <c r="B14" s="12" t="s">
        <v>49</v>
      </c>
      <c r="C14" s="12" t="s">
        <v>9</v>
      </c>
      <c r="D14" s="12">
        <v>173529</v>
      </c>
      <c r="E14" s="12" t="s">
        <v>65</v>
      </c>
      <c r="F14" s="12" t="s">
        <v>91</v>
      </c>
      <c r="G14" s="13">
        <v>44572</v>
      </c>
      <c r="H14" s="17">
        <v>80832</v>
      </c>
      <c r="I14" s="17">
        <v>80832</v>
      </c>
      <c r="J14" s="12" t="s">
        <v>50</v>
      </c>
      <c r="K14" s="12" t="s">
        <v>181</v>
      </c>
      <c r="L14" s="12"/>
      <c r="M14" s="12"/>
      <c r="N14" s="12"/>
      <c r="O14" s="12" t="s">
        <v>51</v>
      </c>
      <c r="P14" s="12"/>
      <c r="Q14" s="12"/>
      <c r="R14" s="12"/>
      <c r="S14" s="12"/>
      <c r="T14" s="12"/>
      <c r="U14" s="12" t="s">
        <v>13</v>
      </c>
      <c r="V14" s="17">
        <v>80832</v>
      </c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3">
        <v>44572</v>
      </c>
      <c r="AH14" s="12"/>
      <c r="AI14" s="12"/>
      <c r="AJ14" s="12"/>
      <c r="AK14" s="12" t="s">
        <v>52</v>
      </c>
      <c r="AL14" s="12"/>
      <c r="AM14" s="12"/>
      <c r="AN14" s="12"/>
      <c r="AO14" s="12"/>
      <c r="AP14" s="12"/>
      <c r="AQ14" s="12"/>
      <c r="AR14" s="13">
        <v>45077</v>
      </c>
    </row>
    <row r="15" spans="1:44" hidden="1">
      <c r="A15" s="12">
        <v>800024390</v>
      </c>
      <c r="B15" s="12" t="s">
        <v>49</v>
      </c>
      <c r="C15" s="12" t="s">
        <v>9</v>
      </c>
      <c r="D15" s="12">
        <v>236309</v>
      </c>
      <c r="E15" s="12" t="s">
        <v>66</v>
      </c>
      <c r="F15" s="12" t="s">
        <v>92</v>
      </c>
      <c r="G15" s="13">
        <v>44865</v>
      </c>
      <c r="H15" s="17">
        <v>80832</v>
      </c>
      <c r="I15" s="17">
        <v>80832</v>
      </c>
      <c r="J15" s="12" t="s">
        <v>50</v>
      </c>
      <c r="K15" s="12" t="s">
        <v>179</v>
      </c>
      <c r="L15" s="12"/>
      <c r="M15" s="12"/>
      <c r="N15" s="12"/>
      <c r="O15" s="12" t="s">
        <v>51</v>
      </c>
      <c r="P15" s="12"/>
      <c r="Q15" s="12"/>
      <c r="R15" s="12"/>
      <c r="S15" s="12"/>
      <c r="T15" s="12"/>
      <c r="U15" s="12"/>
      <c r="V15" s="17">
        <v>0</v>
      </c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3">
        <v>44865</v>
      </c>
      <c r="AH15" s="12"/>
      <c r="AI15" s="12"/>
      <c r="AJ15" s="12"/>
      <c r="AK15" s="12" t="s">
        <v>52</v>
      </c>
      <c r="AL15" s="12"/>
      <c r="AM15" s="12"/>
      <c r="AN15" s="12"/>
      <c r="AO15" s="12"/>
      <c r="AP15" s="12"/>
      <c r="AQ15" s="12"/>
      <c r="AR15" s="13">
        <v>45077</v>
      </c>
    </row>
    <row r="16" spans="1:44" hidden="1">
      <c r="A16" s="12">
        <v>800024390</v>
      </c>
      <c r="B16" s="12" t="s">
        <v>49</v>
      </c>
      <c r="C16" s="12" t="s">
        <v>9</v>
      </c>
      <c r="D16" s="12">
        <v>78025</v>
      </c>
      <c r="E16" s="12" t="s">
        <v>67</v>
      </c>
      <c r="F16" s="12" t="s">
        <v>93</v>
      </c>
      <c r="G16" s="13">
        <v>43967</v>
      </c>
      <c r="H16" s="17">
        <v>146032</v>
      </c>
      <c r="I16" s="17">
        <v>146032</v>
      </c>
      <c r="J16" s="12" t="s">
        <v>50</v>
      </c>
      <c r="K16" s="12" t="s">
        <v>114</v>
      </c>
      <c r="L16" s="12"/>
      <c r="M16" s="12"/>
      <c r="N16" s="12"/>
      <c r="O16" s="12" t="s">
        <v>51</v>
      </c>
      <c r="P16" s="12"/>
      <c r="Q16" s="12"/>
      <c r="R16" s="12"/>
      <c r="S16" s="12"/>
      <c r="T16" s="12"/>
      <c r="U16" s="12" t="s">
        <v>13</v>
      </c>
      <c r="V16" s="17">
        <v>146032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3">
        <v>43967</v>
      </c>
      <c r="AH16" s="12"/>
      <c r="AI16" s="12"/>
      <c r="AJ16" s="12"/>
      <c r="AK16" s="12" t="s">
        <v>52</v>
      </c>
      <c r="AL16" s="12"/>
      <c r="AM16" s="12"/>
      <c r="AN16" s="12"/>
      <c r="AO16" s="12"/>
      <c r="AP16" s="12"/>
      <c r="AQ16" s="12"/>
      <c r="AR16" s="13">
        <v>45077</v>
      </c>
    </row>
    <row r="17" spans="1:44" hidden="1">
      <c r="A17" s="12">
        <v>800024390</v>
      </c>
      <c r="B17" s="12" t="s">
        <v>49</v>
      </c>
      <c r="C17" s="12" t="s">
        <v>9</v>
      </c>
      <c r="D17" s="12">
        <v>78998</v>
      </c>
      <c r="E17" s="12" t="s">
        <v>68</v>
      </c>
      <c r="F17" s="12" t="s">
        <v>94</v>
      </c>
      <c r="G17" s="13">
        <v>43980</v>
      </c>
      <c r="H17" s="17">
        <v>190512</v>
      </c>
      <c r="I17" s="17">
        <v>187774</v>
      </c>
      <c r="J17" s="12" t="s">
        <v>50</v>
      </c>
      <c r="K17" s="12" t="s">
        <v>114</v>
      </c>
      <c r="L17" s="12"/>
      <c r="M17" s="12"/>
      <c r="N17" s="12"/>
      <c r="O17" s="12" t="s">
        <v>51</v>
      </c>
      <c r="P17" s="12"/>
      <c r="Q17" s="12"/>
      <c r="R17" s="12"/>
      <c r="S17" s="12"/>
      <c r="T17" s="12"/>
      <c r="U17" s="12" t="s">
        <v>13</v>
      </c>
      <c r="V17" s="17">
        <v>190512</v>
      </c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3">
        <v>43980</v>
      </c>
      <c r="AH17" s="12"/>
      <c r="AI17" s="12"/>
      <c r="AJ17" s="12"/>
      <c r="AK17" s="12" t="s">
        <v>52</v>
      </c>
      <c r="AL17" s="12"/>
      <c r="AM17" s="12"/>
      <c r="AN17" s="12"/>
      <c r="AO17" s="12"/>
      <c r="AP17" s="12"/>
      <c r="AQ17" s="12"/>
      <c r="AR17" s="13">
        <v>45077</v>
      </c>
    </row>
    <row r="18" spans="1:44" hidden="1">
      <c r="A18" s="12">
        <v>800024390</v>
      </c>
      <c r="B18" s="12" t="s">
        <v>49</v>
      </c>
      <c r="C18" s="12" t="s">
        <v>9</v>
      </c>
      <c r="D18" s="12">
        <v>83145</v>
      </c>
      <c r="E18" s="12" t="s">
        <v>69</v>
      </c>
      <c r="F18" s="12" t="s">
        <v>95</v>
      </c>
      <c r="G18" s="13">
        <v>44025</v>
      </c>
      <c r="H18" s="17">
        <v>84594</v>
      </c>
      <c r="I18" s="17">
        <v>84594</v>
      </c>
      <c r="J18" s="12" t="s">
        <v>50</v>
      </c>
      <c r="K18" s="12" t="s">
        <v>114</v>
      </c>
      <c r="L18" s="12"/>
      <c r="M18" s="12"/>
      <c r="N18" s="12"/>
      <c r="O18" s="12" t="s">
        <v>51</v>
      </c>
      <c r="P18" s="12"/>
      <c r="Q18" s="12"/>
      <c r="R18" s="12"/>
      <c r="S18" s="12"/>
      <c r="T18" s="12"/>
      <c r="U18" s="12" t="s">
        <v>13</v>
      </c>
      <c r="V18" s="17">
        <v>84594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>
        <v>44025</v>
      </c>
      <c r="AH18" s="12"/>
      <c r="AI18" s="12"/>
      <c r="AJ18" s="12"/>
      <c r="AK18" s="12" t="s">
        <v>52</v>
      </c>
      <c r="AL18" s="12"/>
      <c r="AM18" s="12"/>
      <c r="AN18" s="12"/>
      <c r="AO18" s="12"/>
      <c r="AP18" s="12"/>
      <c r="AQ18" s="12"/>
      <c r="AR18" s="13">
        <v>45077</v>
      </c>
    </row>
    <row r="19" spans="1:44" hidden="1">
      <c r="A19" s="12">
        <v>800024390</v>
      </c>
      <c r="B19" s="12" t="s">
        <v>49</v>
      </c>
      <c r="C19" s="12" t="s">
        <v>9</v>
      </c>
      <c r="D19" s="12">
        <v>113070</v>
      </c>
      <c r="E19" s="12" t="s">
        <v>70</v>
      </c>
      <c r="F19" s="12" t="s">
        <v>96</v>
      </c>
      <c r="G19" s="13">
        <v>44231</v>
      </c>
      <c r="H19" s="17">
        <v>260000</v>
      </c>
      <c r="I19" s="17">
        <v>260000</v>
      </c>
      <c r="J19" s="12" t="s">
        <v>50</v>
      </c>
      <c r="K19" s="12" t="s">
        <v>114</v>
      </c>
      <c r="L19" s="12"/>
      <c r="M19" s="12"/>
      <c r="N19" s="12"/>
      <c r="O19" s="12" t="s">
        <v>51</v>
      </c>
      <c r="P19" s="12"/>
      <c r="Q19" s="12"/>
      <c r="R19" s="12"/>
      <c r="S19" s="12"/>
      <c r="T19" s="12"/>
      <c r="U19" s="12" t="s">
        <v>13</v>
      </c>
      <c r="V19" s="17">
        <v>260000</v>
      </c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3">
        <v>44231</v>
      </c>
      <c r="AH19" s="12"/>
      <c r="AI19" s="12"/>
      <c r="AJ19" s="12"/>
      <c r="AK19" s="12" t="s">
        <v>52</v>
      </c>
      <c r="AL19" s="12"/>
      <c r="AM19" s="12"/>
      <c r="AN19" s="12"/>
      <c r="AO19" s="12"/>
      <c r="AP19" s="12"/>
      <c r="AQ19" s="12"/>
      <c r="AR19" s="13">
        <v>45077</v>
      </c>
    </row>
    <row r="20" spans="1:44">
      <c r="A20" s="12">
        <v>800024390</v>
      </c>
      <c r="B20" s="12" t="s">
        <v>49</v>
      </c>
      <c r="C20" s="12" t="s">
        <v>9</v>
      </c>
      <c r="D20" s="12">
        <v>136938</v>
      </c>
      <c r="E20" s="12" t="s">
        <v>71</v>
      </c>
      <c r="F20" s="12" t="s">
        <v>97</v>
      </c>
      <c r="G20" s="13">
        <v>44377</v>
      </c>
      <c r="H20" s="17">
        <v>1860542</v>
      </c>
      <c r="I20" s="17">
        <v>1265903</v>
      </c>
      <c r="J20" s="12" t="s">
        <v>50</v>
      </c>
      <c r="K20" s="12" t="s">
        <v>181</v>
      </c>
      <c r="L20" s="12"/>
      <c r="M20" s="12"/>
      <c r="N20" s="12"/>
      <c r="O20" s="12" t="s">
        <v>51</v>
      </c>
      <c r="P20" s="12"/>
      <c r="Q20" s="12"/>
      <c r="R20" s="12"/>
      <c r="S20" s="12"/>
      <c r="T20" s="12"/>
      <c r="U20" s="12" t="s">
        <v>13</v>
      </c>
      <c r="V20" s="17">
        <v>1860542</v>
      </c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3">
        <v>44377</v>
      </c>
      <c r="AH20" s="12"/>
      <c r="AI20" s="12"/>
      <c r="AJ20" s="12"/>
      <c r="AK20" s="12" t="s">
        <v>52</v>
      </c>
      <c r="AL20" s="12"/>
      <c r="AM20" s="12"/>
      <c r="AN20" s="12"/>
      <c r="AO20" s="12"/>
      <c r="AP20" s="12"/>
      <c r="AQ20" s="12"/>
      <c r="AR20" s="13">
        <v>45077</v>
      </c>
    </row>
    <row r="21" spans="1:44">
      <c r="A21" s="12">
        <v>800024390</v>
      </c>
      <c r="B21" s="12" t="s">
        <v>49</v>
      </c>
      <c r="C21" s="12" t="s">
        <v>9</v>
      </c>
      <c r="D21" s="12">
        <v>154294</v>
      </c>
      <c r="E21" s="12" t="s">
        <v>72</v>
      </c>
      <c r="F21" s="12" t="s">
        <v>98</v>
      </c>
      <c r="G21" s="13">
        <v>44466</v>
      </c>
      <c r="H21" s="17">
        <v>2452952</v>
      </c>
      <c r="I21" s="17">
        <v>2441867</v>
      </c>
      <c r="J21" s="12" t="s">
        <v>50</v>
      </c>
      <c r="K21" s="12" t="s">
        <v>181</v>
      </c>
      <c r="L21" s="12"/>
      <c r="M21" s="12"/>
      <c r="N21" s="12"/>
      <c r="O21" s="12" t="s">
        <v>51</v>
      </c>
      <c r="P21" s="12"/>
      <c r="Q21" s="12"/>
      <c r="R21" s="12"/>
      <c r="S21" s="12"/>
      <c r="T21" s="12"/>
      <c r="U21" s="12" t="s">
        <v>13</v>
      </c>
      <c r="V21" s="17">
        <v>2452952</v>
      </c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3">
        <v>44466</v>
      </c>
      <c r="AH21" s="12"/>
      <c r="AI21" s="12"/>
      <c r="AJ21" s="12"/>
      <c r="AK21" s="12" t="s">
        <v>52</v>
      </c>
      <c r="AL21" s="12"/>
      <c r="AM21" s="12"/>
      <c r="AN21" s="12"/>
      <c r="AO21" s="12"/>
      <c r="AP21" s="12"/>
      <c r="AQ21" s="12"/>
      <c r="AR21" s="13">
        <v>45077</v>
      </c>
    </row>
    <row r="22" spans="1:44" hidden="1">
      <c r="A22" s="12">
        <v>800024390</v>
      </c>
      <c r="B22" s="12" t="s">
        <v>49</v>
      </c>
      <c r="C22" s="12" t="s">
        <v>9</v>
      </c>
      <c r="D22" s="12">
        <v>223214</v>
      </c>
      <c r="E22" s="12" t="s">
        <v>73</v>
      </c>
      <c r="F22" s="12" t="s">
        <v>99</v>
      </c>
      <c r="G22" s="13">
        <v>44804</v>
      </c>
      <c r="H22" s="17">
        <v>21306246</v>
      </c>
      <c r="I22" s="17">
        <v>21306246</v>
      </c>
      <c r="J22" s="12" t="s">
        <v>50</v>
      </c>
      <c r="K22" s="12" t="s">
        <v>115</v>
      </c>
      <c r="L22" s="12"/>
      <c r="M22" s="12"/>
      <c r="N22" s="12"/>
      <c r="O22" s="12" t="s">
        <v>51</v>
      </c>
      <c r="P22" s="12"/>
      <c r="Q22" s="12"/>
      <c r="R22" s="12"/>
      <c r="S22" s="12"/>
      <c r="T22" s="12"/>
      <c r="U22" s="12" t="s">
        <v>113</v>
      </c>
      <c r="V22" s="17">
        <v>36050</v>
      </c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3">
        <v>44804</v>
      </c>
      <c r="AH22" s="12"/>
      <c r="AI22" s="12"/>
      <c r="AJ22" s="12"/>
      <c r="AK22" s="12" t="s">
        <v>52</v>
      </c>
      <c r="AL22" s="12"/>
      <c r="AM22" s="12"/>
      <c r="AN22" s="12"/>
      <c r="AO22" s="12"/>
      <c r="AP22" s="12"/>
      <c r="AQ22" s="12"/>
      <c r="AR22" s="13">
        <v>45077</v>
      </c>
    </row>
    <row r="23" spans="1:44" hidden="1">
      <c r="A23" s="12">
        <v>800024390</v>
      </c>
      <c r="B23" s="12" t="s">
        <v>49</v>
      </c>
      <c r="C23" s="12" t="s">
        <v>9</v>
      </c>
      <c r="D23" s="12">
        <v>271322</v>
      </c>
      <c r="E23" s="12" t="s">
        <v>74</v>
      </c>
      <c r="F23" s="12" t="s">
        <v>100</v>
      </c>
      <c r="G23" s="13">
        <v>45042</v>
      </c>
      <c r="H23" s="17">
        <v>16012</v>
      </c>
      <c r="I23" s="17">
        <v>16012</v>
      </c>
      <c r="J23" s="12" t="s">
        <v>50</v>
      </c>
      <c r="K23" s="12" t="s">
        <v>182</v>
      </c>
      <c r="L23" s="12"/>
      <c r="M23" s="12"/>
      <c r="N23" s="12"/>
      <c r="O23" s="12" t="s">
        <v>53</v>
      </c>
      <c r="P23" s="12"/>
      <c r="Q23" s="12"/>
      <c r="R23" s="12"/>
      <c r="S23" s="12"/>
      <c r="T23" s="12"/>
      <c r="U23" s="12"/>
      <c r="V23" s="17">
        <v>0</v>
      </c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3">
        <v>45042</v>
      </c>
      <c r="AH23" s="12"/>
      <c r="AI23" s="12"/>
      <c r="AJ23" s="12"/>
      <c r="AK23" s="12" t="s">
        <v>52</v>
      </c>
      <c r="AL23" s="12"/>
      <c r="AM23" s="12"/>
      <c r="AN23" s="12"/>
      <c r="AO23" s="12"/>
      <c r="AP23" s="12"/>
      <c r="AQ23" s="12"/>
      <c r="AR23" s="13">
        <v>45077</v>
      </c>
    </row>
    <row r="24" spans="1:44" hidden="1">
      <c r="A24" s="12">
        <v>800024390</v>
      </c>
      <c r="B24" s="12" t="s">
        <v>49</v>
      </c>
      <c r="C24" s="12" t="s">
        <v>9</v>
      </c>
      <c r="D24" s="12">
        <v>266385</v>
      </c>
      <c r="E24" s="12" t="s">
        <v>75</v>
      </c>
      <c r="F24" s="12" t="s">
        <v>101</v>
      </c>
      <c r="G24" s="13">
        <v>45016</v>
      </c>
      <c r="H24" s="17">
        <v>1858773</v>
      </c>
      <c r="I24" s="17">
        <v>1858773</v>
      </c>
      <c r="J24" s="12" t="s">
        <v>50</v>
      </c>
      <c r="K24" s="12" t="s">
        <v>182</v>
      </c>
      <c r="L24" s="12"/>
      <c r="M24" s="12"/>
      <c r="N24" s="12"/>
      <c r="O24" s="12" t="s">
        <v>53</v>
      </c>
      <c r="P24" s="12"/>
      <c r="Q24" s="12"/>
      <c r="R24" s="12"/>
      <c r="S24" s="12"/>
      <c r="T24" s="12"/>
      <c r="U24" s="12"/>
      <c r="V24" s="17">
        <v>0</v>
      </c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3">
        <v>45016</v>
      </c>
      <c r="AH24" s="12"/>
      <c r="AI24" s="12"/>
      <c r="AJ24" s="12"/>
      <c r="AK24" s="12" t="s">
        <v>52</v>
      </c>
      <c r="AL24" s="12"/>
      <c r="AM24" s="12"/>
      <c r="AN24" s="12"/>
      <c r="AO24" s="12"/>
      <c r="AP24" s="12"/>
      <c r="AQ24" s="12"/>
      <c r="AR24" s="13">
        <v>45077</v>
      </c>
    </row>
    <row r="25" spans="1:44" hidden="1">
      <c r="A25" s="12">
        <v>800024390</v>
      </c>
      <c r="B25" s="12" t="s">
        <v>49</v>
      </c>
      <c r="C25" s="12" t="s">
        <v>9</v>
      </c>
      <c r="D25" s="12">
        <v>213633</v>
      </c>
      <c r="E25" s="12" t="s">
        <v>76</v>
      </c>
      <c r="F25" s="12" t="s">
        <v>102</v>
      </c>
      <c r="G25" s="13">
        <v>44767</v>
      </c>
      <c r="H25" s="17">
        <v>1598558</v>
      </c>
      <c r="I25" s="17">
        <v>1598558</v>
      </c>
      <c r="J25" s="12" t="s">
        <v>50</v>
      </c>
      <c r="K25" s="12" t="s">
        <v>182</v>
      </c>
      <c r="L25" s="12"/>
      <c r="M25" s="12"/>
      <c r="N25" s="12"/>
      <c r="O25" s="12" t="s">
        <v>53</v>
      </c>
      <c r="P25" s="12"/>
      <c r="Q25" s="12"/>
      <c r="R25" s="12"/>
      <c r="S25" s="12"/>
      <c r="T25" s="12"/>
      <c r="U25" s="12"/>
      <c r="V25" s="17">
        <v>0</v>
      </c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3">
        <v>44767</v>
      </c>
      <c r="AH25" s="12"/>
      <c r="AI25" s="12"/>
      <c r="AJ25" s="12"/>
      <c r="AK25" s="12" t="s">
        <v>52</v>
      </c>
      <c r="AL25" s="12"/>
      <c r="AM25" s="12"/>
      <c r="AN25" s="12"/>
      <c r="AO25" s="12"/>
      <c r="AP25" s="12"/>
      <c r="AQ25" s="12"/>
      <c r="AR25" s="13">
        <v>45077</v>
      </c>
    </row>
    <row r="26" spans="1:44" hidden="1">
      <c r="A26" s="12">
        <v>800024390</v>
      </c>
      <c r="B26" s="12" t="s">
        <v>49</v>
      </c>
      <c r="C26" s="12" t="s">
        <v>9</v>
      </c>
      <c r="D26" s="12">
        <v>271408</v>
      </c>
      <c r="E26" s="12" t="s">
        <v>77</v>
      </c>
      <c r="F26" s="12" t="s">
        <v>103</v>
      </c>
      <c r="G26" s="13">
        <v>45042</v>
      </c>
      <c r="H26" s="17">
        <v>431019</v>
      </c>
      <c r="I26" s="17">
        <v>431019</v>
      </c>
      <c r="J26" s="12" t="s">
        <v>50</v>
      </c>
      <c r="K26" s="12" t="s">
        <v>182</v>
      </c>
      <c r="L26" s="12"/>
      <c r="M26" s="12"/>
      <c r="N26" s="12"/>
      <c r="O26" s="12" t="s">
        <v>53</v>
      </c>
      <c r="P26" s="12"/>
      <c r="Q26" s="12"/>
      <c r="R26" s="12"/>
      <c r="S26" s="12"/>
      <c r="T26" s="12"/>
      <c r="U26" s="12"/>
      <c r="V26" s="17">
        <v>0</v>
      </c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3">
        <v>45042</v>
      </c>
      <c r="AH26" s="12"/>
      <c r="AI26" s="12"/>
      <c r="AJ26" s="12"/>
      <c r="AK26" s="12" t="s">
        <v>52</v>
      </c>
      <c r="AL26" s="12"/>
      <c r="AM26" s="12"/>
      <c r="AN26" s="12"/>
      <c r="AO26" s="12"/>
      <c r="AP26" s="12"/>
      <c r="AQ26" s="12"/>
      <c r="AR26" s="13">
        <v>45077</v>
      </c>
    </row>
    <row r="27" spans="1:44" hidden="1">
      <c r="A27" s="12">
        <v>800024390</v>
      </c>
      <c r="B27" s="12" t="s">
        <v>49</v>
      </c>
      <c r="C27" s="12" t="s">
        <v>9</v>
      </c>
      <c r="D27" s="12">
        <v>246043</v>
      </c>
      <c r="E27" s="12" t="s">
        <v>78</v>
      </c>
      <c r="F27" s="12" t="s">
        <v>104</v>
      </c>
      <c r="G27" s="13">
        <v>44915</v>
      </c>
      <c r="H27" s="17">
        <v>1173508</v>
      </c>
      <c r="I27" s="17">
        <v>1173508</v>
      </c>
      <c r="J27" s="12" t="s">
        <v>50</v>
      </c>
      <c r="K27" s="12" t="s">
        <v>182</v>
      </c>
      <c r="L27" s="12"/>
      <c r="M27" s="12"/>
      <c r="N27" s="12"/>
      <c r="O27" s="12" t="s">
        <v>53</v>
      </c>
      <c r="P27" s="12"/>
      <c r="Q27" s="12"/>
      <c r="R27" s="12"/>
      <c r="S27" s="12"/>
      <c r="T27" s="12"/>
      <c r="U27" s="12"/>
      <c r="V27" s="17">
        <v>0</v>
      </c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3">
        <v>44915</v>
      </c>
      <c r="AH27" s="12"/>
      <c r="AI27" s="12"/>
      <c r="AJ27" s="12"/>
      <c r="AK27" s="12" t="s">
        <v>52</v>
      </c>
      <c r="AL27" s="12"/>
      <c r="AM27" s="12"/>
      <c r="AN27" s="12"/>
      <c r="AO27" s="12"/>
      <c r="AP27" s="12"/>
      <c r="AQ27" s="12"/>
      <c r="AR27" s="13">
        <v>45077</v>
      </c>
    </row>
  </sheetData>
  <autoFilter ref="A2:AR27">
    <filterColumn colId="10">
      <filters>
        <filter val="FACTURA CERRADA POR EXTEMPORANEIDAD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26"/>
  <sheetViews>
    <sheetView topLeftCell="B1" workbookViewId="0">
      <selection activeCell="I3" sqref="I3"/>
    </sheetView>
  </sheetViews>
  <sheetFormatPr baseColWidth="10" defaultRowHeight="15"/>
  <cols>
    <col min="10" max="10" width="20" customWidth="1"/>
    <col min="13" max="13" width="15.140625" customWidth="1"/>
    <col min="14" max="14" width="13.42578125" customWidth="1"/>
  </cols>
  <sheetData>
    <row r="1" spans="1:18" ht="105">
      <c r="A1" s="19" t="s">
        <v>116</v>
      </c>
      <c r="B1" s="19" t="s">
        <v>117</v>
      </c>
      <c r="C1" s="19" t="s">
        <v>118</v>
      </c>
      <c r="D1" s="19" t="s">
        <v>119</v>
      </c>
      <c r="E1" s="20" t="s">
        <v>120</v>
      </c>
      <c r="F1" s="20" t="s">
        <v>121</v>
      </c>
      <c r="G1" s="21" t="s">
        <v>122</v>
      </c>
      <c r="H1" s="21" t="s">
        <v>123</v>
      </c>
      <c r="I1" s="29" t="s">
        <v>183</v>
      </c>
      <c r="J1" s="20" t="s">
        <v>124</v>
      </c>
      <c r="K1" s="20" t="s">
        <v>125</v>
      </c>
      <c r="L1" s="20" t="s">
        <v>126</v>
      </c>
      <c r="M1" s="22" t="s">
        <v>6</v>
      </c>
      <c r="N1" s="23" t="s">
        <v>127</v>
      </c>
      <c r="O1" s="23" t="s">
        <v>128</v>
      </c>
      <c r="P1" s="24" t="s">
        <v>129</v>
      </c>
      <c r="Q1" s="25" t="s">
        <v>130</v>
      </c>
      <c r="R1" s="25" t="s">
        <v>131</v>
      </c>
    </row>
    <row r="2" spans="1:18" hidden="1">
      <c r="A2" s="12">
        <v>20210316</v>
      </c>
      <c r="B2" s="12">
        <v>2021</v>
      </c>
      <c r="C2" s="12" t="s">
        <v>132</v>
      </c>
      <c r="D2" s="12">
        <v>16</v>
      </c>
      <c r="E2" s="12">
        <v>800024390</v>
      </c>
      <c r="F2" s="12" t="s">
        <v>49</v>
      </c>
      <c r="G2" s="26" t="s">
        <v>9</v>
      </c>
      <c r="H2" s="26">
        <v>105904</v>
      </c>
      <c r="I2" s="26">
        <v>105904</v>
      </c>
      <c r="J2" s="12" t="s">
        <v>90</v>
      </c>
      <c r="K2" s="12">
        <v>4995286</v>
      </c>
      <c r="L2" s="13">
        <v>44180</v>
      </c>
      <c r="M2" s="27">
        <v>400832</v>
      </c>
      <c r="N2" s="28">
        <v>400832</v>
      </c>
      <c r="O2" s="28" t="s">
        <v>133</v>
      </c>
      <c r="P2" s="12" t="s">
        <v>13</v>
      </c>
      <c r="Q2" s="12" t="s">
        <v>134</v>
      </c>
      <c r="R2" s="12" t="s">
        <v>135</v>
      </c>
    </row>
    <row r="3" spans="1:18">
      <c r="A3" s="12">
        <v>20210803</v>
      </c>
      <c r="B3" s="12">
        <v>2021</v>
      </c>
      <c r="C3" s="12" t="s">
        <v>136</v>
      </c>
      <c r="D3" s="12">
        <v>3</v>
      </c>
      <c r="E3" s="12">
        <v>800024390</v>
      </c>
      <c r="F3" s="12" t="s">
        <v>49</v>
      </c>
      <c r="G3" s="26" t="s">
        <v>9</v>
      </c>
      <c r="H3" s="26">
        <v>71560</v>
      </c>
      <c r="I3" s="26" t="e">
        <v>#N/A</v>
      </c>
      <c r="J3" s="12" t="s">
        <v>137</v>
      </c>
      <c r="K3" s="12">
        <v>5153282</v>
      </c>
      <c r="L3" s="13">
        <v>43886</v>
      </c>
      <c r="M3" s="27">
        <v>431019</v>
      </c>
      <c r="N3" s="28">
        <v>431019</v>
      </c>
      <c r="O3" s="28" t="s">
        <v>133</v>
      </c>
      <c r="P3" s="12" t="s">
        <v>13</v>
      </c>
      <c r="Q3" s="12" t="s">
        <v>138</v>
      </c>
      <c r="R3" s="12" t="s">
        <v>139</v>
      </c>
    </row>
    <row r="4" spans="1:18">
      <c r="A4" s="12">
        <v>20210803</v>
      </c>
      <c r="B4" s="12">
        <v>2021</v>
      </c>
      <c r="C4" s="12" t="s">
        <v>136</v>
      </c>
      <c r="D4" s="12">
        <v>3</v>
      </c>
      <c r="E4" s="12">
        <v>800024390</v>
      </c>
      <c r="F4" s="12" t="s">
        <v>49</v>
      </c>
      <c r="G4" s="26" t="s">
        <v>9</v>
      </c>
      <c r="H4" s="26">
        <v>76922</v>
      </c>
      <c r="I4" s="26" t="e">
        <v>#N/A</v>
      </c>
      <c r="J4" s="12" t="s">
        <v>140</v>
      </c>
      <c r="K4" s="12">
        <v>5153283</v>
      </c>
      <c r="L4" s="13">
        <v>43945</v>
      </c>
      <c r="M4" s="27">
        <v>2002356</v>
      </c>
      <c r="N4" s="28">
        <v>2002356</v>
      </c>
      <c r="O4" s="28" t="s">
        <v>133</v>
      </c>
      <c r="P4" s="12" t="s">
        <v>13</v>
      </c>
      <c r="Q4" s="12" t="s">
        <v>141</v>
      </c>
      <c r="R4" s="12" t="s">
        <v>139</v>
      </c>
    </row>
    <row r="5" spans="1:18" hidden="1">
      <c r="A5" s="12">
        <v>20230221</v>
      </c>
      <c r="B5" s="12">
        <v>2023</v>
      </c>
      <c r="C5" s="12" t="s">
        <v>142</v>
      </c>
      <c r="D5" s="12">
        <v>21</v>
      </c>
      <c r="E5" s="12">
        <v>800024390</v>
      </c>
      <c r="F5" s="12" t="s">
        <v>49</v>
      </c>
      <c r="G5" s="26" t="s">
        <v>9</v>
      </c>
      <c r="H5" s="26">
        <v>223214</v>
      </c>
      <c r="I5" s="26">
        <v>223214</v>
      </c>
      <c r="J5" s="12" t="s">
        <v>99</v>
      </c>
      <c r="K5" s="12">
        <v>5823650</v>
      </c>
      <c r="L5" s="13">
        <v>44804</v>
      </c>
      <c r="M5" s="27">
        <v>21306246</v>
      </c>
      <c r="N5" s="28">
        <v>36050</v>
      </c>
      <c r="O5" s="28" t="s">
        <v>133</v>
      </c>
      <c r="P5" s="12" t="s">
        <v>113</v>
      </c>
      <c r="Q5" s="12" t="s">
        <v>143</v>
      </c>
      <c r="R5" s="12" t="s">
        <v>144</v>
      </c>
    </row>
    <row r="6" spans="1:18" hidden="1">
      <c r="A6" s="12">
        <v>20211227</v>
      </c>
      <c r="B6" s="12">
        <v>2021</v>
      </c>
      <c r="C6" s="12" t="s">
        <v>145</v>
      </c>
      <c r="D6" s="12">
        <v>27</v>
      </c>
      <c r="E6" s="12">
        <v>800024390</v>
      </c>
      <c r="F6" s="12" t="s">
        <v>49</v>
      </c>
      <c r="G6" s="26" t="s">
        <v>9</v>
      </c>
      <c r="H6" s="26">
        <v>150767</v>
      </c>
      <c r="I6" s="26">
        <v>150767</v>
      </c>
      <c r="J6" s="12" t="s">
        <v>89</v>
      </c>
      <c r="K6" s="12">
        <v>5284533</v>
      </c>
      <c r="L6" s="13">
        <v>44449</v>
      </c>
      <c r="M6" s="27">
        <v>370265</v>
      </c>
      <c r="N6" s="28">
        <v>370265</v>
      </c>
      <c r="O6" s="28" t="s">
        <v>133</v>
      </c>
      <c r="P6" s="12" t="s">
        <v>13</v>
      </c>
      <c r="Q6" s="12" t="s">
        <v>146</v>
      </c>
      <c r="R6" s="12" t="s">
        <v>147</v>
      </c>
    </row>
    <row r="7" spans="1:18">
      <c r="A7" s="12">
        <v>20210804</v>
      </c>
      <c r="B7" s="12">
        <v>2021</v>
      </c>
      <c r="C7" s="12" t="s">
        <v>136</v>
      </c>
      <c r="D7" s="12">
        <v>4</v>
      </c>
      <c r="E7" s="12">
        <v>800024390</v>
      </c>
      <c r="F7" s="12" t="s">
        <v>49</v>
      </c>
      <c r="G7" s="26" t="s">
        <v>9</v>
      </c>
      <c r="H7" s="26">
        <v>76923</v>
      </c>
      <c r="I7" s="26" t="e">
        <v>#N/A</v>
      </c>
      <c r="J7" s="12" t="s">
        <v>148</v>
      </c>
      <c r="K7" s="12">
        <v>5154020</v>
      </c>
      <c r="L7" s="13">
        <v>43945</v>
      </c>
      <c r="M7" s="27">
        <v>220800</v>
      </c>
      <c r="N7" s="28">
        <v>220800</v>
      </c>
      <c r="O7" s="28" t="s">
        <v>133</v>
      </c>
      <c r="P7" s="12" t="s">
        <v>13</v>
      </c>
      <c r="Q7" s="12" t="s">
        <v>149</v>
      </c>
      <c r="R7" s="12" t="s">
        <v>139</v>
      </c>
    </row>
    <row r="8" spans="1:18">
      <c r="A8" s="12">
        <v>20210804</v>
      </c>
      <c r="B8" s="12">
        <v>2021</v>
      </c>
      <c r="C8" s="12" t="s">
        <v>136</v>
      </c>
      <c r="D8" s="12">
        <v>4</v>
      </c>
      <c r="E8" s="12">
        <v>800024390</v>
      </c>
      <c r="F8" s="12" t="s">
        <v>49</v>
      </c>
      <c r="G8" s="26" t="s">
        <v>9</v>
      </c>
      <c r="H8" s="26">
        <v>79133</v>
      </c>
      <c r="I8" s="26" t="e">
        <v>#N/A</v>
      </c>
      <c r="J8" s="12" t="s">
        <v>150</v>
      </c>
      <c r="K8" s="12">
        <v>5154021</v>
      </c>
      <c r="L8" s="13">
        <v>43980</v>
      </c>
      <c r="M8" s="27">
        <v>84594</v>
      </c>
      <c r="N8" s="28">
        <v>84594</v>
      </c>
      <c r="O8" s="28" t="s">
        <v>133</v>
      </c>
      <c r="P8" s="12" t="s">
        <v>13</v>
      </c>
      <c r="Q8" s="12" t="s">
        <v>151</v>
      </c>
      <c r="R8" s="12" t="s">
        <v>139</v>
      </c>
    </row>
    <row r="9" spans="1:18">
      <c r="A9" s="12">
        <v>20210804</v>
      </c>
      <c r="B9" s="12">
        <v>2021</v>
      </c>
      <c r="C9" s="12" t="s">
        <v>136</v>
      </c>
      <c r="D9" s="12">
        <v>4</v>
      </c>
      <c r="E9" s="12">
        <v>800024390</v>
      </c>
      <c r="F9" s="12" t="s">
        <v>49</v>
      </c>
      <c r="G9" s="26" t="s">
        <v>9</v>
      </c>
      <c r="H9" s="26">
        <v>113191</v>
      </c>
      <c r="I9" s="26" t="e">
        <v>#N/A</v>
      </c>
      <c r="J9" s="12" t="s">
        <v>86</v>
      </c>
      <c r="K9" s="12">
        <v>5154024</v>
      </c>
      <c r="L9" s="13">
        <v>44231</v>
      </c>
      <c r="M9" s="27">
        <v>2413082</v>
      </c>
      <c r="N9" s="28">
        <v>2413082</v>
      </c>
      <c r="O9" s="28" t="s">
        <v>133</v>
      </c>
      <c r="P9" s="12" t="s">
        <v>13</v>
      </c>
      <c r="Q9" s="12" t="s">
        <v>152</v>
      </c>
      <c r="R9" s="12" t="s">
        <v>139</v>
      </c>
    </row>
    <row r="10" spans="1:18">
      <c r="A10" s="12">
        <v>20210806</v>
      </c>
      <c r="B10" s="12">
        <v>2021</v>
      </c>
      <c r="C10" s="12" t="s">
        <v>136</v>
      </c>
      <c r="D10" s="12">
        <v>6</v>
      </c>
      <c r="E10" s="12">
        <v>800024390</v>
      </c>
      <c r="F10" s="12" t="s">
        <v>49</v>
      </c>
      <c r="G10" s="26" t="s">
        <v>9</v>
      </c>
      <c r="H10" s="26">
        <v>93079</v>
      </c>
      <c r="I10" s="26" t="e">
        <v>#N/A</v>
      </c>
      <c r="J10" s="12" t="s">
        <v>153</v>
      </c>
      <c r="K10" s="12">
        <v>5155118</v>
      </c>
      <c r="L10" s="13">
        <v>44098</v>
      </c>
      <c r="M10" s="27">
        <v>1857110</v>
      </c>
      <c r="N10" s="28">
        <v>1857110</v>
      </c>
      <c r="O10" s="28" t="s">
        <v>133</v>
      </c>
      <c r="P10" s="12" t="s">
        <v>13</v>
      </c>
      <c r="Q10" s="12" t="s">
        <v>154</v>
      </c>
      <c r="R10" s="12" t="s">
        <v>139</v>
      </c>
    </row>
    <row r="11" spans="1:18">
      <c r="A11" s="12">
        <v>20210806</v>
      </c>
      <c r="B11" s="12">
        <v>2021</v>
      </c>
      <c r="C11" s="12" t="s">
        <v>136</v>
      </c>
      <c r="D11" s="12">
        <v>6</v>
      </c>
      <c r="E11" s="12">
        <v>800024390</v>
      </c>
      <c r="F11" s="12" t="s">
        <v>49</v>
      </c>
      <c r="G11" s="26" t="s">
        <v>9</v>
      </c>
      <c r="H11" s="26">
        <v>111826</v>
      </c>
      <c r="I11" s="26" t="e">
        <v>#N/A</v>
      </c>
      <c r="J11" s="12" t="s">
        <v>155</v>
      </c>
      <c r="K11" s="12">
        <v>5155119</v>
      </c>
      <c r="L11" s="13">
        <v>44224</v>
      </c>
      <c r="M11" s="27">
        <v>100121</v>
      </c>
      <c r="N11" s="28">
        <v>100121</v>
      </c>
      <c r="O11" s="28" t="s">
        <v>133</v>
      </c>
      <c r="P11" s="12" t="s">
        <v>13</v>
      </c>
      <c r="Q11" s="12" t="s">
        <v>156</v>
      </c>
      <c r="R11" s="12" t="s">
        <v>139</v>
      </c>
    </row>
    <row r="12" spans="1:18" hidden="1">
      <c r="A12" s="12">
        <v>20220329</v>
      </c>
      <c r="B12" s="12">
        <v>2022</v>
      </c>
      <c r="C12" s="12" t="s">
        <v>132</v>
      </c>
      <c r="D12" s="12">
        <v>29</v>
      </c>
      <c r="E12" s="12">
        <v>800024390</v>
      </c>
      <c r="F12" s="12" t="s">
        <v>49</v>
      </c>
      <c r="G12" s="26" t="s">
        <v>9</v>
      </c>
      <c r="H12" s="26">
        <v>136938</v>
      </c>
      <c r="I12" s="26">
        <v>136938</v>
      </c>
      <c r="J12" s="12" t="s">
        <v>97</v>
      </c>
      <c r="K12" s="12">
        <v>5383815</v>
      </c>
      <c r="L12" s="13">
        <v>44377</v>
      </c>
      <c r="M12" s="27">
        <v>1860542</v>
      </c>
      <c r="N12" s="28">
        <v>1860542</v>
      </c>
      <c r="O12" s="28" t="s">
        <v>133</v>
      </c>
      <c r="P12" s="12" t="s">
        <v>13</v>
      </c>
      <c r="Q12" s="12" t="s">
        <v>157</v>
      </c>
      <c r="R12" s="12" t="s">
        <v>139</v>
      </c>
    </row>
    <row r="13" spans="1:18" hidden="1">
      <c r="A13" s="12">
        <v>20220329</v>
      </c>
      <c r="B13" s="12">
        <v>2022</v>
      </c>
      <c r="C13" s="12" t="s">
        <v>132</v>
      </c>
      <c r="D13" s="12">
        <v>29</v>
      </c>
      <c r="E13" s="12">
        <v>800024390</v>
      </c>
      <c r="F13" s="12" t="s">
        <v>49</v>
      </c>
      <c r="G13" s="26" t="s">
        <v>9</v>
      </c>
      <c r="H13" s="26">
        <v>154294</v>
      </c>
      <c r="I13" s="26">
        <v>154294</v>
      </c>
      <c r="J13" s="12" t="s">
        <v>98</v>
      </c>
      <c r="K13" s="12">
        <v>5383817</v>
      </c>
      <c r="L13" s="13">
        <v>44466</v>
      </c>
      <c r="M13" s="27">
        <v>2452952</v>
      </c>
      <c r="N13" s="28">
        <v>2452952</v>
      </c>
      <c r="O13" s="28" t="s">
        <v>133</v>
      </c>
      <c r="P13" s="12" t="s">
        <v>13</v>
      </c>
      <c r="Q13" s="12" t="s">
        <v>158</v>
      </c>
      <c r="R13" s="12" t="s">
        <v>139</v>
      </c>
    </row>
    <row r="14" spans="1:18">
      <c r="A14" s="12">
        <v>20220725</v>
      </c>
      <c r="B14" s="12">
        <v>2022</v>
      </c>
      <c r="C14" s="12" t="s">
        <v>159</v>
      </c>
      <c r="D14" s="12">
        <v>25</v>
      </c>
      <c r="E14" s="12">
        <v>800024390</v>
      </c>
      <c r="F14" s="12" t="s">
        <v>49</v>
      </c>
      <c r="G14" s="26" t="s">
        <v>9</v>
      </c>
      <c r="H14" s="26">
        <v>208549</v>
      </c>
      <c r="I14" s="26" t="e">
        <v>#N/A</v>
      </c>
      <c r="J14" s="12" t="s">
        <v>160</v>
      </c>
      <c r="K14" s="12">
        <v>5471548</v>
      </c>
      <c r="L14" s="13">
        <v>44740</v>
      </c>
      <c r="M14" s="27">
        <v>144856</v>
      </c>
      <c r="N14" s="28">
        <v>144856</v>
      </c>
      <c r="O14" s="28" t="s">
        <v>133</v>
      </c>
      <c r="P14" s="12" t="s">
        <v>13</v>
      </c>
      <c r="Q14" s="12" t="s">
        <v>161</v>
      </c>
      <c r="R14" s="12" t="s">
        <v>139</v>
      </c>
    </row>
    <row r="15" spans="1:18">
      <c r="A15" s="12">
        <v>20220725</v>
      </c>
      <c r="B15" s="12">
        <v>2022</v>
      </c>
      <c r="C15" s="12" t="s">
        <v>159</v>
      </c>
      <c r="D15" s="12">
        <v>25</v>
      </c>
      <c r="E15" s="12">
        <v>800024390</v>
      </c>
      <c r="F15" s="12" t="s">
        <v>49</v>
      </c>
      <c r="G15" s="26" t="s">
        <v>9</v>
      </c>
      <c r="H15" s="26">
        <v>208543</v>
      </c>
      <c r="I15" s="26" t="e">
        <v>#N/A</v>
      </c>
      <c r="J15" s="12" t="s">
        <v>162</v>
      </c>
      <c r="K15" s="12">
        <v>5471547</v>
      </c>
      <c r="L15" s="13">
        <v>44740</v>
      </c>
      <c r="M15" s="27">
        <v>2604911</v>
      </c>
      <c r="N15" s="28">
        <v>2604911</v>
      </c>
      <c r="O15" s="28" t="s">
        <v>133</v>
      </c>
      <c r="P15" s="12" t="s">
        <v>13</v>
      </c>
      <c r="Q15" s="12" t="s">
        <v>163</v>
      </c>
      <c r="R15" s="12" t="s">
        <v>139</v>
      </c>
    </row>
    <row r="16" spans="1:18">
      <c r="A16" s="12">
        <v>20220725</v>
      </c>
      <c r="B16" s="12">
        <v>2022</v>
      </c>
      <c r="C16" s="12" t="s">
        <v>159</v>
      </c>
      <c r="D16" s="12">
        <v>25</v>
      </c>
      <c r="E16" s="12">
        <v>800024390</v>
      </c>
      <c r="F16" s="12" t="s">
        <v>49</v>
      </c>
      <c r="G16" s="26" t="s">
        <v>9</v>
      </c>
      <c r="H16" s="26">
        <v>208542</v>
      </c>
      <c r="I16" s="26" t="e">
        <v>#N/A</v>
      </c>
      <c r="J16" s="12" t="s">
        <v>164</v>
      </c>
      <c r="K16" s="12">
        <v>5471546</v>
      </c>
      <c r="L16" s="13">
        <v>44740</v>
      </c>
      <c r="M16" s="27">
        <v>181300</v>
      </c>
      <c r="N16" s="28">
        <v>181300</v>
      </c>
      <c r="O16" s="28" t="s">
        <v>133</v>
      </c>
      <c r="P16" s="12" t="s">
        <v>13</v>
      </c>
      <c r="Q16" s="12" t="s">
        <v>165</v>
      </c>
      <c r="R16" s="12" t="s">
        <v>139</v>
      </c>
    </row>
    <row r="17" spans="1:18">
      <c r="A17" s="12">
        <v>20220224</v>
      </c>
      <c r="B17" s="12">
        <v>2022</v>
      </c>
      <c r="C17" s="12" t="s">
        <v>142</v>
      </c>
      <c r="D17" s="12">
        <v>24</v>
      </c>
      <c r="E17" s="12">
        <v>800024390</v>
      </c>
      <c r="F17" s="12" t="s">
        <v>49</v>
      </c>
      <c r="G17" s="26" t="s">
        <v>9</v>
      </c>
      <c r="H17" s="26">
        <v>173529</v>
      </c>
      <c r="I17" s="26" t="e">
        <v>#N/A</v>
      </c>
      <c r="J17" s="12" t="s">
        <v>91</v>
      </c>
      <c r="K17" s="12">
        <v>5361131</v>
      </c>
      <c r="L17" s="13">
        <v>44572</v>
      </c>
      <c r="M17" s="27">
        <v>80832</v>
      </c>
      <c r="N17" s="28">
        <v>80832</v>
      </c>
      <c r="O17" s="28" t="s">
        <v>133</v>
      </c>
      <c r="P17" s="12" t="s">
        <v>13</v>
      </c>
      <c r="Q17" s="12" t="s">
        <v>166</v>
      </c>
      <c r="R17" s="12" t="s">
        <v>135</v>
      </c>
    </row>
    <row r="18" spans="1:18">
      <c r="A18" s="12">
        <v>20220224</v>
      </c>
      <c r="B18" s="12">
        <v>2022</v>
      </c>
      <c r="C18" s="12" t="s">
        <v>142</v>
      </c>
      <c r="D18" s="12">
        <v>24</v>
      </c>
      <c r="E18" s="12">
        <v>800024390</v>
      </c>
      <c r="F18" s="12" t="s">
        <v>49</v>
      </c>
      <c r="G18" s="26" t="s">
        <v>9</v>
      </c>
      <c r="H18" s="26">
        <v>170595</v>
      </c>
      <c r="I18" s="26" t="e">
        <v>#N/A</v>
      </c>
      <c r="J18" s="12" t="s">
        <v>167</v>
      </c>
      <c r="K18" s="12">
        <v>5361130</v>
      </c>
      <c r="L18" s="13">
        <v>44547</v>
      </c>
      <c r="M18" s="27">
        <v>4952574</v>
      </c>
      <c r="N18" s="28">
        <v>4952574</v>
      </c>
      <c r="O18" s="28" t="s">
        <v>133</v>
      </c>
      <c r="P18" s="12" t="s">
        <v>13</v>
      </c>
      <c r="Q18" s="12" t="s">
        <v>168</v>
      </c>
      <c r="R18" s="12" t="s">
        <v>139</v>
      </c>
    </row>
    <row r="19" spans="1:18" hidden="1">
      <c r="A19" s="12">
        <v>20230401</v>
      </c>
      <c r="B19" s="12">
        <v>2023</v>
      </c>
      <c r="C19" s="12" t="s">
        <v>169</v>
      </c>
      <c r="D19" s="12">
        <v>1</v>
      </c>
      <c r="E19" s="12">
        <v>800024390</v>
      </c>
      <c r="F19" s="12" t="s">
        <v>49</v>
      </c>
      <c r="G19" s="26" t="s">
        <v>9</v>
      </c>
      <c r="H19" s="26">
        <v>113197</v>
      </c>
      <c r="I19" s="26" t="e">
        <v>#N/A</v>
      </c>
      <c r="J19" s="12" t="s">
        <v>87</v>
      </c>
      <c r="K19" s="12">
        <v>5850103</v>
      </c>
      <c r="L19" s="13">
        <v>44231</v>
      </c>
      <c r="M19" s="27">
        <v>11866850</v>
      </c>
      <c r="N19" s="28">
        <v>11866850</v>
      </c>
      <c r="O19" s="28" t="s">
        <v>133</v>
      </c>
      <c r="P19" s="12" t="s">
        <v>13</v>
      </c>
      <c r="Q19" s="12" t="s">
        <v>170</v>
      </c>
      <c r="R19" s="12" t="s">
        <v>139</v>
      </c>
    </row>
    <row r="20" spans="1:18" hidden="1">
      <c r="A20" s="12">
        <v>20230425</v>
      </c>
      <c r="B20" s="12">
        <v>2023</v>
      </c>
      <c r="C20" s="12" t="s">
        <v>169</v>
      </c>
      <c r="D20" s="12">
        <v>25</v>
      </c>
      <c r="E20" s="12">
        <v>800024390</v>
      </c>
      <c r="F20" s="12" t="s">
        <v>49</v>
      </c>
      <c r="G20" s="26" t="s">
        <v>9</v>
      </c>
      <c r="H20" s="26">
        <v>111592</v>
      </c>
      <c r="I20" s="26" t="e">
        <v>#N/A</v>
      </c>
      <c r="J20" s="12" t="s">
        <v>81</v>
      </c>
      <c r="K20" s="12">
        <v>5868532</v>
      </c>
      <c r="L20" s="13">
        <v>44223</v>
      </c>
      <c r="M20" s="27">
        <v>146858</v>
      </c>
      <c r="N20" s="28">
        <v>146858</v>
      </c>
      <c r="O20" s="28" t="s">
        <v>133</v>
      </c>
      <c r="P20" s="12" t="s">
        <v>13</v>
      </c>
      <c r="Q20" s="12" t="s">
        <v>171</v>
      </c>
      <c r="R20" s="12" t="s">
        <v>139</v>
      </c>
    </row>
    <row r="21" spans="1:18" hidden="1">
      <c r="A21" s="12">
        <v>20230425</v>
      </c>
      <c r="B21" s="12">
        <v>2023</v>
      </c>
      <c r="C21" s="12" t="s">
        <v>169</v>
      </c>
      <c r="D21" s="12">
        <v>25</v>
      </c>
      <c r="E21" s="12">
        <v>800024390</v>
      </c>
      <c r="F21" s="12" t="s">
        <v>49</v>
      </c>
      <c r="G21" s="26" t="s">
        <v>9</v>
      </c>
      <c r="H21" s="26">
        <v>113070</v>
      </c>
      <c r="I21" s="26" t="e">
        <v>#N/A</v>
      </c>
      <c r="J21" s="12" t="s">
        <v>96</v>
      </c>
      <c r="K21" s="12">
        <v>5868533</v>
      </c>
      <c r="L21" s="13">
        <v>44231</v>
      </c>
      <c r="M21" s="27">
        <v>260000</v>
      </c>
      <c r="N21" s="28">
        <v>260000</v>
      </c>
      <c r="O21" s="28" t="s">
        <v>133</v>
      </c>
      <c r="P21" s="12" t="s">
        <v>13</v>
      </c>
      <c r="Q21" s="12" t="s">
        <v>172</v>
      </c>
      <c r="R21" s="12" t="s">
        <v>139</v>
      </c>
    </row>
    <row r="22" spans="1:18" hidden="1">
      <c r="A22" s="12">
        <v>20230405</v>
      </c>
      <c r="B22" s="12">
        <v>2023</v>
      </c>
      <c r="C22" s="12" t="s">
        <v>169</v>
      </c>
      <c r="D22" s="12">
        <v>5</v>
      </c>
      <c r="E22" s="12">
        <v>800024390</v>
      </c>
      <c r="F22" s="12" t="s">
        <v>49</v>
      </c>
      <c r="G22" s="26" t="s">
        <v>9</v>
      </c>
      <c r="H22" s="26">
        <v>120361</v>
      </c>
      <c r="I22" s="26" t="e">
        <v>#N/A</v>
      </c>
      <c r="J22" s="12" t="s">
        <v>84</v>
      </c>
      <c r="K22" s="12">
        <v>5851806</v>
      </c>
      <c r="L22" s="13">
        <v>44270</v>
      </c>
      <c r="M22" s="27">
        <v>2391741</v>
      </c>
      <c r="N22" s="28">
        <v>2391741</v>
      </c>
      <c r="O22" s="28" t="s">
        <v>133</v>
      </c>
      <c r="P22" s="12" t="s">
        <v>13</v>
      </c>
      <c r="Q22" s="12" t="s">
        <v>173</v>
      </c>
      <c r="R22" s="12" t="s">
        <v>139</v>
      </c>
    </row>
    <row r="23" spans="1:18" hidden="1">
      <c r="A23" s="12">
        <v>20230331</v>
      </c>
      <c r="B23" s="12">
        <v>2023</v>
      </c>
      <c r="C23" s="12" t="s">
        <v>132</v>
      </c>
      <c r="D23" s="12">
        <v>31</v>
      </c>
      <c r="E23" s="12">
        <v>800024390</v>
      </c>
      <c r="F23" s="12" t="s">
        <v>49</v>
      </c>
      <c r="G23" s="26" t="s">
        <v>9</v>
      </c>
      <c r="H23" s="26">
        <v>78025</v>
      </c>
      <c r="I23" s="26" t="e">
        <v>#N/A</v>
      </c>
      <c r="J23" s="12" t="s">
        <v>93</v>
      </c>
      <c r="K23" s="12">
        <v>5849868</v>
      </c>
      <c r="L23" s="13">
        <v>43967</v>
      </c>
      <c r="M23" s="27">
        <v>146032</v>
      </c>
      <c r="N23" s="28">
        <v>146032</v>
      </c>
      <c r="O23" s="28" t="s">
        <v>133</v>
      </c>
      <c r="P23" s="12" t="s">
        <v>13</v>
      </c>
      <c r="Q23" s="12" t="s">
        <v>174</v>
      </c>
      <c r="R23" s="12" t="s">
        <v>139</v>
      </c>
    </row>
    <row r="24" spans="1:18" hidden="1">
      <c r="A24" s="12">
        <v>20230331</v>
      </c>
      <c r="B24" s="12">
        <v>2023</v>
      </c>
      <c r="C24" s="12" t="s">
        <v>132</v>
      </c>
      <c r="D24" s="12">
        <v>31</v>
      </c>
      <c r="E24" s="12">
        <v>800024390</v>
      </c>
      <c r="F24" s="12" t="s">
        <v>49</v>
      </c>
      <c r="G24" s="26" t="s">
        <v>9</v>
      </c>
      <c r="H24" s="26">
        <v>78998</v>
      </c>
      <c r="I24" s="26" t="e">
        <v>#N/A</v>
      </c>
      <c r="J24" s="12" t="s">
        <v>94</v>
      </c>
      <c r="K24" s="12">
        <v>5849869</v>
      </c>
      <c r="L24" s="13">
        <v>43980</v>
      </c>
      <c r="M24" s="27">
        <v>190512</v>
      </c>
      <c r="N24" s="28">
        <v>190512</v>
      </c>
      <c r="O24" s="28" t="s">
        <v>133</v>
      </c>
      <c r="P24" s="12" t="s">
        <v>13</v>
      </c>
      <c r="Q24" s="12" t="s">
        <v>175</v>
      </c>
      <c r="R24" s="12" t="s">
        <v>139</v>
      </c>
    </row>
    <row r="25" spans="1:18" hidden="1">
      <c r="A25" s="12">
        <v>20230331</v>
      </c>
      <c r="B25" s="12">
        <v>2023</v>
      </c>
      <c r="C25" s="12" t="s">
        <v>132</v>
      </c>
      <c r="D25" s="12">
        <v>31</v>
      </c>
      <c r="E25" s="12">
        <v>800024390</v>
      </c>
      <c r="F25" s="12" t="s">
        <v>49</v>
      </c>
      <c r="G25" s="26" t="s">
        <v>9</v>
      </c>
      <c r="H25" s="26">
        <v>83145</v>
      </c>
      <c r="I25" s="26" t="e">
        <v>#N/A</v>
      </c>
      <c r="J25" s="12" t="s">
        <v>95</v>
      </c>
      <c r="K25" s="12">
        <v>5849870</v>
      </c>
      <c r="L25" s="13">
        <v>44025</v>
      </c>
      <c r="M25" s="27">
        <v>84594</v>
      </c>
      <c r="N25" s="28">
        <v>84594</v>
      </c>
      <c r="O25" s="28" t="s">
        <v>133</v>
      </c>
      <c r="P25" s="12" t="s">
        <v>13</v>
      </c>
      <c r="Q25" s="12" t="s">
        <v>176</v>
      </c>
      <c r="R25" s="12" t="s">
        <v>177</v>
      </c>
    </row>
    <row r="26" spans="1:18" hidden="1">
      <c r="A26" s="12">
        <v>20230331</v>
      </c>
      <c r="B26" s="12">
        <v>2023</v>
      </c>
      <c r="C26" s="12" t="s">
        <v>132</v>
      </c>
      <c r="D26" s="12">
        <v>31</v>
      </c>
      <c r="E26" s="12">
        <v>800024390</v>
      </c>
      <c r="F26" s="12" t="s">
        <v>49</v>
      </c>
      <c r="G26" s="26" t="s">
        <v>9</v>
      </c>
      <c r="H26" s="26">
        <v>142659</v>
      </c>
      <c r="I26" s="26" t="e">
        <v>#N/A</v>
      </c>
      <c r="J26" s="12" t="s">
        <v>85</v>
      </c>
      <c r="K26" s="12">
        <v>5849871</v>
      </c>
      <c r="L26" s="13">
        <v>44407</v>
      </c>
      <c r="M26" s="27">
        <v>1133933</v>
      </c>
      <c r="N26" s="28">
        <v>1133933</v>
      </c>
      <c r="O26" s="28" t="s">
        <v>133</v>
      </c>
      <c r="P26" s="12" t="s">
        <v>13</v>
      </c>
      <c r="Q26" s="12" t="s">
        <v>178</v>
      </c>
      <c r="R26" s="12" t="s">
        <v>139</v>
      </c>
    </row>
  </sheetData>
  <autoFilter ref="A1:R26">
    <filterColumn colId="1">
      <filters>
        <filter val="2021"/>
        <filter val="2022"/>
      </filters>
    </filterColumn>
    <filterColumn colId="8">
      <filters>
        <filter val="#N/A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L25" sqref="L25"/>
    </sheetView>
  </sheetViews>
  <sheetFormatPr baseColWidth="10" defaultColWidth="11" defaultRowHeight="12.75"/>
  <cols>
    <col min="1" max="1" width="1" style="33" customWidth="1"/>
    <col min="2" max="2" width="11" style="33"/>
    <col min="3" max="3" width="17.5703125" style="33" customWidth="1"/>
    <col min="4" max="4" width="11.5703125" style="33" customWidth="1"/>
    <col min="5" max="8" width="11" style="33"/>
    <col min="9" max="9" width="22.5703125" style="33" customWidth="1"/>
    <col min="10" max="10" width="14" style="33" customWidth="1"/>
    <col min="11" max="11" width="1.7109375" style="33" customWidth="1"/>
    <col min="12" max="12" width="17.85546875" style="33" customWidth="1"/>
    <col min="13" max="13" width="11" style="33"/>
    <col min="14" max="14" width="15.28515625" style="33" bestFit="1" customWidth="1"/>
    <col min="15" max="213" width="11" style="33"/>
    <col min="214" max="214" width="4.42578125" style="33" customWidth="1"/>
    <col min="215" max="215" width="11" style="33"/>
    <col min="216" max="216" width="17.5703125" style="33" customWidth="1"/>
    <col min="217" max="217" width="11.5703125" style="33" customWidth="1"/>
    <col min="218" max="221" width="11" style="33"/>
    <col min="222" max="222" width="22.5703125" style="33" customWidth="1"/>
    <col min="223" max="223" width="14" style="33" customWidth="1"/>
    <col min="224" max="224" width="1.7109375" style="33" customWidth="1"/>
    <col min="225" max="469" width="11" style="33"/>
    <col min="470" max="470" width="4.42578125" style="33" customWidth="1"/>
    <col min="471" max="471" width="11" style="33"/>
    <col min="472" max="472" width="17.5703125" style="33" customWidth="1"/>
    <col min="473" max="473" width="11.5703125" style="33" customWidth="1"/>
    <col min="474" max="477" width="11" style="33"/>
    <col min="478" max="478" width="22.5703125" style="33" customWidth="1"/>
    <col min="479" max="479" width="14" style="33" customWidth="1"/>
    <col min="480" max="480" width="1.7109375" style="33" customWidth="1"/>
    <col min="481" max="725" width="11" style="33"/>
    <col min="726" max="726" width="4.42578125" style="33" customWidth="1"/>
    <col min="727" max="727" width="11" style="33"/>
    <col min="728" max="728" width="17.5703125" style="33" customWidth="1"/>
    <col min="729" max="729" width="11.5703125" style="33" customWidth="1"/>
    <col min="730" max="733" width="11" style="33"/>
    <col min="734" max="734" width="22.5703125" style="33" customWidth="1"/>
    <col min="735" max="735" width="14" style="33" customWidth="1"/>
    <col min="736" max="736" width="1.7109375" style="33" customWidth="1"/>
    <col min="737" max="981" width="11" style="33"/>
    <col min="982" max="982" width="4.42578125" style="33" customWidth="1"/>
    <col min="983" max="983" width="11" style="33"/>
    <col min="984" max="984" width="17.5703125" style="33" customWidth="1"/>
    <col min="985" max="985" width="11.5703125" style="33" customWidth="1"/>
    <col min="986" max="989" width="11" style="33"/>
    <col min="990" max="990" width="22.5703125" style="33" customWidth="1"/>
    <col min="991" max="991" width="14" style="33" customWidth="1"/>
    <col min="992" max="992" width="1.7109375" style="33" customWidth="1"/>
    <col min="993" max="1237" width="11" style="33"/>
    <col min="1238" max="1238" width="4.42578125" style="33" customWidth="1"/>
    <col min="1239" max="1239" width="11" style="33"/>
    <col min="1240" max="1240" width="17.5703125" style="33" customWidth="1"/>
    <col min="1241" max="1241" width="11.5703125" style="33" customWidth="1"/>
    <col min="1242" max="1245" width="11" style="33"/>
    <col min="1246" max="1246" width="22.5703125" style="33" customWidth="1"/>
    <col min="1247" max="1247" width="14" style="33" customWidth="1"/>
    <col min="1248" max="1248" width="1.7109375" style="33" customWidth="1"/>
    <col min="1249" max="1493" width="11" style="33"/>
    <col min="1494" max="1494" width="4.42578125" style="33" customWidth="1"/>
    <col min="1495" max="1495" width="11" style="33"/>
    <col min="1496" max="1496" width="17.5703125" style="33" customWidth="1"/>
    <col min="1497" max="1497" width="11.5703125" style="33" customWidth="1"/>
    <col min="1498" max="1501" width="11" style="33"/>
    <col min="1502" max="1502" width="22.5703125" style="33" customWidth="1"/>
    <col min="1503" max="1503" width="14" style="33" customWidth="1"/>
    <col min="1504" max="1504" width="1.7109375" style="33" customWidth="1"/>
    <col min="1505" max="1749" width="11" style="33"/>
    <col min="1750" max="1750" width="4.42578125" style="33" customWidth="1"/>
    <col min="1751" max="1751" width="11" style="33"/>
    <col min="1752" max="1752" width="17.5703125" style="33" customWidth="1"/>
    <col min="1753" max="1753" width="11.5703125" style="33" customWidth="1"/>
    <col min="1754" max="1757" width="11" style="33"/>
    <col min="1758" max="1758" width="22.5703125" style="33" customWidth="1"/>
    <col min="1759" max="1759" width="14" style="33" customWidth="1"/>
    <col min="1760" max="1760" width="1.7109375" style="33" customWidth="1"/>
    <col min="1761" max="2005" width="11" style="33"/>
    <col min="2006" max="2006" width="4.42578125" style="33" customWidth="1"/>
    <col min="2007" max="2007" width="11" style="33"/>
    <col min="2008" max="2008" width="17.5703125" style="33" customWidth="1"/>
    <col min="2009" max="2009" width="11.5703125" style="33" customWidth="1"/>
    <col min="2010" max="2013" width="11" style="33"/>
    <col min="2014" max="2014" width="22.5703125" style="33" customWidth="1"/>
    <col min="2015" max="2015" width="14" style="33" customWidth="1"/>
    <col min="2016" max="2016" width="1.7109375" style="33" customWidth="1"/>
    <col min="2017" max="2261" width="11" style="33"/>
    <col min="2262" max="2262" width="4.42578125" style="33" customWidth="1"/>
    <col min="2263" max="2263" width="11" style="33"/>
    <col min="2264" max="2264" width="17.5703125" style="33" customWidth="1"/>
    <col min="2265" max="2265" width="11.5703125" style="33" customWidth="1"/>
    <col min="2266" max="2269" width="11" style="33"/>
    <col min="2270" max="2270" width="22.5703125" style="33" customWidth="1"/>
    <col min="2271" max="2271" width="14" style="33" customWidth="1"/>
    <col min="2272" max="2272" width="1.7109375" style="33" customWidth="1"/>
    <col min="2273" max="2517" width="11" style="33"/>
    <col min="2518" max="2518" width="4.42578125" style="33" customWidth="1"/>
    <col min="2519" max="2519" width="11" style="33"/>
    <col min="2520" max="2520" width="17.5703125" style="33" customWidth="1"/>
    <col min="2521" max="2521" width="11.5703125" style="33" customWidth="1"/>
    <col min="2522" max="2525" width="11" style="33"/>
    <col min="2526" max="2526" width="22.5703125" style="33" customWidth="1"/>
    <col min="2527" max="2527" width="14" style="33" customWidth="1"/>
    <col min="2528" max="2528" width="1.7109375" style="33" customWidth="1"/>
    <col min="2529" max="2773" width="11" style="33"/>
    <col min="2774" max="2774" width="4.42578125" style="33" customWidth="1"/>
    <col min="2775" max="2775" width="11" style="33"/>
    <col min="2776" max="2776" width="17.5703125" style="33" customWidth="1"/>
    <col min="2777" max="2777" width="11.5703125" style="33" customWidth="1"/>
    <col min="2778" max="2781" width="11" style="33"/>
    <col min="2782" max="2782" width="22.5703125" style="33" customWidth="1"/>
    <col min="2783" max="2783" width="14" style="33" customWidth="1"/>
    <col min="2784" max="2784" width="1.7109375" style="33" customWidth="1"/>
    <col min="2785" max="3029" width="11" style="33"/>
    <col min="3030" max="3030" width="4.42578125" style="33" customWidth="1"/>
    <col min="3031" max="3031" width="11" style="33"/>
    <col min="3032" max="3032" width="17.5703125" style="33" customWidth="1"/>
    <col min="3033" max="3033" width="11.5703125" style="33" customWidth="1"/>
    <col min="3034" max="3037" width="11" style="33"/>
    <col min="3038" max="3038" width="22.5703125" style="33" customWidth="1"/>
    <col min="3039" max="3039" width="14" style="33" customWidth="1"/>
    <col min="3040" max="3040" width="1.7109375" style="33" customWidth="1"/>
    <col min="3041" max="3285" width="11" style="33"/>
    <col min="3286" max="3286" width="4.42578125" style="33" customWidth="1"/>
    <col min="3287" max="3287" width="11" style="33"/>
    <col min="3288" max="3288" width="17.5703125" style="33" customWidth="1"/>
    <col min="3289" max="3289" width="11.5703125" style="33" customWidth="1"/>
    <col min="3290" max="3293" width="11" style="33"/>
    <col min="3294" max="3294" width="22.5703125" style="33" customWidth="1"/>
    <col min="3295" max="3295" width="14" style="33" customWidth="1"/>
    <col min="3296" max="3296" width="1.7109375" style="33" customWidth="1"/>
    <col min="3297" max="3541" width="11" style="33"/>
    <col min="3542" max="3542" width="4.42578125" style="33" customWidth="1"/>
    <col min="3543" max="3543" width="11" style="33"/>
    <col min="3544" max="3544" width="17.5703125" style="33" customWidth="1"/>
    <col min="3545" max="3545" width="11.5703125" style="33" customWidth="1"/>
    <col min="3546" max="3549" width="11" style="33"/>
    <col min="3550" max="3550" width="22.5703125" style="33" customWidth="1"/>
    <col min="3551" max="3551" width="14" style="33" customWidth="1"/>
    <col min="3552" max="3552" width="1.7109375" style="33" customWidth="1"/>
    <col min="3553" max="3797" width="11" style="33"/>
    <col min="3798" max="3798" width="4.42578125" style="33" customWidth="1"/>
    <col min="3799" max="3799" width="11" style="33"/>
    <col min="3800" max="3800" width="17.5703125" style="33" customWidth="1"/>
    <col min="3801" max="3801" width="11.5703125" style="33" customWidth="1"/>
    <col min="3802" max="3805" width="11" style="33"/>
    <col min="3806" max="3806" width="22.5703125" style="33" customWidth="1"/>
    <col min="3807" max="3807" width="14" style="33" customWidth="1"/>
    <col min="3808" max="3808" width="1.7109375" style="33" customWidth="1"/>
    <col min="3809" max="4053" width="11" style="33"/>
    <col min="4054" max="4054" width="4.42578125" style="33" customWidth="1"/>
    <col min="4055" max="4055" width="11" style="33"/>
    <col min="4056" max="4056" width="17.5703125" style="33" customWidth="1"/>
    <col min="4057" max="4057" width="11.5703125" style="33" customWidth="1"/>
    <col min="4058" max="4061" width="11" style="33"/>
    <col min="4062" max="4062" width="22.5703125" style="33" customWidth="1"/>
    <col min="4063" max="4063" width="14" style="33" customWidth="1"/>
    <col min="4064" max="4064" width="1.7109375" style="33" customWidth="1"/>
    <col min="4065" max="4309" width="11" style="33"/>
    <col min="4310" max="4310" width="4.42578125" style="33" customWidth="1"/>
    <col min="4311" max="4311" width="11" style="33"/>
    <col min="4312" max="4312" width="17.5703125" style="33" customWidth="1"/>
    <col min="4313" max="4313" width="11.5703125" style="33" customWidth="1"/>
    <col min="4314" max="4317" width="11" style="33"/>
    <col min="4318" max="4318" width="22.5703125" style="33" customWidth="1"/>
    <col min="4319" max="4319" width="14" style="33" customWidth="1"/>
    <col min="4320" max="4320" width="1.7109375" style="33" customWidth="1"/>
    <col min="4321" max="4565" width="11" style="33"/>
    <col min="4566" max="4566" width="4.42578125" style="33" customWidth="1"/>
    <col min="4567" max="4567" width="11" style="33"/>
    <col min="4568" max="4568" width="17.5703125" style="33" customWidth="1"/>
    <col min="4569" max="4569" width="11.5703125" style="33" customWidth="1"/>
    <col min="4570" max="4573" width="11" style="33"/>
    <col min="4574" max="4574" width="22.5703125" style="33" customWidth="1"/>
    <col min="4575" max="4575" width="14" style="33" customWidth="1"/>
    <col min="4576" max="4576" width="1.7109375" style="33" customWidth="1"/>
    <col min="4577" max="4821" width="11" style="33"/>
    <col min="4822" max="4822" width="4.42578125" style="33" customWidth="1"/>
    <col min="4823" max="4823" width="11" style="33"/>
    <col min="4824" max="4824" width="17.5703125" style="33" customWidth="1"/>
    <col min="4825" max="4825" width="11.5703125" style="33" customWidth="1"/>
    <col min="4826" max="4829" width="11" style="33"/>
    <col min="4830" max="4830" width="22.5703125" style="33" customWidth="1"/>
    <col min="4831" max="4831" width="14" style="33" customWidth="1"/>
    <col min="4832" max="4832" width="1.7109375" style="33" customWidth="1"/>
    <col min="4833" max="5077" width="11" style="33"/>
    <col min="5078" max="5078" width="4.42578125" style="33" customWidth="1"/>
    <col min="5079" max="5079" width="11" style="33"/>
    <col min="5080" max="5080" width="17.5703125" style="33" customWidth="1"/>
    <col min="5081" max="5081" width="11.5703125" style="33" customWidth="1"/>
    <col min="5082" max="5085" width="11" style="33"/>
    <col min="5086" max="5086" width="22.5703125" style="33" customWidth="1"/>
    <col min="5087" max="5087" width="14" style="33" customWidth="1"/>
    <col min="5088" max="5088" width="1.7109375" style="33" customWidth="1"/>
    <col min="5089" max="5333" width="11" style="33"/>
    <col min="5334" max="5334" width="4.42578125" style="33" customWidth="1"/>
    <col min="5335" max="5335" width="11" style="33"/>
    <col min="5336" max="5336" width="17.5703125" style="33" customWidth="1"/>
    <col min="5337" max="5337" width="11.5703125" style="33" customWidth="1"/>
    <col min="5338" max="5341" width="11" style="33"/>
    <col min="5342" max="5342" width="22.5703125" style="33" customWidth="1"/>
    <col min="5343" max="5343" width="14" style="33" customWidth="1"/>
    <col min="5344" max="5344" width="1.7109375" style="33" customWidth="1"/>
    <col min="5345" max="5589" width="11" style="33"/>
    <col min="5590" max="5590" width="4.42578125" style="33" customWidth="1"/>
    <col min="5591" max="5591" width="11" style="33"/>
    <col min="5592" max="5592" width="17.5703125" style="33" customWidth="1"/>
    <col min="5593" max="5593" width="11.5703125" style="33" customWidth="1"/>
    <col min="5594" max="5597" width="11" style="33"/>
    <col min="5598" max="5598" width="22.5703125" style="33" customWidth="1"/>
    <col min="5599" max="5599" width="14" style="33" customWidth="1"/>
    <col min="5600" max="5600" width="1.7109375" style="33" customWidth="1"/>
    <col min="5601" max="5845" width="11" style="33"/>
    <col min="5846" max="5846" width="4.42578125" style="33" customWidth="1"/>
    <col min="5847" max="5847" width="11" style="33"/>
    <col min="5848" max="5848" width="17.5703125" style="33" customWidth="1"/>
    <col min="5849" max="5849" width="11.5703125" style="33" customWidth="1"/>
    <col min="5850" max="5853" width="11" style="33"/>
    <col min="5854" max="5854" width="22.5703125" style="33" customWidth="1"/>
    <col min="5855" max="5855" width="14" style="33" customWidth="1"/>
    <col min="5856" max="5856" width="1.7109375" style="33" customWidth="1"/>
    <col min="5857" max="6101" width="11" style="33"/>
    <col min="6102" max="6102" width="4.42578125" style="33" customWidth="1"/>
    <col min="6103" max="6103" width="11" style="33"/>
    <col min="6104" max="6104" width="17.5703125" style="33" customWidth="1"/>
    <col min="6105" max="6105" width="11.5703125" style="33" customWidth="1"/>
    <col min="6106" max="6109" width="11" style="33"/>
    <col min="6110" max="6110" width="22.5703125" style="33" customWidth="1"/>
    <col min="6111" max="6111" width="14" style="33" customWidth="1"/>
    <col min="6112" max="6112" width="1.7109375" style="33" customWidth="1"/>
    <col min="6113" max="6357" width="11" style="33"/>
    <col min="6358" max="6358" width="4.42578125" style="33" customWidth="1"/>
    <col min="6359" max="6359" width="11" style="33"/>
    <col min="6360" max="6360" width="17.5703125" style="33" customWidth="1"/>
    <col min="6361" max="6361" width="11.5703125" style="33" customWidth="1"/>
    <col min="6362" max="6365" width="11" style="33"/>
    <col min="6366" max="6366" width="22.5703125" style="33" customWidth="1"/>
    <col min="6367" max="6367" width="14" style="33" customWidth="1"/>
    <col min="6368" max="6368" width="1.7109375" style="33" customWidth="1"/>
    <col min="6369" max="6613" width="11" style="33"/>
    <col min="6614" max="6614" width="4.42578125" style="33" customWidth="1"/>
    <col min="6615" max="6615" width="11" style="33"/>
    <col min="6616" max="6616" width="17.5703125" style="33" customWidth="1"/>
    <col min="6617" max="6617" width="11.5703125" style="33" customWidth="1"/>
    <col min="6618" max="6621" width="11" style="33"/>
    <col min="6622" max="6622" width="22.5703125" style="33" customWidth="1"/>
    <col min="6623" max="6623" width="14" style="33" customWidth="1"/>
    <col min="6624" max="6624" width="1.7109375" style="33" customWidth="1"/>
    <col min="6625" max="6869" width="11" style="33"/>
    <col min="6870" max="6870" width="4.42578125" style="33" customWidth="1"/>
    <col min="6871" max="6871" width="11" style="33"/>
    <col min="6872" max="6872" width="17.5703125" style="33" customWidth="1"/>
    <col min="6873" max="6873" width="11.5703125" style="33" customWidth="1"/>
    <col min="6874" max="6877" width="11" style="33"/>
    <col min="6878" max="6878" width="22.5703125" style="33" customWidth="1"/>
    <col min="6879" max="6879" width="14" style="33" customWidth="1"/>
    <col min="6880" max="6880" width="1.7109375" style="33" customWidth="1"/>
    <col min="6881" max="7125" width="11" style="33"/>
    <col min="7126" max="7126" width="4.42578125" style="33" customWidth="1"/>
    <col min="7127" max="7127" width="11" style="33"/>
    <col min="7128" max="7128" width="17.5703125" style="33" customWidth="1"/>
    <col min="7129" max="7129" width="11.5703125" style="33" customWidth="1"/>
    <col min="7130" max="7133" width="11" style="33"/>
    <col min="7134" max="7134" width="22.5703125" style="33" customWidth="1"/>
    <col min="7135" max="7135" width="14" style="33" customWidth="1"/>
    <col min="7136" max="7136" width="1.7109375" style="33" customWidth="1"/>
    <col min="7137" max="7381" width="11" style="33"/>
    <col min="7382" max="7382" width="4.42578125" style="33" customWidth="1"/>
    <col min="7383" max="7383" width="11" style="33"/>
    <col min="7384" max="7384" width="17.5703125" style="33" customWidth="1"/>
    <col min="7385" max="7385" width="11.5703125" style="33" customWidth="1"/>
    <col min="7386" max="7389" width="11" style="33"/>
    <col min="7390" max="7390" width="22.5703125" style="33" customWidth="1"/>
    <col min="7391" max="7391" width="14" style="33" customWidth="1"/>
    <col min="7392" max="7392" width="1.7109375" style="33" customWidth="1"/>
    <col min="7393" max="7637" width="11" style="33"/>
    <col min="7638" max="7638" width="4.42578125" style="33" customWidth="1"/>
    <col min="7639" max="7639" width="11" style="33"/>
    <col min="7640" max="7640" width="17.5703125" style="33" customWidth="1"/>
    <col min="7641" max="7641" width="11.5703125" style="33" customWidth="1"/>
    <col min="7642" max="7645" width="11" style="33"/>
    <col min="7646" max="7646" width="22.5703125" style="33" customWidth="1"/>
    <col min="7647" max="7647" width="14" style="33" customWidth="1"/>
    <col min="7648" max="7648" width="1.7109375" style="33" customWidth="1"/>
    <col min="7649" max="7893" width="11" style="33"/>
    <col min="7894" max="7894" width="4.42578125" style="33" customWidth="1"/>
    <col min="7895" max="7895" width="11" style="33"/>
    <col min="7896" max="7896" width="17.5703125" style="33" customWidth="1"/>
    <col min="7897" max="7897" width="11.5703125" style="33" customWidth="1"/>
    <col min="7898" max="7901" width="11" style="33"/>
    <col min="7902" max="7902" width="22.5703125" style="33" customWidth="1"/>
    <col min="7903" max="7903" width="14" style="33" customWidth="1"/>
    <col min="7904" max="7904" width="1.7109375" style="33" customWidth="1"/>
    <col min="7905" max="8149" width="11" style="33"/>
    <col min="8150" max="8150" width="4.42578125" style="33" customWidth="1"/>
    <col min="8151" max="8151" width="11" style="33"/>
    <col min="8152" max="8152" width="17.5703125" style="33" customWidth="1"/>
    <col min="8153" max="8153" width="11.5703125" style="33" customWidth="1"/>
    <col min="8154" max="8157" width="11" style="33"/>
    <col min="8158" max="8158" width="22.5703125" style="33" customWidth="1"/>
    <col min="8159" max="8159" width="14" style="33" customWidth="1"/>
    <col min="8160" max="8160" width="1.7109375" style="33" customWidth="1"/>
    <col min="8161" max="8405" width="11" style="33"/>
    <col min="8406" max="8406" width="4.42578125" style="33" customWidth="1"/>
    <col min="8407" max="8407" width="11" style="33"/>
    <col min="8408" max="8408" width="17.5703125" style="33" customWidth="1"/>
    <col min="8409" max="8409" width="11.5703125" style="33" customWidth="1"/>
    <col min="8410" max="8413" width="11" style="33"/>
    <col min="8414" max="8414" width="22.5703125" style="33" customWidth="1"/>
    <col min="8415" max="8415" width="14" style="33" customWidth="1"/>
    <col min="8416" max="8416" width="1.7109375" style="33" customWidth="1"/>
    <col min="8417" max="8661" width="11" style="33"/>
    <col min="8662" max="8662" width="4.42578125" style="33" customWidth="1"/>
    <col min="8663" max="8663" width="11" style="33"/>
    <col min="8664" max="8664" width="17.5703125" style="33" customWidth="1"/>
    <col min="8665" max="8665" width="11.5703125" style="33" customWidth="1"/>
    <col min="8666" max="8669" width="11" style="33"/>
    <col min="8670" max="8670" width="22.5703125" style="33" customWidth="1"/>
    <col min="8671" max="8671" width="14" style="33" customWidth="1"/>
    <col min="8672" max="8672" width="1.7109375" style="33" customWidth="1"/>
    <col min="8673" max="8917" width="11" style="33"/>
    <col min="8918" max="8918" width="4.42578125" style="33" customWidth="1"/>
    <col min="8919" max="8919" width="11" style="33"/>
    <col min="8920" max="8920" width="17.5703125" style="33" customWidth="1"/>
    <col min="8921" max="8921" width="11.5703125" style="33" customWidth="1"/>
    <col min="8922" max="8925" width="11" style="33"/>
    <col min="8926" max="8926" width="22.5703125" style="33" customWidth="1"/>
    <col min="8927" max="8927" width="14" style="33" customWidth="1"/>
    <col min="8928" max="8928" width="1.7109375" style="33" customWidth="1"/>
    <col min="8929" max="9173" width="11" style="33"/>
    <col min="9174" max="9174" width="4.42578125" style="33" customWidth="1"/>
    <col min="9175" max="9175" width="11" style="33"/>
    <col min="9176" max="9176" width="17.5703125" style="33" customWidth="1"/>
    <col min="9177" max="9177" width="11.5703125" style="33" customWidth="1"/>
    <col min="9178" max="9181" width="11" style="33"/>
    <col min="9182" max="9182" width="22.5703125" style="33" customWidth="1"/>
    <col min="9183" max="9183" width="14" style="33" customWidth="1"/>
    <col min="9184" max="9184" width="1.7109375" style="33" customWidth="1"/>
    <col min="9185" max="9429" width="11" style="33"/>
    <col min="9430" max="9430" width="4.42578125" style="33" customWidth="1"/>
    <col min="9431" max="9431" width="11" style="33"/>
    <col min="9432" max="9432" width="17.5703125" style="33" customWidth="1"/>
    <col min="9433" max="9433" width="11.5703125" style="33" customWidth="1"/>
    <col min="9434" max="9437" width="11" style="33"/>
    <col min="9438" max="9438" width="22.5703125" style="33" customWidth="1"/>
    <col min="9439" max="9439" width="14" style="33" customWidth="1"/>
    <col min="9440" max="9440" width="1.7109375" style="33" customWidth="1"/>
    <col min="9441" max="9685" width="11" style="33"/>
    <col min="9686" max="9686" width="4.42578125" style="33" customWidth="1"/>
    <col min="9687" max="9687" width="11" style="33"/>
    <col min="9688" max="9688" width="17.5703125" style="33" customWidth="1"/>
    <col min="9689" max="9689" width="11.5703125" style="33" customWidth="1"/>
    <col min="9690" max="9693" width="11" style="33"/>
    <col min="9694" max="9694" width="22.5703125" style="33" customWidth="1"/>
    <col min="9695" max="9695" width="14" style="33" customWidth="1"/>
    <col min="9696" max="9696" width="1.7109375" style="33" customWidth="1"/>
    <col min="9697" max="9941" width="11" style="33"/>
    <col min="9942" max="9942" width="4.42578125" style="33" customWidth="1"/>
    <col min="9943" max="9943" width="11" style="33"/>
    <col min="9944" max="9944" width="17.5703125" style="33" customWidth="1"/>
    <col min="9945" max="9945" width="11.5703125" style="33" customWidth="1"/>
    <col min="9946" max="9949" width="11" style="33"/>
    <col min="9950" max="9950" width="22.5703125" style="33" customWidth="1"/>
    <col min="9951" max="9951" width="14" style="33" customWidth="1"/>
    <col min="9952" max="9952" width="1.7109375" style="33" customWidth="1"/>
    <col min="9953" max="10197" width="11" style="33"/>
    <col min="10198" max="10198" width="4.42578125" style="33" customWidth="1"/>
    <col min="10199" max="10199" width="11" style="33"/>
    <col min="10200" max="10200" width="17.5703125" style="33" customWidth="1"/>
    <col min="10201" max="10201" width="11.5703125" style="33" customWidth="1"/>
    <col min="10202" max="10205" width="11" style="33"/>
    <col min="10206" max="10206" width="22.5703125" style="33" customWidth="1"/>
    <col min="10207" max="10207" width="14" style="33" customWidth="1"/>
    <col min="10208" max="10208" width="1.7109375" style="33" customWidth="1"/>
    <col min="10209" max="10453" width="11" style="33"/>
    <col min="10454" max="10454" width="4.42578125" style="33" customWidth="1"/>
    <col min="10455" max="10455" width="11" style="33"/>
    <col min="10456" max="10456" width="17.5703125" style="33" customWidth="1"/>
    <col min="10457" max="10457" width="11.5703125" style="33" customWidth="1"/>
    <col min="10458" max="10461" width="11" style="33"/>
    <col min="10462" max="10462" width="22.5703125" style="33" customWidth="1"/>
    <col min="10463" max="10463" width="14" style="33" customWidth="1"/>
    <col min="10464" max="10464" width="1.7109375" style="33" customWidth="1"/>
    <col min="10465" max="10709" width="11" style="33"/>
    <col min="10710" max="10710" width="4.42578125" style="33" customWidth="1"/>
    <col min="10711" max="10711" width="11" style="33"/>
    <col min="10712" max="10712" width="17.5703125" style="33" customWidth="1"/>
    <col min="10713" max="10713" width="11.5703125" style="33" customWidth="1"/>
    <col min="10714" max="10717" width="11" style="33"/>
    <col min="10718" max="10718" width="22.5703125" style="33" customWidth="1"/>
    <col min="10719" max="10719" width="14" style="33" customWidth="1"/>
    <col min="10720" max="10720" width="1.7109375" style="33" customWidth="1"/>
    <col min="10721" max="10965" width="11" style="33"/>
    <col min="10966" max="10966" width="4.42578125" style="33" customWidth="1"/>
    <col min="10967" max="10967" width="11" style="33"/>
    <col min="10968" max="10968" width="17.5703125" style="33" customWidth="1"/>
    <col min="10969" max="10969" width="11.5703125" style="33" customWidth="1"/>
    <col min="10970" max="10973" width="11" style="33"/>
    <col min="10974" max="10974" width="22.5703125" style="33" customWidth="1"/>
    <col min="10975" max="10975" width="14" style="33" customWidth="1"/>
    <col min="10976" max="10976" width="1.7109375" style="33" customWidth="1"/>
    <col min="10977" max="11221" width="11" style="33"/>
    <col min="11222" max="11222" width="4.42578125" style="33" customWidth="1"/>
    <col min="11223" max="11223" width="11" style="33"/>
    <col min="11224" max="11224" width="17.5703125" style="33" customWidth="1"/>
    <col min="11225" max="11225" width="11.5703125" style="33" customWidth="1"/>
    <col min="11226" max="11229" width="11" style="33"/>
    <col min="11230" max="11230" width="22.5703125" style="33" customWidth="1"/>
    <col min="11231" max="11231" width="14" style="33" customWidth="1"/>
    <col min="11232" max="11232" width="1.7109375" style="33" customWidth="1"/>
    <col min="11233" max="11477" width="11" style="33"/>
    <col min="11478" max="11478" width="4.42578125" style="33" customWidth="1"/>
    <col min="11479" max="11479" width="11" style="33"/>
    <col min="11480" max="11480" width="17.5703125" style="33" customWidth="1"/>
    <col min="11481" max="11481" width="11.5703125" style="33" customWidth="1"/>
    <col min="11482" max="11485" width="11" style="33"/>
    <col min="11486" max="11486" width="22.5703125" style="33" customWidth="1"/>
    <col min="11487" max="11487" width="14" style="33" customWidth="1"/>
    <col min="11488" max="11488" width="1.7109375" style="33" customWidth="1"/>
    <col min="11489" max="11733" width="11" style="33"/>
    <col min="11734" max="11734" width="4.42578125" style="33" customWidth="1"/>
    <col min="11735" max="11735" width="11" style="33"/>
    <col min="11736" max="11736" width="17.5703125" style="33" customWidth="1"/>
    <col min="11737" max="11737" width="11.5703125" style="33" customWidth="1"/>
    <col min="11738" max="11741" width="11" style="33"/>
    <col min="11742" max="11742" width="22.5703125" style="33" customWidth="1"/>
    <col min="11743" max="11743" width="14" style="33" customWidth="1"/>
    <col min="11744" max="11744" width="1.7109375" style="33" customWidth="1"/>
    <col min="11745" max="11989" width="11" style="33"/>
    <col min="11990" max="11990" width="4.42578125" style="33" customWidth="1"/>
    <col min="11991" max="11991" width="11" style="33"/>
    <col min="11992" max="11992" width="17.5703125" style="33" customWidth="1"/>
    <col min="11993" max="11993" width="11.5703125" style="33" customWidth="1"/>
    <col min="11994" max="11997" width="11" style="33"/>
    <col min="11998" max="11998" width="22.5703125" style="33" customWidth="1"/>
    <col min="11999" max="11999" width="14" style="33" customWidth="1"/>
    <col min="12000" max="12000" width="1.7109375" style="33" customWidth="1"/>
    <col min="12001" max="12245" width="11" style="33"/>
    <col min="12246" max="12246" width="4.42578125" style="33" customWidth="1"/>
    <col min="12247" max="12247" width="11" style="33"/>
    <col min="12248" max="12248" width="17.5703125" style="33" customWidth="1"/>
    <col min="12249" max="12249" width="11.5703125" style="33" customWidth="1"/>
    <col min="12250" max="12253" width="11" style="33"/>
    <col min="12254" max="12254" width="22.5703125" style="33" customWidth="1"/>
    <col min="12255" max="12255" width="14" style="33" customWidth="1"/>
    <col min="12256" max="12256" width="1.7109375" style="33" customWidth="1"/>
    <col min="12257" max="12501" width="11" style="33"/>
    <col min="12502" max="12502" width="4.42578125" style="33" customWidth="1"/>
    <col min="12503" max="12503" width="11" style="33"/>
    <col min="12504" max="12504" width="17.5703125" style="33" customWidth="1"/>
    <col min="12505" max="12505" width="11.5703125" style="33" customWidth="1"/>
    <col min="12506" max="12509" width="11" style="33"/>
    <col min="12510" max="12510" width="22.5703125" style="33" customWidth="1"/>
    <col min="12511" max="12511" width="14" style="33" customWidth="1"/>
    <col min="12512" max="12512" width="1.7109375" style="33" customWidth="1"/>
    <col min="12513" max="12757" width="11" style="33"/>
    <col min="12758" max="12758" width="4.42578125" style="33" customWidth="1"/>
    <col min="12759" max="12759" width="11" style="33"/>
    <col min="12760" max="12760" width="17.5703125" style="33" customWidth="1"/>
    <col min="12761" max="12761" width="11.5703125" style="33" customWidth="1"/>
    <col min="12762" max="12765" width="11" style="33"/>
    <col min="12766" max="12766" width="22.5703125" style="33" customWidth="1"/>
    <col min="12767" max="12767" width="14" style="33" customWidth="1"/>
    <col min="12768" max="12768" width="1.7109375" style="33" customWidth="1"/>
    <col min="12769" max="13013" width="11" style="33"/>
    <col min="13014" max="13014" width="4.42578125" style="33" customWidth="1"/>
    <col min="13015" max="13015" width="11" style="33"/>
    <col min="13016" max="13016" width="17.5703125" style="33" customWidth="1"/>
    <col min="13017" max="13017" width="11.5703125" style="33" customWidth="1"/>
    <col min="13018" max="13021" width="11" style="33"/>
    <col min="13022" max="13022" width="22.5703125" style="33" customWidth="1"/>
    <col min="13023" max="13023" width="14" style="33" customWidth="1"/>
    <col min="13024" max="13024" width="1.7109375" style="33" customWidth="1"/>
    <col min="13025" max="13269" width="11" style="33"/>
    <col min="13270" max="13270" width="4.42578125" style="33" customWidth="1"/>
    <col min="13271" max="13271" width="11" style="33"/>
    <col min="13272" max="13272" width="17.5703125" style="33" customWidth="1"/>
    <col min="13273" max="13273" width="11.5703125" style="33" customWidth="1"/>
    <col min="13274" max="13277" width="11" style="33"/>
    <col min="13278" max="13278" width="22.5703125" style="33" customWidth="1"/>
    <col min="13279" max="13279" width="14" style="33" customWidth="1"/>
    <col min="13280" max="13280" width="1.7109375" style="33" customWidth="1"/>
    <col min="13281" max="13525" width="11" style="33"/>
    <col min="13526" max="13526" width="4.42578125" style="33" customWidth="1"/>
    <col min="13527" max="13527" width="11" style="33"/>
    <col min="13528" max="13528" width="17.5703125" style="33" customWidth="1"/>
    <col min="13529" max="13529" width="11.5703125" style="33" customWidth="1"/>
    <col min="13530" max="13533" width="11" style="33"/>
    <col min="13534" max="13534" width="22.5703125" style="33" customWidth="1"/>
    <col min="13535" max="13535" width="14" style="33" customWidth="1"/>
    <col min="13536" max="13536" width="1.7109375" style="33" customWidth="1"/>
    <col min="13537" max="13781" width="11" style="33"/>
    <col min="13782" max="13782" width="4.42578125" style="33" customWidth="1"/>
    <col min="13783" max="13783" width="11" style="33"/>
    <col min="13784" max="13784" width="17.5703125" style="33" customWidth="1"/>
    <col min="13785" max="13785" width="11.5703125" style="33" customWidth="1"/>
    <col min="13786" max="13789" width="11" style="33"/>
    <col min="13790" max="13790" width="22.5703125" style="33" customWidth="1"/>
    <col min="13791" max="13791" width="14" style="33" customWidth="1"/>
    <col min="13792" max="13792" width="1.7109375" style="33" customWidth="1"/>
    <col min="13793" max="14037" width="11" style="33"/>
    <col min="14038" max="14038" width="4.42578125" style="33" customWidth="1"/>
    <col min="14039" max="14039" width="11" style="33"/>
    <col min="14040" max="14040" width="17.5703125" style="33" customWidth="1"/>
    <col min="14041" max="14041" width="11.5703125" style="33" customWidth="1"/>
    <col min="14042" max="14045" width="11" style="33"/>
    <col min="14046" max="14046" width="22.5703125" style="33" customWidth="1"/>
    <col min="14047" max="14047" width="14" style="33" customWidth="1"/>
    <col min="14048" max="14048" width="1.7109375" style="33" customWidth="1"/>
    <col min="14049" max="14293" width="11" style="33"/>
    <col min="14294" max="14294" width="4.42578125" style="33" customWidth="1"/>
    <col min="14295" max="14295" width="11" style="33"/>
    <col min="14296" max="14296" width="17.5703125" style="33" customWidth="1"/>
    <col min="14297" max="14297" width="11.5703125" style="33" customWidth="1"/>
    <col min="14298" max="14301" width="11" style="33"/>
    <col min="14302" max="14302" width="22.5703125" style="33" customWidth="1"/>
    <col min="14303" max="14303" width="14" style="33" customWidth="1"/>
    <col min="14304" max="14304" width="1.7109375" style="33" customWidth="1"/>
    <col min="14305" max="14549" width="11" style="33"/>
    <col min="14550" max="14550" width="4.42578125" style="33" customWidth="1"/>
    <col min="14551" max="14551" width="11" style="33"/>
    <col min="14552" max="14552" width="17.5703125" style="33" customWidth="1"/>
    <col min="14553" max="14553" width="11.5703125" style="33" customWidth="1"/>
    <col min="14554" max="14557" width="11" style="33"/>
    <col min="14558" max="14558" width="22.5703125" style="33" customWidth="1"/>
    <col min="14559" max="14559" width="14" style="33" customWidth="1"/>
    <col min="14560" max="14560" width="1.7109375" style="33" customWidth="1"/>
    <col min="14561" max="14805" width="11" style="33"/>
    <col min="14806" max="14806" width="4.42578125" style="33" customWidth="1"/>
    <col min="14807" max="14807" width="11" style="33"/>
    <col min="14808" max="14808" width="17.5703125" style="33" customWidth="1"/>
    <col min="14809" max="14809" width="11.5703125" style="33" customWidth="1"/>
    <col min="14810" max="14813" width="11" style="33"/>
    <col min="14814" max="14814" width="22.5703125" style="33" customWidth="1"/>
    <col min="14815" max="14815" width="14" style="33" customWidth="1"/>
    <col min="14816" max="14816" width="1.7109375" style="33" customWidth="1"/>
    <col min="14817" max="15061" width="11" style="33"/>
    <col min="15062" max="15062" width="4.42578125" style="33" customWidth="1"/>
    <col min="15063" max="15063" width="11" style="33"/>
    <col min="15064" max="15064" width="17.5703125" style="33" customWidth="1"/>
    <col min="15065" max="15065" width="11.5703125" style="33" customWidth="1"/>
    <col min="15066" max="15069" width="11" style="33"/>
    <col min="15070" max="15070" width="22.5703125" style="33" customWidth="1"/>
    <col min="15071" max="15071" width="14" style="33" customWidth="1"/>
    <col min="15072" max="15072" width="1.7109375" style="33" customWidth="1"/>
    <col min="15073" max="15317" width="11" style="33"/>
    <col min="15318" max="15318" width="4.42578125" style="33" customWidth="1"/>
    <col min="15319" max="15319" width="11" style="33"/>
    <col min="15320" max="15320" width="17.5703125" style="33" customWidth="1"/>
    <col min="15321" max="15321" width="11.5703125" style="33" customWidth="1"/>
    <col min="15322" max="15325" width="11" style="33"/>
    <col min="15326" max="15326" width="22.5703125" style="33" customWidth="1"/>
    <col min="15327" max="15327" width="14" style="33" customWidth="1"/>
    <col min="15328" max="15328" width="1.7109375" style="33" customWidth="1"/>
    <col min="15329" max="15573" width="11" style="33"/>
    <col min="15574" max="15574" width="4.42578125" style="33" customWidth="1"/>
    <col min="15575" max="15575" width="11" style="33"/>
    <col min="15576" max="15576" width="17.5703125" style="33" customWidth="1"/>
    <col min="15577" max="15577" width="11.5703125" style="33" customWidth="1"/>
    <col min="15578" max="15581" width="11" style="33"/>
    <col min="15582" max="15582" width="22.5703125" style="33" customWidth="1"/>
    <col min="15583" max="15583" width="14" style="33" customWidth="1"/>
    <col min="15584" max="15584" width="1.7109375" style="33" customWidth="1"/>
    <col min="15585" max="15829" width="11" style="33"/>
    <col min="15830" max="15830" width="4.42578125" style="33" customWidth="1"/>
    <col min="15831" max="15831" width="11" style="33"/>
    <col min="15832" max="15832" width="17.5703125" style="33" customWidth="1"/>
    <col min="15833" max="15833" width="11.5703125" style="33" customWidth="1"/>
    <col min="15834" max="15837" width="11" style="33"/>
    <col min="15838" max="15838" width="22.5703125" style="33" customWidth="1"/>
    <col min="15839" max="15839" width="14" style="33" customWidth="1"/>
    <col min="15840" max="15840" width="1.7109375" style="33" customWidth="1"/>
    <col min="15841" max="16085" width="11" style="33"/>
    <col min="16086" max="16086" width="4.42578125" style="33" customWidth="1"/>
    <col min="16087" max="16087" width="11" style="33"/>
    <col min="16088" max="16088" width="17.5703125" style="33" customWidth="1"/>
    <col min="16089" max="16089" width="11.5703125" style="33" customWidth="1"/>
    <col min="16090" max="16093" width="11" style="33"/>
    <col min="16094" max="16094" width="22.5703125" style="33" customWidth="1"/>
    <col min="16095" max="16095" width="14" style="33" customWidth="1"/>
    <col min="16096" max="16096" width="1.7109375" style="33" customWidth="1"/>
    <col min="16097" max="16384" width="11" style="33"/>
  </cols>
  <sheetData>
    <row r="1" spans="2:10" ht="6" customHeight="1" thickBot="1"/>
    <row r="2" spans="2:10" ht="19.5" customHeight="1">
      <c r="B2" s="34"/>
      <c r="C2" s="35"/>
      <c r="D2" s="36" t="s">
        <v>188</v>
      </c>
      <c r="E2" s="37"/>
      <c r="F2" s="37"/>
      <c r="G2" s="37"/>
      <c r="H2" s="37"/>
      <c r="I2" s="38"/>
      <c r="J2" s="39" t="s">
        <v>189</v>
      </c>
    </row>
    <row r="3" spans="2:10" ht="13.5" thickBot="1">
      <c r="B3" s="40"/>
      <c r="C3" s="41"/>
      <c r="D3" s="42"/>
      <c r="E3" s="43"/>
      <c r="F3" s="43"/>
      <c r="G3" s="43"/>
      <c r="H3" s="43"/>
      <c r="I3" s="44"/>
      <c r="J3" s="45"/>
    </row>
    <row r="4" spans="2:10">
      <c r="B4" s="40"/>
      <c r="C4" s="41"/>
      <c r="D4" s="36" t="s">
        <v>190</v>
      </c>
      <c r="E4" s="37"/>
      <c r="F4" s="37"/>
      <c r="G4" s="37"/>
      <c r="H4" s="37"/>
      <c r="I4" s="38"/>
      <c r="J4" s="39" t="s">
        <v>191</v>
      </c>
    </row>
    <row r="5" spans="2:10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>
      <c r="B6" s="50"/>
      <c r="C6" s="51"/>
      <c r="D6" s="42"/>
      <c r="E6" s="43"/>
      <c r="F6" s="43"/>
      <c r="G6" s="43"/>
      <c r="H6" s="43"/>
      <c r="I6" s="44"/>
      <c r="J6" s="45"/>
    </row>
    <row r="7" spans="2:10">
      <c r="B7" s="52"/>
      <c r="J7" s="53"/>
    </row>
    <row r="8" spans="2:10">
      <c r="B8" s="52"/>
      <c r="J8" s="53"/>
    </row>
    <row r="9" spans="2:10">
      <c r="B9" s="52"/>
      <c r="J9" s="53"/>
    </row>
    <row r="10" spans="2:10">
      <c r="B10" s="52"/>
      <c r="C10" s="54" t="s">
        <v>192</v>
      </c>
      <c r="E10" s="55"/>
      <c r="J10" s="53"/>
    </row>
    <row r="11" spans="2:10">
      <c r="B11" s="52"/>
      <c r="J11" s="53"/>
    </row>
    <row r="12" spans="2:10">
      <c r="B12" s="52"/>
      <c r="C12" s="54" t="s">
        <v>221</v>
      </c>
      <c r="J12" s="53"/>
    </row>
    <row r="13" spans="2:10">
      <c r="B13" s="52"/>
      <c r="C13" s="54" t="s">
        <v>222</v>
      </c>
      <c r="J13" s="53"/>
    </row>
    <row r="14" spans="2:10">
      <c r="B14" s="52"/>
      <c r="J14" s="53"/>
    </row>
    <row r="15" spans="2:10">
      <c r="B15" s="52"/>
      <c r="C15" s="33" t="s">
        <v>193</v>
      </c>
      <c r="J15" s="53"/>
    </row>
    <row r="16" spans="2:10">
      <c r="B16" s="52"/>
      <c r="C16" s="56"/>
      <c r="J16" s="53"/>
    </row>
    <row r="17" spans="2:10">
      <c r="B17" s="52"/>
      <c r="C17" s="33" t="s">
        <v>194</v>
      </c>
      <c r="D17" s="55"/>
      <c r="H17" s="57" t="s">
        <v>195</v>
      </c>
      <c r="I17" s="57" t="s">
        <v>196</v>
      </c>
      <c r="J17" s="53"/>
    </row>
    <row r="18" spans="2:10">
      <c r="B18" s="52"/>
      <c r="C18" s="54" t="s">
        <v>197</v>
      </c>
      <c r="D18" s="54"/>
      <c r="E18" s="54"/>
      <c r="F18" s="54"/>
      <c r="H18" s="58">
        <v>25</v>
      </c>
      <c r="I18" s="59">
        <v>51893580</v>
      </c>
      <c r="J18" s="53"/>
    </row>
    <row r="19" spans="2:10">
      <c r="B19" s="52"/>
      <c r="C19" s="33" t="s">
        <v>198</v>
      </c>
      <c r="H19" s="60"/>
      <c r="I19" s="61">
        <v>0</v>
      </c>
      <c r="J19" s="53"/>
    </row>
    <row r="20" spans="2:10">
      <c r="B20" s="52"/>
      <c r="C20" s="33" t="s">
        <v>199</v>
      </c>
      <c r="H20" s="60">
        <v>8</v>
      </c>
      <c r="I20" s="61">
        <v>16205777</v>
      </c>
      <c r="J20" s="53"/>
    </row>
    <row r="21" spans="2:10">
      <c r="B21" s="52"/>
      <c r="C21" s="33" t="s">
        <v>200</v>
      </c>
      <c r="H21" s="60">
        <v>6</v>
      </c>
      <c r="I21" s="62">
        <v>5161979</v>
      </c>
      <c r="J21" s="53"/>
    </row>
    <row r="22" spans="2:10">
      <c r="B22" s="52"/>
      <c r="C22" s="33" t="s">
        <v>201</v>
      </c>
      <c r="H22" s="60">
        <v>7</v>
      </c>
      <c r="I22" s="61">
        <v>8785112</v>
      </c>
      <c r="J22" s="53"/>
    </row>
    <row r="23" spans="2:10" ht="13.5" thickBot="1">
      <c r="B23" s="52"/>
      <c r="C23" s="33" t="s">
        <v>202</v>
      </c>
      <c r="H23" s="63">
        <v>1</v>
      </c>
      <c r="I23" s="64">
        <v>36050</v>
      </c>
      <c r="J23" s="53"/>
    </row>
    <row r="24" spans="2:10">
      <c r="B24" s="52"/>
      <c r="C24" s="54" t="s">
        <v>203</v>
      </c>
      <c r="D24" s="54"/>
      <c r="E24" s="54"/>
      <c r="F24" s="54"/>
      <c r="H24" s="58">
        <f>H19+H20+H21+H22+H23</f>
        <v>22</v>
      </c>
      <c r="I24" s="65">
        <f>I19+I20+I21+I22+I23</f>
        <v>30188918</v>
      </c>
      <c r="J24" s="53"/>
    </row>
    <row r="25" spans="2:10">
      <c r="B25" s="52"/>
      <c r="C25" s="33" t="s">
        <v>204</v>
      </c>
      <c r="H25" s="60">
        <v>3</v>
      </c>
      <c r="I25" s="61">
        <f>434466+21270196</f>
        <v>21704662</v>
      </c>
      <c r="J25" s="53"/>
    </row>
    <row r="26" spans="2:10" ht="13.5" thickBot="1">
      <c r="B26" s="52"/>
      <c r="C26" s="33" t="s">
        <v>180</v>
      </c>
      <c r="H26" s="63">
        <v>0</v>
      </c>
      <c r="I26" s="64">
        <v>0</v>
      </c>
      <c r="J26" s="53"/>
    </row>
    <row r="27" spans="2:10">
      <c r="B27" s="52"/>
      <c r="C27" s="54" t="s">
        <v>205</v>
      </c>
      <c r="D27" s="54"/>
      <c r="E27" s="54"/>
      <c r="F27" s="54"/>
      <c r="H27" s="58">
        <f>H25+H26</f>
        <v>3</v>
      </c>
      <c r="I27" s="65">
        <f>I25+I26</f>
        <v>21704662</v>
      </c>
      <c r="J27" s="53"/>
    </row>
    <row r="28" spans="2:10" ht="13.5" thickBot="1">
      <c r="B28" s="52"/>
      <c r="C28" s="33" t="s">
        <v>206</v>
      </c>
      <c r="D28" s="54"/>
      <c r="E28" s="54"/>
      <c r="F28" s="54"/>
      <c r="H28" s="63">
        <v>0</v>
      </c>
      <c r="I28" s="64">
        <v>0</v>
      </c>
      <c r="J28" s="53"/>
    </row>
    <row r="29" spans="2:10">
      <c r="B29" s="52"/>
      <c r="C29" s="54" t="s">
        <v>207</v>
      </c>
      <c r="D29" s="54"/>
      <c r="E29" s="54"/>
      <c r="F29" s="54"/>
      <c r="H29" s="60">
        <f>H28</f>
        <v>0</v>
      </c>
      <c r="I29" s="61">
        <f>I28</f>
        <v>0</v>
      </c>
      <c r="J29" s="53"/>
    </row>
    <row r="30" spans="2:10">
      <c r="B30" s="52"/>
      <c r="C30" s="54"/>
      <c r="D30" s="54"/>
      <c r="E30" s="54"/>
      <c r="F30" s="54"/>
      <c r="H30" s="66"/>
      <c r="I30" s="65"/>
      <c r="J30" s="53"/>
    </row>
    <row r="31" spans="2:10" ht="13.5" thickBot="1">
      <c r="B31" s="52"/>
      <c r="C31" s="54" t="s">
        <v>208</v>
      </c>
      <c r="D31" s="54"/>
      <c r="H31" s="67">
        <f>H24+H27+H29</f>
        <v>25</v>
      </c>
      <c r="I31" s="68">
        <f>I24+I27+I29</f>
        <v>51893580</v>
      </c>
      <c r="J31" s="53"/>
    </row>
    <row r="32" spans="2:10" ht="13.5" thickTop="1">
      <c r="B32" s="52"/>
      <c r="C32" s="54"/>
      <c r="D32" s="54"/>
      <c r="H32" s="69"/>
      <c r="I32" s="61"/>
      <c r="J32" s="53"/>
    </row>
    <row r="33" spans="2:10">
      <c r="B33" s="52"/>
      <c r="G33" s="69"/>
      <c r="H33" s="69"/>
      <c r="I33" s="69"/>
      <c r="J33" s="53"/>
    </row>
    <row r="34" spans="2:10">
      <c r="B34" s="52"/>
      <c r="G34" s="69"/>
      <c r="H34" s="69"/>
      <c r="I34" s="69"/>
      <c r="J34" s="53"/>
    </row>
    <row r="35" spans="2:10">
      <c r="B35" s="52"/>
      <c r="G35" s="69"/>
      <c r="H35" s="69"/>
      <c r="I35" s="69"/>
      <c r="J35" s="53"/>
    </row>
    <row r="36" spans="2:10" ht="13.5" thickBot="1">
      <c r="B36" s="52"/>
      <c r="C36" s="70" t="s">
        <v>224</v>
      </c>
      <c r="D36" s="71"/>
      <c r="G36" s="70" t="s">
        <v>209</v>
      </c>
      <c r="H36" s="71"/>
      <c r="I36" s="69"/>
      <c r="J36" s="53"/>
    </row>
    <row r="37" spans="2:10" ht="4.5" customHeight="1">
      <c r="B37" s="52"/>
      <c r="C37" s="69"/>
      <c r="D37" s="69"/>
      <c r="G37" s="69"/>
      <c r="H37" s="69"/>
      <c r="I37" s="69"/>
      <c r="J37" s="53"/>
    </row>
    <row r="38" spans="2:10">
      <c r="B38" s="52"/>
      <c r="C38" s="54" t="s">
        <v>223</v>
      </c>
      <c r="G38" s="72" t="s">
        <v>210</v>
      </c>
      <c r="H38" s="69"/>
      <c r="I38" s="69"/>
      <c r="J38" s="53"/>
    </row>
    <row r="39" spans="2:10">
      <c r="B39" s="52"/>
      <c r="G39" s="69"/>
      <c r="H39" s="69"/>
      <c r="I39" s="69"/>
      <c r="J39" s="53"/>
    </row>
    <row r="40" spans="2:10" ht="18.75" customHeight="1" thickBot="1">
      <c r="B40" s="73"/>
      <c r="C40" s="74"/>
      <c r="D40" s="74"/>
      <c r="E40" s="74"/>
      <c r="F40" s="74"/>
      <c r="G40" s="71"/>
      <c r="H40" s="71"/>
      <c r="I40" s="71"/>
      <c r="J40" s="75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zoomScaleNormal="100" zoomScaleSheetLayoutView="100" workbookViewId="0">
      <selection activeCell="L1" sqref="L1:O1048576"/>
    </sheetView>
  </sheetViews>
  <sheetFormatPr baseColWidth="10" defaultRowHeight="12.75"/>
  <cols>
    <col min="1" max="1" width="4.42578125" style="33" customWidth="1"/>
    <col min="2" max="2" width="11.42578125" style="33"/>
    <col min="3" max="3" width="18.7109375" style="33" customWidth="1"/>
    <col min="4" max="4" width="18.28515625" style="33" customWidth="1"/>
    <col min="5" max="5" width="9.140625" style="33" customWidth="1"/>
    <col min="6" max="8" width="11.42578125" style="33"/>
    <col min="9" max="9" width="19.85546875" style="33" customWidth="1"/>
    <col min="10" max="10" width="15.85546875" style="33" customWidth="1"/>
    <col min="11" max="11" width="7.140625" style="33" customWidth="1"/>
    <col min="12" max="212" width="11.42578125" style="33"/>
    <col min="213" max="213" width="4.42578125" style="33" customWidth="1"/>
    <col min="214" max="214" width="11.42578125" style="33"/>
    <col min="215" max="215" width="17.5703125" style="33" customWidth="1"/>
    <col min="216" max="216" width="11.5703125" style="33" customWidth="1"/>
    <col min="217" max="220" width="11.42578125" style="33"/>
    <col min="221" max="221" width="22.5703125" style="33" customWidth="1"/>
    <col min="222" max="222" width="14" style="33" customWidth="1"/>
    <col min="223" max="223" width="1.7109375" style="33" customWidth="1"/>
    <col min="224" max="468" width="11.42578125" style="33"/>
    <col min="469" max="469" width="4.42578125" style="33" customWidth="1"/>
    <col min="470" max="470" width="11.42578125" style="33"/>
    <col min="471" max="471" width="17.5703125" style="33" customWidth="1"/>
    <col min="472" max="472" width="11.5703125" style="33" customWidth="1"/>
    <col min="473" max="476" width="11.42578125" style="33"/>
    <col min="477" max="477" width="22.5703125" style="33" customWidth="1"/>
    <col min="478" max="478" width="14" style="33" customWidth="1"/>
    <col min="479" max="479" width="1.7109375" style="33" customWidth="1"/>
    <col min="480" max="724" width="11.42578125" style="33"/>
    <col min="725" max="725" width="4.42578125" style="33" customWidth="1"/>
    <col min="726" max="726" width="11.42578125" style="33"/>
    <col min="727" max="727" width="17.5703125" style="33" customWidth="1"/>
    <col min="728" max="728" width="11.5703125" style="33" customWidth="1"/>
    <col min="729" max="732" width="11.42578125" style="33"/>
    <col min="733" max="733" width="22.5703125" style="33" customWidth="1"/>
    <col min="734" max="734" width="14" style="33" customWidth="1"/>
    <col min="735" max="735" width="1.7109375" style="33" customWidth="1"/>
    <col min="736" max="980" width="11.42578125" style="33"/>
    <col min="981" max="981" width="4.42578125" style="33" customWidth="1"/>
    <col min="982" max="982" width="11.42578125" style="33"/>
    <col min="983" max="983" width="17.5703125" style="33" customWidth="1"/>
    <col min="984" max="984" width="11.5703125" style="33" customWidth="1"/>
    <col min="985" max="988" width="11.42578125" style="33"/>
    <col min="989" max="989" width="22.5703125" style="33" customWidth="1"/>
    <col min="990" max="990" width="14" style="33" customWidth="1"/>
    <col min="991" max="991" width="1.7109375" style="33" customWidth="1"/>
    <col min="992" max="1236" width="11.42578125" style="33"/>
    <col min="1237" max="1237" width="4.42578125" style="33" customWidth="1"/>
    <col min="1238" max="1238" width="11.42578125" style="33"/>
    <col min="1239" max="1239" width="17.5703125" style="33" customWidth="1"/>
    <col min="1240" max="1240" width="11.5703125" style="33" customWidth="1"/>
    <col min="1241" max="1244" width="11.42578125" style="33"/>
    <col min="1245" max="1245" width="22.5703125" style="33" customWidth="1"/>
    <col min="1246" max="1246" width="14" style="33" customWidth="1"/>
    <col min="1247" max="1247" width="1.7109375" style="33" customWidth="1"/>
    <col min="1248" max="1492" width="11.42578125" style="33"/>
    <col min="1493" max="1493" width="4.42578125" style="33" customWidth="1"/>
    <col min="1494" max="1494" width="11.42578125" style="33"/>
    <col min="1495" max="1495" width="17.5703125" style="33" customWidth="1"/>
    <col min="1496" max="1496" width="11.5703125" style="33" customWidth="1"/>
    <col min="1497" max="1500" width="11.42578125" style="33"/>
    <col min="1501" max="1501" width="22.5703125" style="33" customWidth="1"/>
    <col min="1502" max="1502" width="14" style="33" customWidth="1"/>
    <col min="1503" max="1503" width="1.7109375" style="33" customWidth="1"/>
    <col min="1504" max="1748" width="11.42578125" style="33"/>
    <col min="1749" max="1749" width="4.42578125" style="33" customWidth="1"/>
    <col min="1750" max="1750" width="11.42578125" style="33"/>
    <col min="1751" max="1751" width="17.5703125" style="33" customWidth="1"/>
    <col min="1752" max="1752" width="11.5703125" style="33" customWidth="1"/>
    <col min="1753" max="1756" width="11.42578125" style="33"/>
    <col min="1757" max="1757" width="22.5703125" style="33" customWidth="1"/>
    <col min="1758" max="1758" width="14" style="33" customWidth="1"/>
    <col min="1759" max="1759" width="1.7109375" style="33" customWidth="1"/>
    <col min="1760" max="2004" width="11.42578125" style="33"/>
    <col min="2005" max="2005" width="4.42578125" style="33" customWidth="1"/>
    <col min="2006" max="2006" width="11.42578125" style="33"/>
    <col min="2007" max="2007" width="17.5703125" style="33" customWidth="1"/>
    <col min="2008" max="2008" width="11.5703125" style="33" customWidth="1"/>
    <col min="2009" max="2012" width="11.42578125" style="33"/>
    <col min="2013" max="2013" width="22.5703125" style="33" customWidth="1"/>
    <col min="2014" max="2014" width="14" style="33" customWidth="1"/>
    <col min="2015" max="2015" width="1.7109375" style="33" customWidth="1"/>
    <col min="2016" max="2260" width="11.42578125" style="33"/>
    <col min="2261" max="2261" width="4.42578125" style="33" customWidth="1"/>
    <col min="2262" max="2262" width="11.42578125" style="33"/>
    <col min="2263" max="2263" width="17.5703125" style="33" customWidth="1"/>
    <col min="2264" max="2264" width="11.5703125" style="33" customWidth="1"/>
    <col min="2265" max="2268" width="11.42578125" style="33"/>
    <col min="2269" max="2269" width="22.5703125" style="33" customWidth="1"/>
    <col min="2270" max="2270" width="14" style="33" customWidth="1"/>
    <col min="2271" max="2271" width="1.7109375" style="33" customWidth="1"/>
    <col min="2272" max="2516" width="11.42578125" style="33"/>
    <col min="2517" max="2517" width="4.42578125" style="33" customWidth="1"/>
    <col min="2518" max="2518" width="11.42578125" style="33"/>
    <col min="2519" max="2519" width="17.5703125" style="33" customWidth="1"/>
    <col min="2520" max="2520" width="11.5703125" style="33" customWidth="1"/>
    <col min="2521" max="2524" width="11.42578125" style="33"/>
    <col min="2525" max="2525" width="22.5703125" style="33" customWidth="1"/>
    <col min="2526" max="2526" width="14" style="33" customWidth="1"/>
    <col min="2527" max="2527" width="1.7109375" style="33" customWidth="1"/>
    <col min="2528" max="2772" width="11.42578125" style="33"/>
    <col min="2773" max="2773" width="4.42578125" style="33" customWidth="1"/>
    <col min="2774" max="2774" width="11.42578125" style="33"/>
    <col min="2775" max="2775" width="17.5703125" style="33" customWidth="1"/>
    <col min="2776" max="2776" width="11.5703125" style="33" customWidth="1"/>
    <col min="2777" max="2780" width="11.42578125" style="33"/>
    <col min="2781" max="2781" width="22.5703125" style="33" customWidth="1"/>
    <col min="2782" max="2782" width="14" style="33" customWidth="1"/>
    <col min="2783" max="2783" width="1.7109375" style="33" customWidth="1"/>
    <col min="2784" max="3028" width="11.42578125" style="33"/>
    <col min="3029" max="3029" width="4.42578125" style="33" customWidth="1"/>
    <col min="3030" max="3030" width="11.42578125" style="33"/>
    <col min="3031" max="3031" width="17.5703125" style="33" customWidth="1"/>
    <col min="3032" max="3032" width="11.5703125" style="33" customWidth="1"/>
    <col min="3033" max="3036" width="11.42578125" style="33"/>
    <col min="3037" max="3037" width="22.5703125" style="33" customWidth="1"/>
    <col min="3038" max="3038" width="14" style="33" customWidth="1"/>
    <col min="3039" max="3039" width="1.7109375" style="33" customWidth="1"/>
    <col min="3040" max="3284" width="11.42578125" style="33"/>
    <col min="3285" max="3285" width="4.42578125" style="33" customWidth="1"/>
    <col min="3286" max="3286" width="11.42578125" style="33"/>
    <col min="3287" max="3287" width="17.5703125" style="33" customWidth="1"/>
    <col min="3288" max="3288" width="11.5703125" style="33" customWidth="1"/>
    <col min="3289" max="3292" width="11.42578125" style="33"/>
    <col min="3293" max="3293" width="22.5703125" style="33" customWidth="1"/>
    <col min="3294" max="3294" width="14" style="33" customWidth="1"/>
    <col min="3295" max="3295" width="1.7109375" style="33" customWidth="1"/>
    <col min="3296" max="3540" width="11.42578125" style="33"/>
    <col min="3541" max="3541" width="4.42578125" style="33" customWidth="1"/>
    <col min="3542" max="3542" width="11.42578125" style="33"/>
    <col min="3543" max="3543" width="17.5703125" style="33" customWidth="1"/>
    <col min="3544" max="3544" width="11.5703125" style="33" customWidth="1"/>
    <col min="3545" max="3548" width="11.42578125" style="33"/>
    <col min="3549" max="3549" width="22.5703125" style="33" customWidth="1"/>
    <col min="3550" max="3550" width="14" style="33" customWidth="1"/>
    <col min="3551" max="3551" width="1.7109375" style="33" customWidth="1"/>
    <col min="3552" max="3796" width="11.42578125" style="33"/>
    <col min="3797" max="3797" width="4.42578125" style="33" customWidth="1"/>
    <col min="3798" max="3798" width="11.42578125" style="33"/>
    <col min="3799" max="3799" width="17.5703125" style="33" customWidth="1"/>
    <col min="3800" max="3800" width="11.5703125" style="33" customWidth="1"/>
    <col min="3801" max="3804" width="11.42578125" style="33"/>
    <col min="3805" max="3805" width="22.5703125" style="33" customWidth="1"/>
    <col min="3806" max="3806" width="14" style="33" customWidth="1"/>
    <col min="3807" max="3807" width="1.7109375" style="33" customWidth="1"/>
    <col min="3808" max="4052" width="11.42578125" style="33"/>
    <col min="4053" max="4053" width="4.42578125" style="33" customWidth="1"/>
    <col min="4054" max="4054" width="11.42578125" style="33"/>
    <col min="4055" max="4055" width="17.5703125" style="33" customWidth="1"/>
    <col min="4056" max="4056" width="11.5703125" style="33" customWidth="1"/>
    <col min="4057" max="4060" width="11.42578125" style="33"/>
    <col min="4061" max="4061" width="22.5703125" style="33" customWidth="1"/>
    <col min="4062" max="4062" width="14" style="33" customWidth="1"/>
    <col min="4063" max="4063" width="1.7109375" style="33" customWidth="1"/>
    <col min="4064" max="4308" width="11.42578125" style="33"/>
    <col min="4309" max="4309" width="4.42578125" style="33" customWidth="1"/>
    <col min="4310" max="4310" width="11.42578125" style="33"/>
    <col min="4311" max="4311" width="17.5703125" style="33" customWidth="1"/>
    <col min="4312" max="4312" width="11.5703125" style="33" customWidth="1"/>
    <col min="4313" max="4316" width="11.42578125" style="33"/>
    <col min="4317" max="4317" width="22.5703125" style="33" customWidth="1"/>
    <col min="4318" max="4318" width="14" style="33" customWidth="1"/>
    <col min="4319" max="4319" width="1.7109375" style="33" customWidth="1"/>
    <col min="4320" max="4564" width="11.42578125" style="33"/>
    <col min="4565" max="4565" width="4.42578125" style="33" customWidth="1"/>
    <col min="4566" max="4566" width="11.42578125" style="33"/>
    <col min="4567" max="4567" width="17.5703125" style="33" customWidth="1"/>
    <col min="4568" max="4568" width="11.5703125" style="33" customWidth="1"/>
    <col min="4569" max="4572" width="11.42578125" style="33"/>
    <col min="4573" max="4573" width="22.5703125" style="33" customWidth="1"/>
    <col min="4574" max="4574" width="14" style="33" customWidth="1"/>
    <col min="4575" max="4575" width="1.7109375" style="33" customWidth="1"/>
    <col min="4576" max="4820" width="11.42578125" style="33"/>
    <col min="4821" max="4821" width="4.42578125" style="33" customWidth="1"/>
    <col min="4822" max="4822" width="11.42578125" style="33"/>
    <col min="4823" max="4823" width="17.5703125" style="33" customWidth="1"/>
    <col min="4824" max="4824" width="11.5703125" style="33" customWidth="1"/>
    <col min="4825" max="4828" width="11.42578125" style="33"/>
    <col min="4829" max="4829" width="22.5703125" style="33" customWidth="1"/>
    <col min="4830" max="4830" width="14" style="33" customWidth="1"/>
    <col min="4831" max="4831" width="1.7109375" style="33" customWidth="1"/>
    <col min="4832" max="5076" width="11.42578125" style="33"/>
    <col min="5077" max="5077" width="4.42578125" style="33" customWidth="1"/>
    <col min="5078" max="5078" width="11.42578125" style="33"/>
    <col min="5079" max="5079" width="17.5703125" style="33" customWidth="1"/>
    <col min="5080" max="5080" width="11.5703125" style="33" customWidth="1"/>
    <col min="5081" max="5084" width="11.42578125" style="33"/>
    <col min="5085" max="5085" width="22.5703125" style="33" customWidth="1"/>
    <col min="5086" max="5086" width="14" style="33" customWidth="1"/>
    <col min="5087" max="5087" width="1.7109375" style="33" customWidth="1"/>
    <col min="5088" max="5332" width="11.42578125" style="33"/>
    <col min="5333" max="5333" width="4.42578125" style="33" customWidth="1"/>
    <col min="5334" max="5334" width="11.42578125" style="33"/>
    <col min="5335" max="5335" width="17.5703125" style="33" customWidth="1"/>
    <col min="5336" max="5336" width="11.5703125" style="33" customWidth="1"/>
    <col min="5337" max="5340" width="11.42578125" style="33"/>
    <col min="5341" max="5341" width="22.5703125" style="33" customWidth="1"/>
    <col min="5342" max="5342" width="14" style="33" customWidth="1"/>
    <col min="5343" max="5343" width="1.7109375" style="33" customWidth="1"/>
    <col min="5344" max="5588" width="11.42578125" style="33"/>
    <col min="5589" max="5589" width="4.42578125" style="33" customWidth="1"/>
    <col min="5590" max="5590" width="11.42578125" style="33"/>
    <col min="5591" max="5591" width="17.5703125" style="33" customWidth="1"/>
    <col min="5592" max="5592" width="11.5703125" style="33" customWidth="1"/>
    <col min="5593" max="5596" width="11.42578125" style="33"/>
    <col min="5597" max="5597" width="22.5703125" style="33" customWidth="1"/>
    <col min="5598" max="5598" width="14" style="33" customWidth="1"/>
    <col min="5599" max="5599" width="1.7109375" style="33" customWidth="1"/>
    <col min="5600" max="5844" width="11.42578125" style="33"/>
    <col min="5845" max="5845" width="4.42578125" style="33" customWidth="1"/>
    <col min="5846" max="5846" width="11.42578125" style="33"/>
    <col min="5847" max="5847" width="17.5703125" style="33" customWidth="1"/>
    <col min="5848" max="5848" width="11.5703125" style="33" customWidth="1"/>
    <col min="5849" max="5852" width="11.42578125" style="33"/>
    <col min="5853" max="5853" width="22.5703125" style="33" customWidth="1"/>
    <col min="5854" max="5854" width="14" style="33" customWidth="1"/>
    <col min="5855" max="5855" width="1.7109375" style="33" customWidth="1"/>
    <col min="5856" max="6100" width="11.42578125" style="33"/>
    <col min="6101" max="6101" width="4.42578125" style="33" customWidth="1"/>
    <col min="6102" max="6102" width="11.42578125" style="33"/>
    <col min="6103" max="6103" width="17.5703125" style="33" customWidth="1"/>
    <col min="6104" max="6104" width="11.5703125" style="33" customWidth="1"/>
    <col min="6105" max="6108" width="11.42578125" style="33"/>
    <col min="6109" max="6109" width="22.5703125" style="33" customWidth="1"/>
    <col min="6110" max="6110" width="14" style="33" customWidth="1"/>
    <col min="6111" max="6111" width="1.7109375" style="33" customWidth="1"/>
    <col min="6112" max="6356" width="11.42578125" style="33"/>
    <col min="6357" max="6357" width="4.42578125" style="33" customWidth="1"/>
    <col min="6358" max="6358" width="11.42578125" style="33"/>
    <col min="6359" max="6359" width="17.5703125" style="33" customWidth="1"/>
    <col min="6360" max="6360" width="11.5703125" style="33" customWidth="1"/>
    <col min="6361" max="6364" width="11.42578125" style="33"/>
    <col min="6365" max="6365" width="22.5703125" style="33" customWidth="1"/>
    <col min="6366" max="6366" width="14" style="33" customWidth="1"/>
    <col min="6367" max="6367" width="1.7109375" style="33" customWidth="1"/>
    <col min="6368" max="6612" width="11.42578125" style="33"/>
    <col min="6613" max="6613" width="4.42578125" style="33" customWidth="1"/>
    <col min="6614" max="6614" width="11.42578125" style="33"/>
    <col min="6615" max="6615" width="17.5703125" style="33" customWidth="1"/>
    <col min="6616" max="6616" width="11.5703125" style="33" customWidth="1"/>
    <col min="6617" max="6620" width="11.42578125" style="33"/>
    <col min="6621" max="6621" width="22.5703125" style="33" customWidth="1"/>
    <col min="6622" max="6622" width="14" style="33" customWidth="1"/>
    <col min="6623" max="6623" width="1.7109375" style="33" customWidth="1"/>
    <col min="6624" max="6868" width="11.42578125" style="33"/>
    <col min="6869" max="6869" width="4.42578125" style="33" customWidth="1"/>
    <col min="6870" max="6870" width="11.42578125" style="33"/>
    <col min="6871" max="6871" width="17.5703125" style="33" customWidth="1"/>
    <col min="6872" max="6872" width="11.5703125" style="33" customWidth="1"/>
    <col min="6873" max="6876" width="11.42578125" style="33"/>
    <col min="6877" max="6877" width="22.5703125" style="33" customWidth="1"/>
    <col min="6878" max="6878" width="14" style="33" customWidth="1"/>
    <col min="6879" max="6879" width="1.7109375" style="33" customWidth="1"/>
    <col min="6880" max="7124" width="11.42578125" style="33"/>
    <col min="7125" max="7125" width="4.42578125" style="33" customWidth="1"/>
    <col min="7126" max="7126" width="11.42578125" style="33"/>
    <col min="7127" max="7127" width="17.5703125" style="33" customWidth="1"/>
    <col min="7128" max="7128" width="11.5703125" style="33" customWidth="1"/>
    <col min="7129" max="7132" width="11.42578125" style="33"/>
    <col min="7133" max="7133" width="22.5703125" style="33" customWidth="1"/>
    <col min="7134" max="7134" width="14" style="33" customWidth="1"/>
    <col min="7135" max="7135" width="1.7109375" style="33" customWidth="1"/>
    <col min="7136" max="7380" width="11.42578125" style="33"/>
    <col min="7381" max="7381" width="4.42578125" style="33" customWidth="1"/>
    <col min="7382" max="7382" width="11.42578125" style="33"/>
    <col min="7383" max="7383" width="17.5703125" style="33" customWidth="1"/>
    <col min="7384" max="7384" width="11.5703125" style="33" customWidth="1"/>
    <col min="7385" max="7388" width="11.42578125" style="33"/>
    <col min="7389" max="7389" width="22.5703125" style="33" customWidth="1"/>
    <col min="7390" max="7390" width="14" style="33" customWidth="1"/>
    <col min="7391" max="7391" width="1.7109375" style="33" customWidth="1"/>
    <col min="7392" max="7636" width="11.42578125" style="33"/>
    <col min="7637" max="7637" width="4.42578125" style="33" customWidth="1"/>
    <col min="7638" max="7638" width="11.42578125" style="33"/>
    <col min="7639" max="7639" width="17.5703125" style="33" customWidth="1"/>
    <col min="7640" max="7640" width="11.5703125" style="33" customWidth="1"/>
    <col min="7641" max="7644" width="11.42578125" style="33"/>
    <col min="7645" max="7645" width="22.5703125" style="33" customWidth="1"/>
    <col min="7646" max="7646" width="14" style="33" customWidth="1"/>
    <col min="7647" max="7647" width="1.7109375" style="33" customWidth="1"/>
    <col min="7648" max="7892" width="11.42578125" style="33"/>
    <col min="7893" max="7893" width="4.42578125" style="33" customWidth="1"/>
    <col min="7894" max="7894" width="11.42578125" style="33"/>
    <col min="7895" max="7895" width="17.5703125" style="33" customWidth="1"/>
    <col min="7896" max="7896" width="11.5703125" style="33" customWidth="1"/>
    <col min="7897" max="7900" width="11.42578125" style="33"/>
    <col min="7901" max="7901" width="22.5703125" style="33" customWidth="1"/>
    <col min="7902" max="7902" width="14" style="33" customWidth="1"/>
    <col min="7903" max="7903" width="1.7109375" style="33" customWidth="1"/>
    <col min="7904" max="8148" width="11.42578125" style="33"/>
    <col min="8149" max="8149" width="4.42578125" style="33" customWidth="1"/>
    <col min="8150" max="8150" width="11.42578125" style="33"/>
    <col min="8151" max="8151" width="17.5703125" style="33" customWidth="1"/>
    <col min="8152" max="8152" width="11.5703125" style="33" customWidth="1"/>
    <col min="8153" max="8156" width="11.42578125" style="33"/>
    <col min="8157" max="8157" width="22.5703125" style="33" customWidth="1"/>
    <col min="8158" max="8158" width="14" style="33" customWidth="1"/>
    <col min="8159" max="8159" width="1.7109375" style="33" customWidth="1"/>
    <col min="8160" max="8404" width="11.42578125" style="33"/>
    <col min="8405" max="8405" width="4.42578125" style="33" customWidth="1"/>
    <col min="8406" max="8406" width="11.42578125" style="33"/>
    <col min="8407" max="8407" width="17.5703125" style="33" customWidth="1"/>
    <col min="8408" max="8408" width="11.5703125" style="33" customWidth="1"/>
    <col min="8409" max="8412" width="11.42578125" style="33"/>
    <col min="8413" max="8413" width="22.5703125" style="33" customWidth="1"/>
    <col min="8414" max="8414" width="14" style="33" customWidth="1"/>
    <col min="8415" max="8415" width="1.7109375" style="33" customWidth="1"/>
    <col min="8416" max="8660" width="11.42578125" style="33"/>
    <col min="8661" max="8661" width="4.42578125" style="33" customWidth="1"/>
    <col min="8662" max="8662" width="11.42578125" style="33"/>
    <col min="8663" max="8663" width="17.5703125" style="33" customWidth="1"/>
    <col min="8664" max="8664" width="11.5703125" style="33" customWidth="1"/>
    <col min="8665" max="8668" width="11.42578125" style="33"/>
    <col min="8669" max="8669" width="22.5703125" style="33" customWidth="1"/>
    <col min="8670" max="8670" width="14" style="33" customWidth="1"/>
    <col min="8671" max="8671" width="1.7109375" style="33" customWidth="1"/>
    <col min="8672" max="8916" width="11.42578125" style="33"/>
    <col min="8917" max="8917" width="4.42578125" style="33" customWidth="1"/>
    <col min="8918" max="8918" width="11.42578125" style="33"/>
    <col min="8919" max="8919" width="17.5703125" style="33" customWidth="1"/>
    <col min="8920" max="8920" width="11.5703125" style="33" customWidth="1"/>
    <col min="8921" max="8924" width="11.42578125" style="33"/>
    <col min="8925" max="8925" width="22.5703125" style="33" customWidth="1"/>
    <col min="8926" max="8926" width="14" style="33" customWidth="1"/>
    <col min="8927" max="8927" width="1.7109375" style="33" customWidth="1"/>
    <col min="8928" max="9172" width="11.42578125" style="33"/>
    <col min="9173" max="9173" width="4.42578125" style="33" customWidth="1"/>
    <col min="9174" max="9174" width="11.42578125" style="33"/>
    <col min="9175" max="9175" width="17.5703125" style="33" customWidth="1"/>
    <col min="9176" max="9176" width="11.5703125" style="33" customWidth="1"/>
    <col min="9177" max="9180" width="11.42578125" style="33"/>
    <col min="9181" max="9181" width="22.5703125" style="33" customWidth="1"/>
    <col min="9182" max="9182" width="14" style="33" customWidth="1"/>
    <col min="9183" max="9183" width="1.7109375" style="33" customWidth="1"/>
    <col min="9184" max="9428" width="11.42578125" style="33"/>
    <col min="9429" max="9429" width="4.42578125" style="33" customWidth="1"/>
    <col min="9430" max="9430" width="11.42578125" style="33"/>
    <col min="9431" max="9431" width="17.5703125" style="33" customWidth="1"/>
    <col min="9432" max="9432" width="11.5703125" style="33" customWidth="1"/>
    <col min="9433" max="9436" width="11.42578125" style="33"/>
    <col min="9437" max="9437" width="22.5703125" style="33" customWidth="1"/>
    <col min="9438" max="9438" width="14" style="33" customWidth="1"/>
    <col min="9439" max="9439" width="1.7109375" style="33" customWidth="1"/>
    <col min="9440" max="9684" width="11.42578125" style="33"/>
    <col min="9685" max="9685" width="4.42578125" style="33" customWidth="1"/>
    <col min="9686" max="9686" width="11.42578125" style="33"/>
    <col min="9687" max="9687" width="17.5703125" style="33" customWidth="1"/>
    <col min="9688" max="9688" width="11.5703125" style="33" customWidth="1"/>
    <col min="9689" max="9692" width="11.42578125" style="33"/>
    <col min="9693" max="9693" width="22.5703125" style="33" customWidth="1"/>
    <col min="9694" max="9694" width="14" style="33" customWidth="1"/>
    <col min="9695" max="9695" width="1.7109375" style="33" customWidth="1"/>
    <col min="9696" max="9940" width="11.42578125" style="33"/>
    <col min="9941" max="9941" width="4.42578125" style="33" customWidth="1"/>
    <col min="9942" max="9942" width="11.42578125" style="33"/>
    <col min="9943" max="9943" width="17.5703125" style="33" customWidth="1"/>
    <col min="9944" max="9944" width="11.5703125" style="33" customWidth="1"/>
    <col min="9945" max="9948" width="11.42578125" style="33"/>
    <col min="9949" max="9949" width="22.5703125" style="33" customWidth="1"/>
    <col min="9950" max="9950" width="14" style="33" customWidth="1"/>
    <col min="9951" max="9951" width="1.7109375" style="33" customWidth="1"/>
    <col min="9952" max="10196" width="11.42578125" style="33"/>
    <col min="10197" max="10197" width="4.42578125" style="33" customWidth="1"/>
    <col min="10198" max="10198" width="11.42578125" style="33"/>
    <col min="10199" max="10199" width="17.5703125" style="33" customWidth="1"/>
    <col min="10200" max="10200" width="11.5703125" style="33" customWidth="1"/>
    <col min="10201" max="10204" width="11.42578125" style="33"/>
    <col min="10205" max="10205" width="22.5703125" style="33" customWidth="1"/>
    <col min="10206" max="10206" width="14" style="33" customWidth="1"/>
    <col min="10207" max="10207" width="1.7109375" style="33" customWidth="1"/>
    <col min="10208" max="10452" width="11.42578125" style="33"/>
    <col min="10453" max="10453" width="4.42578125" style="33" customWidth="1"/>
    <col min="10454" max="10454" width="11.42578125" style="33"/>
    <col min="10455" max="10455" width="17.5703125" style="33" customWidth="1"/>
    <col min="10456" max="10456" width="11.5703125" style="33" customWidth="1"/>
    <col min="10457" max="10460" width="11.42578125" style="33"/>
    <col min="10461" max="10461" width="22.5703125" style="33" customWidth="1"/>
    <col min="10462" max="10462" width="14" style="33" customWidth="1"/>
    <col min="10463" max="10463" width="1.7109375" style="33" customWidth="1"/>
    <col min="10464" max="10708" width="11.42578125" style="33"/>
    <col min="10709" max="10709" width="4.42578125" style="33" customWidth="1"/>
    <col min="10710" max="10710" width="11.42578125" style="33"/>
    <col min="10711" max="10711" width="17.5703125" style="33" customWidth="1"/>
    <col min="10712" max="10712" width="11.5703125" style="33" customWidth="1"/>
    <col min="10713" max="10716" width="11.42578125" style="33"/>
    <col min="10717" max="10717" width="22.5703125" style="33" customWidth="1"/>
    <col min="10718" max="10718" width="14" style="33" customWidth="1"/>
    <col min="10719" max="10719" width="1.7109375" style="33" customWidth="1"/>
    <col min="10720" max="10964" width="11.42578125" style="33"/>
    <col min="10965" max="10965" width="4.42578125" style="33" customWidth="1"/>
    <col min="10966" max="10966" width="11.42578125" style="33"/>
    <col min="10967" max="10967" width="17.5703125" style="33" customWidth="1"/>
    <col min="10968" max="10968" width="11.5703125" style="33" customWidth="1"/>
    <col min="10969" max="10972" width="11.42578125" style="33"/>
    <col min="10973" max="10973" width="22.5703125" style="33" customWidth="1"/>
    <col min="10974" max="10974" width="14" style="33" customWidth="1"/>
    <col min="10975" max="10975" width="1.7109375" style="33" customWidth="1"/>
    <col min="10976" max="11220" width="11.42578125" style="33"/>
    <col min="11221" max="11221" width="4.42578125" style="33" customWidth="1"/>
    <col min="11222" max="11222" width="11.42578125" style="33"/>
    <col min="11223" max="11223" width="17.5703125" style="33" customWidth="1"/>
    <col min="11224" max="11224" width="11.5703125" style="33" customWidth="1"/>
    <col min="11225" max="11228" width="11.42578125" style="33"/>
    <col min="11229" max="11229" width="22.5703125" style="33" customWidth="1"/>
    <col min="11230" max="11230" width="14" style="33" customWidth="1"/>
    <col min="11231" max="11231" width="1.7109375" style="33" customWidth="1"/>
    <col min="11232" max="11476" width="11.42578125" style="33"/>
    <col min="11477" max="11477" width="4.42578125" style="33" customWidth="1"/>
    <col min="11478" max="11478" width="11.42578125" style="33"/>
    <col min="11479" max="11479" width="17.5703125" style="33" customWidth="1"/>
    <col min="11480" max="11480" width="11.5703125" style="33" customWidth="1"/>
    <col min="11481" max="11484" width="11.42578125" style="33"/>
    <col min="11485" max="11485" width="22.5703125" style="33" customWidth="1"/>
    <col min="11486" max="11486" width="14" style="33" customWidth="1"/>
    <col min="11487" max="11487" width="1.7109375" style="33" customWidth="1"/>
    <col min="11488" max="11732" width="11.42578125" style="33"/>
    <col min="11733" max="11733" width="4.42578125" style="33" customWidth="1"/>
    <col min="11734" max="11734" width="11.42578125" style="33"/>
    <col min="11735" max="11735" width="17.5703125" style="33" customWidth="1"/>
    <col min="11736" max="11736" width="11.5703125" style="33" customWidth="1"/>
    <col min="11737" max="11740" width="11.42578125" style="33"/>
    <col min="11741" max="11741" width="22.5703125" style="33" customWidth="1"/>
    <col min="11742" max="11742" width="14" style="33" customWidth="1"/>
    <col min="11743" max="11743" width="1.7109375" style="33" customWidth="1"/>
    <col min="11744" max="11988" width="11.42578125" style="33"/>
    <col min="11989" max="11989" width="4.42578125" style="33" customWidth="1"/>
    <col min="11990" max="11990" width="11.42578125" style="33"/>
    <col min="11991" max="11991" width="17.5703125" style="33" customWidth="1"/>
    <col min="11992" max="11992" width="11.5703125" style="33" customWidth="1"/>
    <col min="11993" max="11996" width="11.42578125" style="33"/>
    <col min="11997" max="11997" width="22.5703125" style="33" customWidth="1"/>
    <col min="11998" max="11998" width="14" style="33" customWidth="1"/>
    <col min="11999" max="11999" width="1.7109375" style="33" customWidth="1"/>
    <col min="12000" max="12244" width="11.42578125" style="33"/>
    <col min="12245" max="12245" width="4.42578125" style="33" customWidth="1"/>
    <col min="12246" max="12246" width="11.42578125" style="33"/>
    <col min="12247" max="12247" width="17.5703125" style="33" customWidth="1"/>
    <col min="12248" max="12248" width="11.5703125" style="33" customWidth="1"/>
    <col min="12249" max="12252" width="11.42578125" style="33"/>
    <col min="12253" max="12253" width="22.5703125" style="33" customWidth="1"/>
    <col min="12254" max="12254" width="14" style="33" customWidth="1"/>
    <col min="12255" max="12255" width="1.7109375" style="33" customWidth="1"/>
    <col min="12256" max="12500" width="11.42578125" style="33"/>
    <col min="12501" max="12501" width="4.42578125" style="33" customWidth="1"/>
    <col min="12502" max="12502" width="11.42578125" style="33"/>
    <col min="12503" max="12503" width="17.5703125" style="33" customWidth="1"/>
    <col min="12504" max="12504" width="11.5703125" style="33" customWidth="1"/>
    <col min="12505" max="12508" width="11.42578125" style="33"/>
    <col min="12509" max="12509" width="22.5703125" style="33" customWidth="1"/>
    <col min="12510" max="12510" width="14" style="33" customWidth="1"/>
    <col min="12511" max="12511" width="1.7109375" style="33" customWidth="1"/>
    <col min="12512" max="12756" width="11.42578125" style="33"/>
    <col min="12757" max="12757" width="4.42578125" style="33" customWidth="1"/>
    <col min="12758" max="12758" width="11.42578125" style="33"/>
    <col min="12759" max="12759" width="17.5703125" style="33" customWidth="1"/>
    <col min="12760" max="12760" width="11.5703125" style="33" customWidth="1"/>
    <col min="12761" max="12764" width="11.42578125" style="33"/>
    <col min="12765" max="12765" width="22.5703125" style="33" customWidth="1"/>
    <col min="12766" max="12766" width="14" style="33" customWidth="1"/>
    <col min="12767" max="12767" width="1.7109375" style="33" customWidth="1"/>
    <col min="12768" max="13012" width="11.42578125" style="33"/>
    <col min="13013" max="13013" width="4.42578125" style="33" customWidth="1"/>
    <col min="13014" max="13014" width="11.42578125" style="33"/>
    <col min="13015" max="13015" width="17.5703125" style="33" customWidth="1"/>
    <col min="13016" max="13016" width="11.5703125" style="33" customWidth="1"/>
    <col min="13017" max="13020" width="11.42578125" style="33"/>
    <col min="13021" max="13021" width="22.5703125" style="33" customWidth="1"/>
    <col min="13022" max="13022" width="14" style="33" customWidth="1"/>
    <col min="13023" max="13023" width="1.7109375" style="33" customWidth="1"/>
    <col min="13024" max="13268" width="11.42578125" style="33"/>
    <col min="13269" max="13269" width="4.42578125" style="33" customWidth="1"/>
    <col min="13270" max="13270" width="11.42578125" style="33"/>
    <col min="13271" max="13271" width="17.5703125" style="33" customWidth="1"/>
    <col min="13272" max="13272" width="11.5703125" style="33" customWidth="1"/>
    <col min="13273" max="13276" width="11.42578125" style="33"/>
    <col min="13277" max="13277" width="22.5703125" style="33" customWidth="1"/>
    <col min="13278" max="13278" width="14" style="33" customWidth="1"/>
    <col min="13279" max="13279" width="1.7109375" style="33" customWidth="1"/>
    <col min="13280" max="13524" width="11.42578125" style="33"/>
    <col min="13525" max="13525" width="4.42578125" style="33" customWidth="1"/>
    <col min="13526" max="13526" width="11.42578125" style="33"/>
    <col min="13527" max="13527" width="17.5703125" style="33" customWidth="1"/>
    <col min="13528" max="13528" width="11.5703125" style="33" customWidth="1"/>
    <col min="13529" max="13532" width="11.42578125" style="33"/>
    <col min="13533" max="13533" width="22.5703125" style="33" customWidth="1"/>
    <col min="13534" max="13534" width="14" style="33" customWidth="1"/>
    <col min="13535" max="13535" width="1.7109375" style="33" customWidth="1"/>
    <col min="13536" max="13780" width="11.42578125" style="33"/>
    <col min="13781" max="13781" width="4.42578125" style="33" customWidth="1"/>
    <col min="13782" max="13782" width="11.42578125" style="33"/>
    <col min="13783" max="13783" width="17.5703125" style="33" customWidth="1"/>
    <col min="13784" max="13784" width="11.5703125" style="33" customWidth="1"/>
    <col min="13785" max="13788" width="11.42578125" style="33"/>
    <col min="13789" max="13789" width="22.5703125" style="33" customWidth="1"/>
    <col min="13790" max="13790" width="14" style="33" customWidth="1"/>
    <col min="13791" max="13791" width="1.7109375" style="33" customWidth="1"/>
    <col min="13792" max="14036" width="11.42578125" style="33"/>
    <col min="14037" max="14037" width="4.42578125" style="33" customWidth="1"/>
    <col min="14038" max="14038" width="11.42578125" style="33"/>
    <col min="14039" max="14039" width="17.5703125" style="33" customWidth="1"/>
    <col min="14040" max="14040" width="11.5703125" style="33" customWidth="1"/>
    <col min="14041" max="14044" width="11.42578125" style="33"/>
    <col min="14045" max="14045" width="22.5703125" style="33" customWidth="1"/>
    <col min="14046" max="14046" width="14" style="33" customWidth="1"/>
    <col min="14047" max="14047" width="1.7109375" style="33" customWidth="1"/>
    <col min="14048" max="14292" width="11.42578125" style="33"/>
    <col min="14293" max="14293" width="4.42578125" style="33" customWidth="1"/>
    <col min="14294" max="14294" width="11.42578125" style="33"/>
    <col min="14295" max="14295" width="17.5703125" style="33" customWidth="1"/>
    <col min="14296" max="14296" width="11.5703125" style="33" customWidth="1"/>
    <col min="14297" max="14300" width="11.42578125" style="33"/>
    <col min="14301" max="14301" width="22.5703125" style="33" customWidth="1"/>
    <col min="14302" max="14302" width="14" style="33" customWidth="1"/>
    <col min="14303" max="14303" width="1.7109375" style="33" customWidth="1"/>
    <col min="14304" max="14548" width="11.42578125" style="33"/>
    <col min="14549" max="14549" width="4.42578125" style="33" customWidth="1"/>
    <col min="14550" max="14550" width="11.42578125" style="33"/>
    <col min="14551" max="14551" width="17.5703125" style="33" customWidth="1"/>
    <col min="14552" max="14552" width="11.5703125" style="33" customWidth="1"/>
    <col min="14553" max="14556" width="11.42578125" style="33"/>
    <col min="14557" max="14557" width="22.5703125" style="33" customWidth="1"/>
    <col min="14558" max="14558" width="14" style="33" customWidth="1"/>
    <col min="14559" max="14559" width="1.7109375" style="33" customWidth="1"/>
    <col min="14560" max="14804" width="11.42578125" style="33"/>
    <col min="14805" max="14805" width="4.42578125" style="33" customWidth="1"/>
    <col min="14806" max="14806" width="11.42578125" style="33"/>
    <col min="14807" max="14807" width="17.5703125" style="33" customWidth="1"/>
    <col min="14808" max="14808" width="11.5703125" style="33" customWidth="1"/>
    <col min="14809" max="14812" width="11.42578125" style="33"/>
    <col min="14813" max="14813" width="22.5703125" style="33" customWidth="1"/>
    <col min="14814" max="14814" width="14" style="33" customWidth="1"/>
    <col min="14815" max="14815" width="1.7109375" style="33" customWidth="1"/>
    <col min="14816" max="15060" width="11.42578125" style="33"/>
    <col min="15061" max="15061" width="4.42578125" style="33" customWidth="1"/>
    <col min="15062" max="15062" width="11.42578125" style="33"/>
    <col min="15063" max="15063" width="17.5703125" style="33" customWidth="1"/>
    <col min="15064" max="15064" width="11.5703125" style="33" customWidth="1"/>
    <col min="15065" max="15068" width="11.42578125" style="33"/>
    <col min="15069" max="15069" width="22.5703125" style="33" customWidth="1"/>
    <col min="15070" max="15070" width="14" style="33" customWidth="1"/>
    <col min="15071" max="15071" width="1.7109375" style="33" customWidth="1"/>
    <col min="15072" max="15316" width="11.42578125" style="33"/>
    <col min="15317" max="15317" width="4.42578125" style="33" customWidth="1"/>
    <col min="15318" max="15318" width="11.42578125" style="33"/>
    <col min="15319" max="15319" width="17.5703125" style="33" customWidth="1"/>
    <col min="15320" max="15320" width="11.5703125" style="33" customWidth="1"/>
    <col min="15321" max="15324" width="11.42578125" style="33"/>
    <col min="15325" max="15325" width="22.5703125" style="33" customWidth="1"/>
    <col min="15326" max="15326" width="14" style="33" customWidth="1"/>
    <col min="15327" max="15327" width="1.7109375" style="33" customWidth="1"/>
    <col min="15328" max="15572" width="11.42578125" style="33"/>
    <col min="15573" max="15573" width="4.42578125" style="33" customWidth="1"/>
    <col min="15574" max="15574" width="11.42578125" style="33"/>
    <col min="15575" max="15575" width="17.5703125" style="33" customWidth="1"/>
    <col min="15576" max="15576" width="11.5703125" style="33" customWidth="1"/>
    <col min="15577" max="15580" width="11.42578125" style="33"/>
    <col min="15581" max="15581" width="22.5703125" style="33" customWidth="1"/>
    <col min="15582" max="15582" width="14" style="33" customWidth="1"/>
    <col min="15583" max="15583" width="1.7109375" style="33" customWidth="1"/>
    <col min="15584" max="15828" width="11.42578125" style="33"/>
    <col min="15829" max="15829" width="4.42578125" style="33" customWidth="1"/>
    <col min="15830" max="15830" width="11.42578125" style="33"/>
    <col min="15831" max="15831" width="17.5703125" style="33" customWidth="1"/>
    <col min="15832" max="15832" width="11.5703125" style="33" customWidth="1"/>
    <col min="15833" max="15836" width="11.42578125" style="33"/>
    <col min="15837" max="15837" width="22.5703125" style="33" customWidth="1"/>
    <col min="15838" max="15838" width="14" style="33" customWidth="1"/>
    <col min="15839" max="15839" width="1.7109375" style="33" customWidth="1"/>
    <col min="15840" max="16084" width="11.42578125" style="33"/>
    <col min="16085" max="16085" width="4.42578125" style="33" customWidth="1"/>
    <col min="16086" max="16086" width="11.42578125" style="33"/>
    <col min="16087" max="16087" width="17.5703125" style="33" customWidth="1"/>
    <col min="16088" max="16088" width="11.5703125" style="33" customWidth="1"/>
    <col min="16089" max="16092" width="11.42578125" style="33"/>
    <col min="16093" max="16093" width="22.5703125" style="33" customWidth="1"/>
    <col min="16094" max="16094" width="21.5703125" style="33" bestFit="1" customWidth="1"/>
    <col min="16095" max="16095" width="1.7109375" style="33" customWidth="1"/>
    <col min="16096" max="16384" width="11.42578125" style="33"/>
  </cols>
  <sheetData>
    <row r="1" spans="2:10" ht="18" customHeight="1" thickBot="1"/>
    <row r="2" spans="2:10" ht="35.25" customHeight="1" thickBot="1">
      <c r="B2" s="91"/>
      <c r="C2" s="92"/>
      <c r="D2" s="95" t="s">
        <v>211</v>
      </c>
      <c r="E2" s="96"/>
      <c r="F2" s="96"/>
      <c r="G2" s="96"/>
      <c r="H2" s="96"/>
      <c r="I2" s="97"/>
      <c r="J2" s="76" t="s">
        <v>212</v>
      </c>
    </row>
    <row r="3" spans="2:10" ht="41.25" customHeight="1" thickBot="1">
      <c r="B3" s="93"/>
      <c r="C3" s="94"/>
      <c r="D3" s="98" t="s">
        <v>213</v>
      </c>
      <c r="E3" s="99"/>
      <c r="F3" s="99"/>
      <c r="G3" s="99"/>
      <c r="H3" s="99"/>
      <c r="I3" s="100"/>
      <c r="J3" s="77" t="s">
        <v>214</v>
      </c>
    </row>
    <row r="4" spans="2:10">
      <c r="B4" s="52"/>
      <c r="J4" s="53"/>
    </row>
    <row r="5" spans="2:10">
      <c r="B5" s="52"/>
      <c r="J5" s="53"/>
    </row>
    <row r="6" spans="2:10">
      <c r="B6" s="52"/>
      <c r="C6" s="54" t="s">
        <v>192</v>
      </c>
      <c r="D6" s="78"/>
      <c r="E6" s="55"/>
      <c r="J6" s="53"/>
    </row>
    <row r="7" spans="2:10">
      <c r="B7" s="52"/>
      <c r="J7" s="53"/>
    </row>
    <row r="8" spans="2:10">
      <c r="B8" s="52"/>
      <c r="C8" s="54" t="s">
        <v>221</v>
      </c>
      <c r="J8" s="53"/>
    </row>
    <row r="9" spans="2:10">
      <c r="B9" s="52"/>
      <c r="C9" s="54" t="s">
        <v>222</v>
      </c>
      <c r="J9" s="53"/>
    </row>
    <row r="10" spans="2:10">
      <c r="B10" s="52"/>
      <c r="J10" s="53"/>
    </row>
    <row r="11" spans="2:10">
      <c r="B11" s="52"/>
      <c r="C11" s="33" t="s">
        <v>215</v>
      </c>
      <c r="J11" s="53"/>
    </row>
    <row r="12" spans="2:10">
      <c r="B12" s="52"/>
      <c r="C12" s="56"/>
      <c r="J12" s="53"/>
    </row>
    <row r="13" spans="2:10">
      <c r="B13" s="52"/>
      <c r="C13" s="79" t="s">
        <v>216</v>
      </c>
      <c r="D13" s="55"/>
      <c r="H13" s="57" t="s">
        <v>195</v>
      </c>
      <c r="I13" s="57" t="s">
        <v>196</v>
      </c>
      <c r="J13" s="53"/>
    </row>
    <row r="14" spans="2:10">
      <c r="B14" s="52"/>
      <c r="C14" s="54" t="s">
        <v>197</v>
      </c>
      <c r="D14" s="54"/>
      <c r="E14" s="54"/>
      <c r="F14" s="54"/>
      <c r="H14" s="80">
        <v>15</v>
      </c>
      <c r="I14" s="81">
        <v>42674002</v>
      </c>
      <c r="J14" s="53"/>
    </row>
    <row r="15" spans="2:10">
      <c r="B15" s="52"/>
      <c r="C15" s="33" t="s">
        <v>198</v>
      </c>
      <c r="H15" s="82"/>
      <c r="I15" s="83">
        <v>0</v>
      </c>
      <c r="J15" s="53"/>
    </row>
    <row r="16" spans="2:10">
      <c r="B16" s="52"/>
      <c r="C16" s="33" t="s">
        <v>199</v>
      </c>
      <c r="H16" s="82">
        <v>8</v>
      </c>
      <c r="I16" s="83">
        <v>16205777</v>
      </c>
      <c r="J16" s="53"/>
    </row>
    <row r="17" spans="2:10">
      <c r="B17" s="52"/>
      <c r="C17" s="33" t="s">
        <v>200</v>
      </c>
      <c r="H17" s="82">
        <v>6</v>
      </c>
      <c r="I17" s="83">
        <v>5161979</v>
      </c>
      <c r="J17" s="53"/>
    </row>
    <row r="18" spans="2:10">
      <c r="B18" s="52"/>
      <c r="C18" s="33" t="s">
        <v>217</v>
      </c>
      <c r="H18" s="82">
        <v>0</v>
      </c>
      <c r="I18" s="83">
        <v>0</v>
      </c>
      <c r="J18" s="53"/>
    </row>
    <row r="19" spans="2:10">
      <c r="B19" s="52"/>
      <c r="C19" s="33" t="s">
        <v>115</v>
      </c>
      <c r="H19" s="84">
        <v>1</v>
      </c>
      <c r="I19" s="85">
        <v>21306246</v>
      </c>
      <c r="J19" s="53"/>
    </row>
    <row r="20" spans="2:10">
      <c r="B20" s="52"/>
      <c r="C20" s="54" t="s">
        <v>218</v>
      </c>
      <c r="D20" s="54"/>
      <c r="E20" s="54"/>
      <c r="F20" s="54"/>
      <c r="H20" s="82">
        <f>SUM(H15:H19)</f>
        <v>15</v>
      </c>
      <c r="I20" s="81">
        <f>(I15+I16+I17+I18+I19)</f>
        <v>42674002</v>
      </c>
      <c r="J20" s="53"/>
    </row>
    <row r="21" spans="2:10" ht="13.5" thickBot="1">
      <c r="B21" s="52"/>
      <c r="C21" s="54"/>
      <c r="D21" s="54"/>
      <c r="H21" s="86"/>
      <c r="I21" s="87"/>
      <c r="J21" s="53"/>
    </row>
    <row r="22" spans="2:10" ht="13.5" thickTop="1">
      <c r="B22" s="52"/>
      <c r="C22" s="54"/>
      <c r="D22" s="54"/>
      <c r="H22" s="69"/>
      <c r="I22" s="61"/>
      <c r="J22" s="53"/>
    </row>
    <row r="23" spans="2:10">
      <c r="B23" s="52"/>
      <c r="G23" s="69"/>
      <c r="H23" s="69"/>
      <c r="I23" s="69"/>
      <c r="J23" s="53"/>
    </row>
    <row r="24" spans="2:10" ht="13.5" thickBot="1">
      <c r="B24" s="52"/>
      <c r="C24" s="71"/>
      <c r="D24" s="71"/>
      <c r="G24" s="71" t="s">
        <v>209</v>
      </c>
      <c r="H24" s="71"/>
      <c r="I24" s="69"/>
      <c r="J24" s="53"/>
    </row>
    <row r="25" spans="2:10">
      <c r="B25" s="52"/>
      <c r="C25" s="69" t="s">
        <v>219</v>
      </c>
      <c r="D25" s="69"/>
      <c r="G25" s="69" t="s">
        <v>220</v>
      </c>
      <c r="H25" s="69"/>
      <c r="I25" s="69"/>
      <c r="J25" s="53"/>
    </row>
    <row r="26" spans="2:10" ht="18.75" customHeight="1" thickBot="1">
      <c r="B26" s="73"/>
      <c r="C26" s="74"/>
      <c r="D26" s="74"/>
      <c r="E26" s="74"/>
      <c r="F26" s="74"/>
      <c r="G26" s="71"/>
      <c r="H26" s="71"/>
      <c r="I26" s="71"/>
      <c r="J26" s="7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</vt:lpstr>
      <vt:lpstr>VAGLO</vt:lpstr>
      <vt:lpstr>FOR-CSA-018</vt:lpstr>
      <vt:lpstr>FOR_CSA_004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2023-05-05T13:26:35Z</dcterms:created>
  <dcterms:modified xsi:type="dcterms:W3CDTF">2023-06-07T20:09:37Z</dcterms:modified>
</cp:coreProperties>
</file>