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3\05. MAYO\NIT 800024390 DIME - copia\"/>
    </mc:Choice>
  </mc:AlternateContent>
  <bookViews>
    <workbookView xWindow="0" yWindow="0" windowWidth="20490" windowHeight="7755" activeTab="4"/>
  </bookViews>
  <sheets>
    <sheet name="INFO IPS" sheetId="1" r:id="rId1"/>
    <sheet name="TD" sheetId="3" r:id="rId2"/>
    <sheet name="TD2" sheetId="7" r:id="rId3"/>
    <sheet name="ESTADO DE CADA FACTURA" sheetId="2" r:id="rId4"/>
    <sheet name="FOR-CSA-018" sheetId="8" r:id="rId5"/>
  </sheets>
  <definedNames>
    <definedName name="_xlnm._FilterDatabase" localSheetId="3" hidden="1">'ESTADO DE CADA FACTURA'!$A$2:$BC$52</definedName>
  </definedNames>
  <calcPr calcId="152511"/>
  <pivotCaches>
    <pivotCache cacheId="16"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9" i="8" l="1"/>
  <c r="H29" i="8"/>
  <c r="G29" i="8"/>
  <c r="H27" i="8"/>
  <c r="G27" i="8"/>
  <c r="H24" i="8"/>
  <c r="G24" i="8"/>
  <c r="H31" i="8" l="1"/>
  <c r="G31" i="8"/>
  <c r="C11" i="3" l="1"/>
  <c r="U1" i="2"/>
  <c r="AM1" i="2"/>
  <c r="AK1" i="2"/>
  <c r="AJ1" i="2"/>
  <c r="AH1" i="2"/>
  <c r="AF1" i="2"/>
  <c r="AE1" i="2"/>
  <c r="AD1" i="2"/>
  <c r="AC1" i="2"/>
  <c r="AB1" i="2"/>
  <c r="P1" i="2"/>
  <c r="O1" i="2"/>
  <c r="H52" i="1" l="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<sst xmlns="http://schemas.openxmlformats.org/spreadsheetml/2006/main" count="838" uniqueCount="256">
  <si>
    <t>Prefijo Factura</t>
  </si>
  <si>
    <t>Numero Factura</t>
  </si>
  <si>
    <t>IPS Fecha factura</t>
  </si>
  <si>
    <t>IPS Fecha radicado</t>
  </si>
  <si>
    <t>IPS Valor Factura</t>
  </si>
  <si>
    <t>IPS Saldo Factura</t>
  </si>
  <si>
    <t>NIT IPS</t>
  </si>
  <si>
    <t>Tipo de Contrato</t>
  </si>
  <si>
    <t>Nombre IPS</t>
  </si>
  <si>
    <t>Sede / Ciudad</t>
  </si>
  <si>
    <t>Tipo de Prestación</t>
  </si>
  <si>
    <t>DIME CLINICA NEUROCARDIOVASCULAR S.A.</t>
  </si>
  <si>
    <t>FE</t>
  </si>
  <si>
    <t>CALI</t>
  </si>
  <si>
    <t xml:space="preserve"> ENTIDAD</t>
  </si>
  <si>
    <t>PrefijoFactura</t>
  </si>
  <si>
    <t>NUMERO FACTURA</t>
  </si>
  <si>
    <t>PREFIJO SASS</t>
  </si>
  <si>
    <t>NUMERO FACT SASSS</t>
  </si>
  <si>
    <t>DOC CONTABLE</t>
  </si>
  <si>
    <t>FACTURA</t>
  </si>
  <si>
    <t>LLAVE</t>
  </si>
  <si>
    <t>FACTURACIÓN COVID</t>
  </si>
  <si>
    <t>OBSERVACIÓN</t>
  </si>
  <si>
    <t>ESTADO</t>
  </si>
  <si>
    <t>FECHA DE PAGO</t>
  </si>
  <si>
    <t>FECHA FACT IPS</t>
  </si>
  <si>
    <t>VALOR FACT IPS</t>
  </si>
  <si>
    <t>SALDO FACT IPS</t>
  </si>
  <si>
    <t>OBSERVACION SASS</t>
  </si>
  <si>
    <t>ESTADO EPS ABRIL 21 DEL 2023</t>
  </si>
  <si>
    <t>POR PAGAR SAP</t>
  </si>
  <si>
    <t>DOCUMENTO CONTABLE</t>
  </si>
  <si>
    <t>FUERA DE CIERR</t>
  </si>
  <si>
    <t>VAGLO</t>
  </si>
  <si>
    <t>TIPIFICACIÓN</t>
  </si>
  <si>
    <t>CONCEPTO</t>
  </si>
  <si>
    <t>VALIDACION ALFA FACT</t>
  </si>
  <si>
    <t>VALOR RADICADO FACT</t>
  </si>
  <si>
    <t>VALOR NOTA CREDITO</t>
  </si>
  <si>
    <t>VALOR NOTA DEBITO</t>
  </si>
  <si>
    <t>VALOR DESCCOMERCIAL</t>
  </si>
  <si>
    <t>VALOR GLOSA ACEPTDA</t>
  </si>
  <si>
    <t>OBSERVACION GLOSA ACEPTADA</t>
  </si>
  <si>
    <t>VALOR GLOSA DV</t>
  </si>
  <si>
    <t>OBSERVACION GLOSA DV</t>
  </si>
  <si>
    <t>VALOR CRUZADO SASS</t>
  </si>
  <si>
    <t>SALDO SASS</t>
  </si>
  <si>
    <t>RETENCION</t>
  </si>
  <si>
    <t>VALO CANCELADO SAP</t>
  </si>
  <si>
    <t>DOC COMPENSACION SAP</t>
  </si>
  <si>
    <t>FECHA COMPENSACION SAP</t>
  </si>
  <si>
    <t>VALOR TRANFERENCIA</t>
  </si>
  <si>
    <t>AUTORIZACION</t>
  </si>
  <si>
    <t>ENTIDAD RESPONSABLE PAGO</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</si>
  <si>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</si>
  <si>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</si>
  <si>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</si>
  <si>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</si>
  <si>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</si>
  <si>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</si>
  <si>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</si>
  <si>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</si>
  <si>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</si>
  <si>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</si>
  <si>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 CORTE</t>
  </si>
  <si>
    <t>DIME CLINICA NEUROCARDIOVASCULAR</t>
  </si>
  <si>
    <t>FE_213633</t>
  </si>
  <si>
    <t>800024390_FE_213633</t>
  </si>
  <si>
    <t>A)Factura no radicada en ERP</t>
  </si>
  <si>
    <t>no_cruza</t>
  </si>
  <si>
    <t>FE_246043</t>
  </si>
  <si>
    <t>800024390_FE_246043</t>
  </si>
  <si>
    <t>FE_266385</t>
  </si>
  <si>
    <t>800024390_FE_266385</t>
  </si>
  <si>
    <t>FE_231574</t>
  </si>
  <si>
    <t>800024390_FE_231574</t>
  </si>
  <si>
    <t>B)Factura sin saldo ERP</t>
  </si>
  <si>
    <t>OK</t>
  </si>
  <si>
    <t>FE_76542</t>
  </si>
  <si>
    <t>800024390_FE_76542</t>
  </si>
  <si>
    <t>FE_113384</t>
  </si>
  <si>
    <t>800024390_FE_113384</t>
  </si>
  <si>
    <t>FE_113413</t>
  </si>
  <si>
    <t>800024390_FE_113413</t>
  </si>
  <si>
    <t>FE_128377</t>
  </si>
  <si>
    <t>800024390_FE_128377</t>
  </si>
  <si>
    <t>FE_190305</t>
  </si>
  <si>
    <t>800024390_FE_190305</t>
  </si>
  <si>
    <t>FE_235079</t>
  </si>
  <si>
    <t>800024390_FE_235079</t>
  </si>
  <si>
    <t>FE_235399</t>
  </si>
  <si>
    <t>800024390_FE_235399</t>
  </si>
  <si>
    <t>FE_236301</t>
  </si>
  <si>
    <t>800024390_FE_236301</t>
  </si>
  <si>
    <t>FE_236309</t>
  </si>
  <si>
    <t>800024390_FE_236309</t>
  </si>
  <si>
    <t>DESPUES DEL 26 DE AGOSTO</t>
  </si>
  <si>
    <t>ESTADO DOS</t>
  </si>
  <si>
    <t>FE_236388</t>
  </si>
  <si>
    <t>800024390_FE_236388</t>
  </si>
  <si>
    <t>FE_240161</t>
  </si>
  <si>
    <t>800024390_FE_240161</t>
  </si>
  <si>
    <t>FE_240305</t>
  </si>
  <si>
    <t>800024390_FE_240305</t>
  </si>
  <si>
    <t>FE_242734</t>
  </si>
  <si>
    <t>800024390_FE_242734</t>
  </si>
  <si>
    <t>FE_243842</t>
  </si>
  <si>
    <t>800024390_FE_243842</t>
  </si>
  <si>
    <t>FE_247119</t>
  </si>
  <si>
    <t>800024390_FE_247119</t>
  </si>
  <si>
    <t>FE_136093</t>
  </si>
  <si>
    <t>800024390_FE_136093</t>
  </si>
  <si>
    <t>B)Factura sin saldo ERP/conciliar diferencia glosa aceptada</t>
  </si>
  <si>
    <t>FE_92613</t>
  </si>
  <si>
    <t>800024390_FE_92613</t>
  </si>
  <si>
    <t>IPS ACEPTA EL VALOR DE LA GLOSA 83744 ENCONCILIACION REALIZADA EL DIA 10/11/2022 ENTREANDRES FERNANDEZ(EPS) Y CAROLINA CORDOBA(IPS)</t>
  </si>
  <si>
    <t>FE_99133</t>
  </si>
  <si>
    <t>800024390_FE_99133</t>
  </si>
  <si>
    <t>IPS ACEPTA EL VALOR DE LA GLOSA 321177 ENCONCILIACION REALIZADA EL DIA 10/11/2022 ENTREANDRES FERNANDEZ(EPS) Y CAROLINA CORDOBA(IPS)</t>
  </si>
  <si>
    <t>FE_111412</t>
  </si>
  <si>
    <t>800024390_FE_111412</t>
  </si>
  <si>
    <t>FE_234033</t>
  </si>
  <si>
    <t>800024390_FE_234033</t>
  </si>
  <si>
    <t>EN MESA DE TRABAJO LA IPS ACEPTA 265800 Y LA EPS 90027CAROLINA CASTRO CORDOBA08/03/2023</t>
  </si>
  <si>
    <t>FE_228511</t>
  </si>
  <si>
    <t>800024390_FE_228511</t>
  </si>
  <si>
    <t>IPS ACEPTA EL VALOR DE LA GLOSA 180800 ENCONCILIACION REALIZADA EL DIA 10/11/2022 ENTREANDRES FERNANDEZ(EPS) Y CAROLINA CORDOBA(IPS)</t>
  </si>
  <si>
    <t>FE_228963</t>
  </si>
  <si>
    <t>800024390_FE_228963</t>
  </si>
  <si>
    <t>FE_222218</t>
  </si>
  <si>
    <t>800024390_FE_222218</t>
  </si>
  <si>
    <t>IPS ACEPTA EL VALOR DE LA GLOSA 263200 ENCONCILIACION REALIZADA EL DIA 10/11/2022 ENTREANDRES FERNANDEZ(EPS) Y CAROLINA CORDOBA(IPS)</t>
  </si>
  <si>
    <t>FE_71560</t>
  </si>
  <si>
    <t>800024390_FE_71560</t>
  </si>
  <si>
    <t>C)Glosas total pendiente por respuesta de IPS</t>
  </si>
  <si>
    <t>Se sostiene devolución,validar lo solicitado.realizar el cargue de cum 20029235-01 pues no se encuentra cargado en web service,el cum 20150258-01 no tiene indicacióninvima.VALIDAR EL CASO EN MESA. CAROLINA A</t>
  </si>
  <si>
    <t>SI</t>
  </si>
  <si>
    <t>FE_173529</t>
  </si>
  <si>
    <t>800024390_FE_173529</t>
  </si>
  <si>
    <t>COVID-19 Se sostiene devolucion antigeno reportado en sismuestra para aseguradora sanitas eps y no para comfenalco.Deyce</t>
  </si>
  <si>
    <t>FE_79133</t>
  </si>
  <si>
    <t>800024390_FE_79133</t>
  </si>
  <si>
    <t>Se devuelve cuenta medica NOPBS,#1VALOR FACTURADO SUPERA LOREGULADO POR CIRCULAR 10. ANEXAR NC,POR DIFERENCIA,#2REALIZAR CAMBIO EN WEB SERVICE Y MODULO DE FACTURACIÓN. CAROLINA A</t>
  </si>
  <si>
    <t>FE_83145</t>
  </si>
  <si>
    <t>800024390_FE_83145</t>
  </si>
  <si>
    <t>NO PBS_SE SOSTIENE DEVOLUICION DE FACTURA CON SOPORTES COMPL1.LA FECHA DE REPORTE NO COINCIDE CON LA FECHA DE LA FACTURA2.VALIDAR LA INFORMACION EN LA WEBSERVICE Y PRESENTAR CUENTA NUEVAMENTE. KEVIN YALANDA</t>
  </si>
  <si>
    <t>FE_76922</t>
  </si>
  <si>
    <t>800024390_FE_76922</t>
  </si>
  <si>
    <t>Se devuelve cuenta medica NOPBS,#1validar cargue en web service,#2 anexar cotización de 130107,#3valor tope de codigo cum 19913258-01 circular 10,#4 anexar cotización para laboratorio 908859,#5anexar soporte de adm,no esta. carolina a</t>
  </si>
  <si>
    <t>FE_78025</t>
  </si>
  <si>
    <t>800024390_FE_78025</t>
  </si>
  <si>
    <t>NO PBS:SE SOSTIENE DEVOLUCION DE FACTURASE REALIZA VALIDACION DE FACTURA LA CUAL LA CANTIDAD ENTREGADA NO COINCIDE REPORTADA, VALIDAR NEUVAMENT EL REPORTE EN LA WEB SERVICE Y PRESENTAR NUEVAMENTE. KEVIN YALANDA</t>
  </si>
  <si>
    <t>FE_120361</t>
  </si>
  <si>
    <t>800024390_FE_120361</t>
  </si>
  <si>
    <t>NO PBS_DEVOLUCION DE FACTURA CON SOPORTES COMPLETOS:1.SE VALIDA MIPRES No. 210356144519873 NO SE EVINDENCIA REPORTE AL MOMENTO DE LA APLICACION DE LA TOXINA BOTULINICA.2.VALIDAR REPORTE, Y NOTIFICARLO EN LA WEBSERVICE. KEVIN Y</t>
  </si>
  <si>
    <t>FE_113191</t>
  </si>
  <si>
    <t>800024390_FE_113191</t>
  </si>
  <si>
    <t>Se devuelve cuenta medica NOPBS validar valor facturado de908834 pactado en  $ 764.334,#2 codigo 908859 anexar cotización,#4facturan codigo DI90101 CLOSTRIDIUM DIFFICILE POR PCRno coincide con codigo mipres.#5CUMPLIR MARCO RES1885. CA</t>
  </si>
  <si>
    <t>FE_208542</t>
  </si>
  <si>
    <t>800024390_FE_208542</t>
  </si>
  <si>
    <t>NO PBS, SE REALIZA DEVOLUCION DE LA FACTURA AL MOMENTO DE VALIDAR LA INFORMACION SE EVIDENCIA QUE EL MEDICAMENTO 19908192-07  BISOPROLOL FUMARATO 2.5 MG TABLETA  SUPERA EL TOPE RESGULADO SEGUN CIRCULAR 10, POR FAVOR VALIDAR INFORMACION,CORREGIR VALOR REPORTADO EN WEB SERVICE Y ENVIAR NOTA CREDIT POR EL EXCEDENTE COBRADO.CLAUDIA DIAZ</t>
  </si>
  <si>
    <t>FE_208543</t>
  </si>
  <si>
    <t>800024390_FE_208543</t>
  </si>
  <si>
    <t>NO PBS, SE REALIZA DEVOLUCION DE LA FACTURA, AL MOMENTO DE VALIDAR LA INFORMACION SE EVIDENCIA QUE EL MEDICAMENTO19908192-07  BISOPROLOL FUMARATO 2.5 MG TABLETA SUPERA EL COBRO MAXIMO DE RECOBRO SEGUN CIRCULAR 10, POR FAVOR VALIDARINFORMACION, MODIFICAR VALOR REPORTADO EN WEB SERVICE Y ADJUNTAR NOTA CREDITO CON EL EXCEDENTE FACTURADO.CLAUDIA DIAZ</t>
  </si>
  <si>
    <t>FE_208549</t>
  </si>
  <si>
    <t>800024390_FE_208549</t>
  </si>
  <si>
    <t>NO PBS, SE REALIZA DEVOLUCION DE LA FACTURA, AL MOMENTO DE VALIDAR LA INFORMACION SE EVIDENCIA QUE EL MEDICAMENTO IVABRADINA 5MG/1U TABLETAS Y BISOPROLOL FUMARATO 2,5MG/1 SUPERAN EL TOPE VALOR MAXIMO DE RECOBRO SEGUN CIRCULAR 10, POR FAVORVALIDAR INFORMACION, CORREGIR LOS VALORES REPORTADOS EN LA WEB SERVICE DE LOS DOS MEDICAMENTOS, Y REALIZAR NOTA CREDITOPOR LOS VALORES QUE SE COBRARON POR FUERA DEL TOPO REGULADO.CLAUDIA DIAZ</t>
  </si>
  <si>
    <t>FE_142659</t>
  </si>
  <si>
    <t>800024390_FE_142659</t>
  </si>
  <si>
    <t>NO PBS_ DEVOLUCION DE FACTURA CON SOPORTES COMPLETOS1.EL CODIGO DE TECNGOLIA REPORTADO EN LA WEBSERVCE NO ES ELMISMO REPORTADO EN LA FACTURA. FAVOR VALIDAR Y PRESENTAR NUEVAMENTE. KEVIN YALANDA</t>
  </si>
  <si>
    <t>FE_150767</t>
  </si>
  <si>
    <t>800024390_FE_150767</t>
  </si>
  <si>
    <t>Se sostiene devolución validar lo solicitado. no se evidencia registro en web service, validar cumplimiento de RESOLUCIÓN 1885. para continuidad de tramite de pago. carolina a</t>
  </si>
  <si>
    <t>FE_154294</t>
  </si>
  <si>
    <t>800024390_FE_154294</t>
  </si>
  <si>
    <t>NO PBS-Se devuelve factura corregir la fecha de dispensacionen la WS,se debe de colocar en el reporte de entrega como fecha de prestación de servicio en los ámbitos hospitalarios,conforme a lo establecido en el _x001C_MANUAL DE AUDITORÍA INTEGRARAL DE RECOBRO/COBROS POR SERVICIOS Y TECNOLOGÍAS EN SALUDNO CUBIERTAS POR EL PLAN DE BENEFICIOS EN SALUD CON CARGO A LA UPC_x001D_, en este ámbito la fecha que cierra el suministro de una tecnología no financiada con la UPC es la fecha de egreso del paciente, favor corregir todas las lineas mipres.Reportar en la WS trimetazadina cups 4**75764-03Deye</t>
  </si>
  <si>
    <t>FE_170595</t>
  </si>
  <si>
    <t>800024390_FE_170595</t>
  </si>
  <si>
    <t>C)Glosas total pendiente por respuesta de IPS/conciliar diferencia valor de factura</t>
  </si>
  <si>
    <t>NO PBS-Codigos facturados los cuales no corresponden a losreportados en la WS 0109010370 - 0101010250, codigo cum34016-3 tope segun circular 10 $646.92 anexar nota creditoy corregir valor en la WS.      Deyce</t>
  </si>
  <si>
    <t>FE_113197</t>
  </si>
  <si>
    <t>800024390_FE_113197</t>
  </si>
  <si>
    <t>NO PBS SE SOSTIEN DEVOLUCION DE FACTURAEL MIPRES 20200721106021057704 NO COINDE LO FACTURADO CON LOREPORTADO EN LA WEB SERVICE. KEVIN YALANDA</t>
  </si>
  <si>
    <t>FE_111826</t>
  </si>
  <si>
    <t>800024390_FE_111826</t>
  </si>
  <si>
    <t>Se devuelve cuenta medica NOPBS, mipres 20210109179025399661Se ingresó nota credito,por valor  $ 16.012 la cual afecta el valor de la factura,el reporte de facturación debe ser modificado con los valores afectados la cantidad que deben reportar es 15. carolina a</t>
  </si>
  <si>
    <t>FE_136938</t>
  </si>
  <si>
    <t>800024390_FE_136938</t>
  </si>
  <si>
    <t>NO PBS- Se sostiene glosa deben reportar en la WS el valortotal descontando la nota credito por $594.639 cups 908834Deyce</t>
  </si>
  <si>
    <t>FE_78998</t>
  </si>
  <si>
    <t>800024390_FE_78998</t>
  </si>
  <si>
    <t>NO PBS_SE SOSTINE GLOSA DE NO PBS DEVOLUCIONAL VALIDAR EN LOS REPORTE DE WEBSERVICES NO SE EVIDENCIA VALOR Y EL CODIGO DE TECNOLIGIA REPORTADO. POR LO CUAL SE SOLICITA VALIDAR INFORMACION PARA REGISTRAR NUEVAMENTE Y REALIZAR UNA SEGUNDA VALIDACIONKEVIN YALANDA</t>
  </si>
  <si>
    <t>FE_105904</t>
  </si>
  <si>
    <t>800024390_FE_105904</t>
  </si>
  <si>
    <t>Se devuelve cuenta medica, anexar soporte sismuestra de lasmuestras tomadas 3 antigenos y 1 prueba molecular. para tramite de pago validar lo solicitado no cumplen la tarifa del lboratorio 908856 segun res 1463. carolina arango</t>
  </si>
  <si>
    <t>FE_223214</t>
  </si>
  <si>
    <t>800024390_FE_223214</t>
  </si>
  <si>
    <t>D)Glosas parcial pendiente por respuesta de IPS</t>
  </si>
  <si>
    <t>PTCIA MEDICA: SE REALIZA GLOSA $36050EKG NO INTERPRETADO EN LA HC REALIZAFO EN URGENCIASKEVIN YALANDA</t>
  </si>
  <si>
    <t>NO</t>
  </si>
  <si>
    <t>FE_111592</t>
  </si>
  <si>
    <t>800024390_FE_111592</t>
  </si>
  <si>
    <t>E)Glosas total en Gestion por ERP</t>
  </si>
  <si>
    <t>NO APTA PARA PAGO/INCONSISTENCIA EN LA CANTIDAD EN EL REPORTTE DE FACTURACION.VALIDAR CODIGO DE TECNOLOGIANO CORRESPONDE A CODIGOS MIPRES. carolina a{</t>
  </si>
  <si>
    <t>FE_113070</t>
  </si>
  <si>
    <t>800024390_FE_113070</t>
  </si>
  <si>
    <t>Se devuelve cuenta paciente trabajador del area de la saludvalidar decreto 676 cargo de cobro de diagnostico a cargo de la ARL. VALIDARCAROLINA ARANGO</t>
  </si>
  <si>
    <t>ESTADO ANTERIOR</t>
  </si>
  <si>
    <t>FACTURA NO RADICADA</t>
  </si>
  <si>
    <t>FACTURA PENDIENTE DE PAGO</t>
  </si>
  <si>
    <t>FACTURA DEVUELTA</t>
  </si>
  <si>
    <t>FACTURA PENDIENTE DE PAGO Y GLOSA POR CONCILIAR</t>
  </si>
  <si>
    <t>FACTURA EN PROCESO INTERNO</t>
  </si>
  <si>
    <t>FACTURA CERRADA POR EXTEMPORANEIDAD</t>
  </si>
  <si>
    <t>Total general</t>
  </si>
  <si>
    <t xml:space="preserve">ESTADO EPS </t>
  </si>
  <si>
    <t xml:space="preserve">FACTURAS </t>
  </si>
  <si>
    <t xml:space="preserve">SALDO FACT IPS </t>
  </si>
  <si>
    <t xml:space="preserve">VALOR GLOSA Y DV </t>
  </si>
  <si>
    <t>GLOSA</t>
  </si>
  <si>
    <t>FOR-CSA-018</t>
  </si>
  <si>
    <t>HOJA 1 DE 1</t>
  </si>
  <si>
    <t>RESUMEN DE CARTERA REVISADA POR LA EPS</t>
  </si>
  <si>
    <t>VERSION 1</t>
  </si>
  <si>
    <t>SANTIAGO DE CALI,</t>
  </si>
  <si>
    <t xml:space="preserve">Señores : </t>
  </si>
  <si>
    <t xml:space="preserve">NIT: </t>
  </si>
  <si>
    <t>Cant Fact</t>
  </si>
  <si>
    <t>Valor</t>
  </si>
  <si>
    <t xml:space="preserve">VALOR PRESENTADO POR LA ENTIDAD </t>
  </si>
  <si>
    <t>FACTURA YA CANCELADA</t>
  </si>
  <si>
    <t xml:space="preserve">FACTURA DEVUELTA </t>
  </si>
  <si>
    <t>FACTURA NO RADICADA POR LA ENTIDAD</t>
  </si>
  <si>
    <t>FACTURA GLOSA POR CONCILIAR ($)</t>
  </si>
  <si>
    <t>SUB TOTAL CARTERA SUSTENTADA A LA IPS</t>
  </si>
  <si>
    <t>FACTURACION PENDIENTE PROGRAMACION DE PAGO</t>
  </si>
  <si>
    <t>SUB TOTAL  CARTERA EN PROCESO POR LA EPS</t>
  </si>
  <si>
    <t>SUB TOTAL  FACTURACIÓN COVID</t>
  </si>
  <si>
    <t>TOTAL CARTERA REVISADA</t>
  </si>
  <si>
    <t>EPS COMFENALCO VALLE</t>
  </si>
  <si>
    <t>SANDRA PATRICIA MOSQUERA</t>
  </si>
  <si>
    <t>AUXILIAR CONCILIACIONES</t>
  </si>
  <si>
    <t>ESTADO EPS 12 DE MAYO DE 2023</t>
  </si>
  <si>
    <t>FACTURA CANCELADA</t>
  </si>
  <si>
    <t>26.04.2023</t>
  </si>
  <si>
    <t>23.03.2023</t>
  </si>
  <si>
    <t>30.10.2023</t>
  </si>
  <si>
    <t xml:space="preserve"> TIPIFICACION</t>
  </si>
  <si>
    <t xml:space="preserve"> CANT FAC</t>
  </si>
  <si>
    <t xml:space="preserve"> SALDO FACT IPS</t>
  </si>
  <si>
    <t>NATALIA GRANADOS</t>
  </si>
  <si>
    <t>ANALISTA CUENTAS SALUD</t>
  </si>
  <si>
    <t>12 DE MAYO DE 2023</t>
  </si>
  <si>
    <t>A continuacion me permito remitir nuestra respuesta al estado de cartera presentado en la fecha: 05/05/2023</t>
  </si>
  <si>
    <t>Con Corte al dia :31/04/2023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</si>
</sst>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2" formatCode="_-&quot;$&quot;\ * #,##0_-;\-&quot;$&quot;\ * #,##0_-;_-&quot;$&quot;\ * &quot;-&quot;_-;_-@_-"/>
    <numFmt numFmtId="164" formatCode="&quot;$&quot;\ #,##0"/>
    <numFmt numFmtId="165" formatCode="[$-240A]d&quot; de &quot;mmmm&quot; de &quot;yyyy;@"/>
    <numFmt numFmtId="166" formatCode="&quot;$&quot;\ #,##0;[Red]&quot;$&quot;\ #,##0"/>
  </numFmts>
  <fonts count="10"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9"/>
      <color indexed="8"/>
      <name val="Calibri"/>
      <family val="2"/>
    </font>
    <font>
      <sz val="11"/>
      <color theme="1"/>
      <name val="Calibri"/>
      <family val="2"/>
    </font>
    <font>
      <b/>
      <sz val="11"/>
      <color theme="1"/>
      <name val="Calibri"/>
      <family val="2"/>
    </font>
    <font>
      <sz val="10"/>
      <name val="Arial"/>
      <family val="2"/>
    </font>
    <font>
      <sz val="10"/>
      <color indexed="8"/>
      <name val="Arial"/>
      <family val="2"/>
    </font>
    <font>
      <b/>
      <sz val="10"/>
      <color indexed="8"/>
      <name val="Arial"/>
      <family val="2"/>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00B050"/>
        <bgColor indexed="64"/>
      </patternFill>
    </fill>
    <fill>
      <patternFill patternType="solid">
        <fgColor theme="9" tint="0.5999938962981048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style="thin">
        <color theme="0" tint="-0.14999847407452621"/>
      </top>
      <bottom style="thin">
        <color theme="0" tint="-0.14999847407452621"/>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2">
    <xf numFmtId="0" fontId="0" fillId="0" borderId="0"/>
    <xf numFmtId="0" fontId="7"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horizontal="center" vertical="center" wrapText="1"/>
    </xf>
    <xf numFmtId="14" fontId="4" fillId="0" borderId="1" xfId="0" applyNumberFormat="1" applyFont="1" applyBorder="1" applyAlignment="1">
      <alignment horizontal="center" vertical="center" wrapText="1"/>
    </xf>
    <xf numFmtId="4" fontId="4" fillId="0" borderId="1" xfId="0" applyNumberFormat="1" applyFont="1" applyBorder="1" applyAlignment="1">
      <alignment horizontal="right" vertical="center" wrapText="1"/>
    </xf>
    <xf numFmtId="0" fontId="5" fillId="0" borderId="1" xfId="0" applyFont="1" applyBorder="1" applyAlignment="1">
      <alignment horizontal="center"/>
    </xf>
    <xf numFmtId="0" fontId="5" fillId="0" borderId="1" xfId="0" applyFont="1" applyBorder="1"/>
    <xf numFmtId="0" fontId="6" fillId="2" borderId="1" xfId="0" applyFont="1" applyFill="1" applyBorder="1" applyAlignment="1">
      <alignment horizontal="center"/>
    </xf>
    <xf numFmtId="0" fontId="5" fillId="2" borderId="1" xfId="0" applyFont="1" applyFill="1" applyBorder="1" applyAlignment="1">
      <alignment horizontal="center"/>
    </xf>
    <xf numFmtId="4" fontId="0" fillId="0" borderId="0" xfId="0" applyNumberFormat="1"/>
    <xf numFmtId="164" fontId="1" fillId="0" borderId="0" xfId="0" applyNumberFormat="1" applyFont="1"/>
    <xf numFmtId="0" fontId="0" fillId="0" borderId="1" xfId="0" applyBorder="1" applyAlignment="1">
      <alignment horizontal="center" vertical="center" wrapText="1"/>
    </xf>
    <xf numFmtId="0" fontId="0" fillId="3" borderId="1" xfId="0" applyFill="1" applyBorder="1" applyAlignment="1">
      <alignment horizontal="center" vertical="center" wrapText="1"/>
    </xf>
    <xf numFmtId="0" fontId="0" fillId="4" borderId="1" xfId="0" applyFill="1" applyBorder="1" applyAlignment="1">
      <alignment horizontal="center" vertical="center" wrapText="1"/>
    </xf>
    <xf numFmtId="0" fontId="0" fillId="0" borderId="1" xfId="0" applyBorder="1"/>
    <xf numFmtId="14" fontId="0" fillId="0" borderId="1" xfId="0" applyNumberFormat="1" applyBorder="1"/>
    <xf numFmtId="164" fontId="0" fillId="0" borderId="1" xfId="0" applyNumberFormat="1" applyBorder="1"/>
    <xf numFmtId="0" fontId="0" fillId="0" borderId="0" xfId="0" pivotButton="1"/>
    <xf numFmtId="0" fontId="0" fillId="0" borderId="0" xfId="0" applyAlignment="1">
      <alignment horizontal="left"/>
    </xf>
    <xf numFmtId="164" fontId="0" fillId="0" borderId="0" xfId="0" applyNumberFormat="1"/>
    <xf numFmtId="0" fontId="0" fillId="0" borderId="0" xfId="0" applyAlignment="1">
      <alignment horizontal="center"/>
    </xf>
    <xf numFmtId="0" fontId="0" fillId="0" borderId="2" xfId="0" applyBorder="1" applyAlignment="1">
      <alignment horizontal="left"/>
    </xf>
    <xf numFmtId="164" fontId="0" fillId="0" borderId="2" xfId="0" applyNumberFormat="1" applyBorder="1"/>
    <xf numFmtId="0" fontId="8" fillId="0" borderId="0" xfId="1" applyFont="1"/>
    <xf numFmtId="0" fontId="8" fillId="0" borderId="3" xfId="1" applyFont="1" applyBorder="1" applyAlignment="1">
      <alignment horizontal="centerContinuous"/>
    </xf>
    <xf numFmtId="0" fontId="8" fillId="0" borderId="4" xfId="1" applyFont="1" applyBorder="1" applyAlignment="1">
      <alignment horizontal="centerContinuous"/>
    </xf>
    <xf numFmtId="0" fontId="9" fillId="0" borderId="3" xfId="1" applyFont="1" applyBorder="1" applyAlignment="1">
      <alignment horizontal="centerContinuous" vertical="center"/>
    </xf>
    <xf numFmtId="0" fontId="9" fillId="0" borderId="5" xfId="1" applyFont="1" applyBorder="1" applyAlignment="1">
      <alignment horizontal="centerContinuous" vertical="center"/>
    </xf>
    <xf numFmtId="0" fontId="9" fillId="0" borderId="4" xfId="1" applyFont="1" applyBorder="1" applyAlignment="1">
      <alignment horizontal="centerContinuous" vertical="center"/>
    </xf>
    <xf numFmtId="0" fontId="9" fillId="0" borderId="6" xfId="1" applyFont="1" applyBorder="1" applyAlignment="1">
      <alignment horizontal="centerContinuous" vertical="center"/>
    </xf>
    <xf numFmtId="0" fontId="8" fillId="0" borderId="7" xfId="1" applyFont="1" applyBorder="1" applyAlignment="1">
      <alignment horizontal="centerContinuous"/>
    </xf>
    <xf numFmtId="0" fontId="8" fillId="0" borderId="8" xfId="1" applyFont="1" applyBorder="1" applyAlignment="1">
      <alignment horizontal="centerContinuous"/>
    </xf>
    <xf numFmtId="0" fontId="9" fillId="0" borderId="9" xfId="1" applyFont="1" applyBorder="1" applyAlignment="1">
      <alignment horizontal="centerContinuous" vertical="center"/>
    </xf>
    <xf numFmtId="0" fontId="9" fillId="0" borderId="10" xfId="1" applyFont="1" applyBorder="1" applyAlignment="1">
      <alignment horizontal="centerContinuous" vertical="center"/>
    </xf>
    <xf numFmtId="0" fontId="9" fillId="0" borderId="11" xfId="1" applyFont="1" applyBorder="1" applyAlignment="1">
      <alignment horizontal="centerContinuous" vertical="center"/>
    </xf>
    <xf numFmtId="0" fontId="9" fillId="0" borderId="12" xfId="1" applyFont="1" applyBorder="1" applyAlignment="1">
      <alignment horizontal="centerContinuous" vertical="center"/>
    </xf>
    <xf numFmtId="0" fontId="9" fillId="0" borderId="7" xfId="1" applyFont="1" applyBorder="1" applyAlignment="1">
      <alignment horizontal="centerContinuous" vertical="center"/>
    </xf>
    <xf numFmtId="0" fontId="9" fillId="0" borderId="0" xfId="1" applyFont="1" applyAlignment="1">
      <alignment horizontal="centerContinuous" vertical="center"/>
    </xf>
    <xf numFmtId="0" fontId="9" fillId="0" borderId="8" xfId="1" applyFont="1" applyBorder="1" applyAlignment="1">
      <alignment horizontal="centerContinuous" vertical="center"/>
    </xf>
    <xf numFmtId="0" fontId="9" fillId="0" borderId="13" xfId="1" applyFont="1" applyBorder="1" applyAlignment="1">
      <alignment horizontal="centerContinuous" vertical="center"/>
    </xf>
    <xf numFmtId="0" fontId="8" fillId="0" borderId="9" xfId="1" applyFont="1" applyBorder="1" applyAlignment="1">
      <alignment horizontal="centerContinuous"/>
    </xf>
    <xf numFmtId="0" fontId="8" fillId="0" borderId="11" xfId="1" applyFont="1" applyBorder="1" applyAlignment="1">
      <alignment horizontal="centerContinuous"/>
    </xf>
    <xf numFmtId="0" fontId="8" fillId="0" borderId="7" xfId="1" applyFont="1" applyBorder="1"/>
    <xf numFmtId="0" fontId="8" fillId="0" borderId="8" xfId="1" applyFont="1" applyBorder="1"/>
    <xf numFmtId="0" fontId="9" fillId="0" borderId="0" xfId="1" applyFont="1"/>
    <xf numFmtId="14" fontId="8" fillId="0" borderId="0" xfId="1" applyNumberFormat="1" applyFont="1"/>
    <xf numFmtId="0" fontId="8" fillId="0" borderId="0" xfId="1" applyFont="1" applyAlignment="1">
      <alignment horizontal="left"/>
    </xf>
    <xf numFmtId="14" fontId="8" fillId="0" borderId="0" xfId="1" applyNumberFormat="1" applyFont="1" applyAlignment="1">
      <alignment horizontal="left"/>
    </xf>
    <xf numFmtId="0" fontId="9" fillId="0" borderId="0" xfId="1" applyFont="1" applyAlignment="1">
      <alignment horizontal="center"/>
    </xf>
    <xf numFmtId="1" fontId="9" fillId="0" borderId="0" xfId="1" applyNumberFormat="1" applyFont="1" applyAlignment="1">
      <alignment horizontal="center"/>
    </xf>
    <xf numFmtId="164" fontId="9" fillId="0" borderId="0" xfId="1" applyNumberFormat="1" applyFont="1" applyAlignment="1">
      <alignment horizontal="right"/>
    </xf>
    <xf numFmtId="1" fontId="8" fillId="0" borderId="0" xfId="1" applyNumberFormat="1" applyFont="1" applyAlignment="1">
      <alignment horizontal="center"/>
    </xf>
    <xf numFmtId="166" fontId="8" fillId="0" borderId="0" xfId="1" applyNumberFormat="1" applyFont="1" applyAlignment="1">
      <alignment horizontal="right"/>
    </xf>
    <xf numFmtId="164" fontId="8" fillId="0" borderId="0" xfId="1" applyNumberFormat="1" applyFont="1" applyAlignment="1">
      <alignment horizontal="right"/>
    </xf>
    <xf numFmtId="1" fontId="8" fillId="0" borderId="10" xfId="1" applyNumberFormat="1" applyFont="1" applyBorder="1" applyAlignment="1">
      <alignment horizontal="center"/>
    </xf>
    <xf numFmtId="166" fontId="8" fillId="0" borderId="10" xfId="1" applyNumberFormat="1" applyFont="1" applyBorder="1" applyAlignment="1">
      <alignment horizontal="right"/>
    </xf>
    <xf numFmtId="166" fontId="9" fillId="0" borderId="0" xfId="1" applyNumberFormat="1" applyFont="1" applyAlignment="1">
      <alignment horizontal="right"/>
    </xf>
    <xf numFmtId="0" fontId="8" fillId="0" borderId="0" xfId="1" applyFont="1" applyAlignment="1">
      <alignment horizontal="center"/>
    </xf>
    <xf numFmtId="1" fontId="9" fillId="0" borderId="14" xfId="1" applyNumberFormat="1" applyFont="1" applyBorder="1" applyAlignment="1">
      <alignment horizontal="center"/>
    </xf>
    <xf numFmtId="166" fontId="9" fillId="0" borderId="14" xfId="1" applyNumberFormat="1" applyFont="1" applyBorder="1" applyAlignment="1">
      <alignment horizontal="right"/>
    </xf>
    <xf numFmtId="166" fontId="8" fillId="0" borderId="0" xfId="1" applyNumberFormat="1" applyFont="1"/>
    <xf numFmtId="166" fontId="8" fillId="0" borderId="10" xfId="1" applyNumberFormat="1" applyFont="1" applyBorder="1"/>
    <xf numFmtId="166" fontId="9" fillId="0" borderId="0" xfId="1" applyNumberFormat="1" applyFont="1"/>
    <xf numFmtId="0" fontId="8" fillId="0" borderId="9" xfId="1" applyFont="1" applyBorder="1"/>
    <xf numFmtId="0" fontId="8" fillId="0" borderId="10" xfId="1" applyFont="1" applyBorder="1"/>
    <xf numFmtId="0" fontId="8" fillId="0" borderId="11" xfId="1" applyFont="1" applyBorder="1"/>
    <xf numFmtId="0" fontId="0" fillId="0" borderId="0" xfId="0" applyNumberFormat="1" applyAlignment="1">
      <alignment horizontal="center"/>
    </xf>
    <xf numFmtId="0" fontId="0" fillId="5" borderId="1" xfId="0" applyFill="1" applyBorder="1" applyAlignment="1">
      <alignment horizontal="center" vertical="center" wrapText="1"/>
    </xf>
    <xf numFmtId="0" fontId="0" fillId="0" borderId="1" xfId="0" pivotButton="1" applyBorder="1"/>
    <xf numFmtId="0" fontId="0" fillId="0" borderId="1" xfId="0" applyBorder="1" applyAlignment="1">
      <alignment horizontal="left"/>
    </xf>
    <xf numFmtId="0" fontId="0" fillId="0" borderId="1" xfId="0" applyNumberFormat="1" applyBorder="1"/>
    <xf numFmtId="42" fontId="0" fillId="0" borderId="1" xfId="0" applyNumberFormat="1" applyBorder="1"/>
    <xf numFmtId="165" fontId="9" fillId="0" borderId="0" xfId="1" applyNumberFormat="1" applyFont="1" applyAlignment="1">
      <alignment horizontal="left"/>
    </xf>
  </cellXfs>
  <cellStyles count="2">
    <cellStyle name="Normal" xfId="0" builtinId="0"/>
    <cellStyle name="Normal 2 2" xfId="1"/>
  </cellStyles>
  <dxfs count="10">
    <dxf>
      <numFmt numFmtId="32" formatCode="_-&quot;$&quot;\ * #,##0_-;\-&quot;$&quot;\ * #,##0_-;_-&quot;$&quot;\ * &quot;-&quot;_-;_-@_-"/>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dxf>
    <dxf>
      <alignment horizontal="center"/>
    </dxf>
    <dxf>
      <numFmt numFmtId="164" formatCode="&quot;$&quot;\ #,##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84668</xdr:colOff>
      <xdr:row>1</xdr:row>
      <xdr:rowOff>201083</xdr:rowOff>
    </xdr:from>
    <xdr:to>
      <xdr:col>2</xdr:col>
      <xdr:colOff>1103934</xdr:colOff>
      <xdr:row>5</xdr:row>
      <xdr:rowOff>84667</xdr:rowOff>
    </xdr:to>
    <xdr:pic>
      <xdr:nvPicPr>
        <xdr:cNvPr id="2" name="Imagen 1">
          <a:extLst>
            <a:ext uri="{FF2B5EF4-FFF2-40B4-BE49-F238E27FC236}">
              <a16:creationId xmlns="" xmlns:a16="http://schemas.microsoft.com/office/drawing/2014/main" id="{B160E7F0-C3FC-43A2-976F-50D388E93F9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1343" y="277283"/>
          <a:ext cx="1781266" cy="62653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Natalia Elena Granados Oviedo" refreshedDate="45058.592902777775" createdVersion="8" refreshedVersion="5" minRefreshableVersion="3" recordCount="50">
  <cacheSource type="worksheet">
    <worksheetSource ref="A2:BC52" sheet="ESTADO DE CADA FACTURA"/>
  </cacheSource>
  <cacheFields count="55">
    <cacheField name="NIT IPS" numFmtId="0">
      <sharedItems containsSemiMixedTypes="0" containsString="0" containsNumber="1" containsInteger="1" minValue="800024390" maxValue="800024390"/>
    </cacheField>
    <cacheField name=" ENTIDAD" numFmtId="0">
      <sharedItems/>
    </cacheField>
    <cacheField name="PrefijoFactura" numFmtId="0">
      <sharedItems/>
    </cacheField>
    <cacheField name="NUMERO FACTURA" numFmtId="0">
      <sharedItems containsSemiMixedTypes="0" containsString="0" containsNumber="1" containsInteger="1" minValue="71560" maxValue="266385"/>
    </cacheField>
    <cacheField name="PREFIJO SASS" numFmtId="0">
      <sharedItems containsBlank="1"/>
    </cacheField>
    <cacheField name="NUMERO FACT SASSS" numFmtId="0">
      <sharedItems containsString="0" containsBlank="1" containsNumber="1" containsInteger="1" minValue="71560" maxValue="247119"/>
    </cacheField>
    <cacheField name="DOC CONTABLE" numFmtId="0">
      <sharedItems containsNonDate="0" containsString="0" containsBlank="1"/>
    </cacheField>
    <cacheField name="FACTURA" numFmtId="0">
      <sharedItems/>
    </cacheField>
    <cacheField name="LLAVE" numFmtId="0">
      <sharedItems/>
    </cacheField>
    <cacheField name="FACTURACIÓN COVID" numFmtId="0">
      <sharedItems containsBlank="1"/>
    </cacheField>
    <cacheField name="OBSERVACIÓN" numFmtId="0">
      <sharedItems containsBlank="1"/>
    </cacheField>
    <cacheField name="ESTADO" numFmtId="0">
      <sharedItems containsNonDate="0" containsString="0" containsBlank="1"/>
    </cacheField>
    <cacheField name="FECHA DE PAGO" numFmtId="0">
      <sharedItems containsNonDate="0" containsString="0" containsBlank="1"/>
    </cacheField>
    <cacheField name="FECHA FACT IPS" numFmtId="14">
      <sharedItems containsSemiMixedTypes="0" containsNonDate="0" containsDate="1" containsString="0" minDate="2020-02-25T00:00:00" maxDate="2023-04-01T00:00:00"/>
    </cacheField>
    <cacheField name="VALOR FACT IPS" numFmtId="164">
      <sharedItems containsSemiMixedTypes="0" containsString="0" containsNumber="1" containsInteger="1" minValue="34670" maxValue="21306246"/>
    </cacheField>
    <cacheField name="SALDO FACT IPS" numFmtId="164">
      <sharedItems containsSemiMixedTypes="0" containsString="0" containsNumber="1" containsInteger="1" minValue="34670" maxValue="21306246"/>
    </cacheField>
    <cacheField name="OBSERVACION SASS" numFmtId="0">
      <sharedItems/>
    </cacheField>
    <cacheField name="ESTADO ANTERIOR" numFmtId="0">
      <sharedItems containsBlank="1"/>
    </cacheField>
    <cacheField name="ESTADO EPS ABRIL 21 DEL 2023" numFmtId="0">
      <sharedItems count="6">
        <s v="FACTURA NO RADICADA"/>
        <s v="FACTURA PENDIENTE DE PAGO"/>
        <s v="FACTURA CERRADA POR EXTEMPORANEIDAD"/>
        <s v="FACTURA DEVUELTA"/>
        <s v="FACTURA PENDIENTE DE PAGO Y GLOSA POR CONCILIAR"/>
        <s v="FACTURA EN PROCESO INTERNO"/>
      </sharedItems>
    </cacheField>
    <cacheField name="ESTADO EPS 12 DE MAYO DE 2023" numFmtId="0">
      <sharedItems count="6">
        <s v="FACTURA NO RADICADA"/>
        <s v="FACTURA CANCELADA"/>
        <s v="FACTURA PENDIENTE DE PAGO"/>
        <s v="FACTURA CERRADA POR EXTEMPORANEIDAD"/>
        <s v="FACTURA DEVUELTA"/>
        <s v="FACTURA PENDIENTE DE PAGO Y GLOSA POR CONCILIAR"/>
      </sharedItems>
    </cacheField>
    <cacheField name="POR PAGAR SAP" numFmtId="0">
      <sharedItems containsString="0" containsBlank="1" containsNumber="1" containsInteger="1" minValue="33977" maxValue="20844792"/>
    </cacheField>
    <cacheField name="DOCUMENTO CONTABLE" numFmtId="0">
      <sharedItems containsString="0" containsBlank="1" containsNumber="1" containsInteger="1" minValue="1222234032" maxValue="4800057722"/>
    </cacheField>
    <cacheField name="FUERA DE CIERR" numFmtId="0">
      <sharedItems containsNonDate="0" containsString="0" containsBlank="1"/>
    </cacheField>
    <cacheField name="VAGLO" numFmtId="0">
      <sharedItems containsNonDate="0" containsString="0" containsBlank="1"/>
    </cacheField>
    <cacheField name="TIPIFICACIÓN" numFmtId="0">
      <sharedItems containsNonDate="0" containsString="0" containsBlank="1"/>
    </cacheField>
    <cacheField name="CONCEPTO" numFmtId="0">
      <sharedItems containsNonDate="0" containsString="0" containsBlank="1"/>
    </cacheField>
    <cacheField name="VALIDACION ALFA FACT" numFmtId="0">
      <sharedItems/>
    </cacheField>
    <cacheField name="VALOR RADICADO FACT" numFmtId="164">
      <sharedItems containsString="0" containsBlank="1" containsNumber="1" containsInteger="1" minValue="34670" maxValue="21306246"/>
    </cacheField>
    <cacheField name="VALOR NOTA CREDITO" numFmtId="164">
      <sharedItems containsString="0" containsBlank="1" containsNumber="1" containsInteger="1" minValue="0" maxValue="0"/>
    </cacheField>
    <cacheField name="VALOR NOTA DEBITO" numFmtId="164">
      <sharedItems containsString="0" containsBlank="1" containsNumber="1" containsInteger="1" minValue="0" maxValue="0"/>
    </cacheField>
    <cacheField name="VALOR DESCCOMERCIAL" numFmtId="164">
      <sharedItems containsString="0" containsBlank="1" containsNumber="1" containsInteger="1" minValue="0" maxValue="0"/>
    </cacheField>
    <cacheField name="VALOR GLOSA ACEPTDA" numFmtId="164">
      <sharedItems containsString="0" containsBlank="1" containsNumber="1" containsInteger="1" minValue="0" maxValue="2387003"/>
    </cacheField>
    <cacheField name="OBSERVACION GLOSA ACEPTADA" numFmtId="0">
      <sharedItems containsBlank="1"/>
    </cacheField>
    <cacheField name="VALOR GLOSA DV" numFmtId="164">
      <sharedItems containsString="0" containsBlank="1" containsNumber="1" containsInteger="1" minValue="0" maxValue="11866850"/>
    </cacheField>
    <cacheField name="OBSERVACION GLOSA DV" numFmtId="0">
      <sharedItems containsBlank="1" longText="1"/>
    </cacheField>
    <cacheField name="VALOR CRUZADO SASS" numFmtId="164">
      <sharedItems containsString="0" containsBlank="1" containsNumber="1" containsInteger="1" minValue="0" maxValue="21270196"/>
    </cacheField>
    <cacheField name="SALDO SASS" numFmtId="164">
      <sharedItems containsString="0" containsBlank="1" containsNumber="1" containsInteger="1" minValue="0" maxValue="11866850"/>
    </cacheField>
    <cacheField name="RETENCION" numFmtId="0">
      <sharedItems containsNonDate="0" containsString="0" containsBlank="1"/>
    </cacheField>
    <cacheField name="VALO CANCELADO SAP" numFmtId="164">
      <sharedItems containsString="0" containsBlank="1" containsNumber="1" containsInteger="1" minValue="76681" maxValue="76681"/>
    </cacheField>
    <cacheField name="DOC COMPENSACION SAP" numFmtId="0">
      <sharedItems containsString="0" containsBlank="1" containsNumber="1" containsInteger="1" minValue="2201380253" maxValue="4800057722"/>
    </cacheField>
    <cacheField name="FECHA COMPENSACION SAP" numFmtId="0">
      <sharedItems containsBlank="1"/>
    </cacheField>
    <cacheField name="VALOR TRANFERENCIA" numFmtId="0">
      <sharedItems containsNonDate="0" containsString="0" containsBlank="1"/>
    </cacheField>
    <cacheField name="AUTORIZACION" numFmtId="0">
      <sharedItems containsNonDate="0" containsString="0" containsBlank="1"/>
    </cacheField>
    <cacheField name="ENTIDAD RESPONSABLE PAGO" numFmtId="0">
      <sharedItems containsNonDate="0" containsString="0" containsBlank="1"/>
    </cacheField>
    <cacheField name="FECHA RAD IPS" numFmtId="14">
      <sharedItems containsSemiMixedTypes="0" containsNonDate="0" containsDate="1" containsString="0" minDate="2021-03-15T00:00:00" maxDate="2023-04-01T00:00:00"/>
    </cacheField>
    <cacheField name="FECHA RAD INICIAL SASS" numFmtId="0">
      <sharedItems containsNonDate="0" containsString="0" containsBlank="1"/>
    </cacheField>
    <cacheField name="ULTIMO ESTADO FACT" numFmtId="0">
      <sharedItems containsString="0" containsBlank="1" containsNumber="1" containsInteger="1" minValue="0" maxValue="9"/>
    </cacheField>
    <cacheField name="FECHA ULTIMA NOVEDAD" numFmtId="0">
      <sharedItems containsNonDate="0" containsString="0" containsBlank="1"/>
    </cacheField>
    <cacheField name="CLASIFICACION GLOSA" numFmtId="0">
      <sharedItems containsBlank="1"/>
    </cacheField>
    <cacheField name="NUMERO INGRESO FACT" numFmtId="0">
      <sharedItems containsString="0" containsBlank="1" containsNumber="1" containsInteger="1" minValue="1" maxValue="6"/>
    </cacheField>
    <cacheField name="F PROBABLE PAGO SASS" numFmtId="0">
      <sharedItems containsString="0" containsBlank="1" containsNumber="1" containsInteger="1" minValue="20210530" maxValue="21001231"/>
    </cacheField>
    <cacheField name="F RAD SASS" numFmtId="0">
      <sharedItems containsString="0" containsBlank="1" containsNumber="1" containsInteger="1" minValue="20210312" maxValue="20230328"/>
    </cacheField>
    <cacheField name="VALOR REPORTADO CRICULAR 030" numFmtId="0">
      <sharedItems containsString="0" containsBlank="1" containsNumber="1" containsInteger="1" minValue="34670" maxValue="21306246"/>
    </cacheField>
    <cacheField name="VALOR GLOSA ACEPTADA REPORTADO CIRCULAR 030" numFmtId="0">
      <sharedItems containsString="0" containsBlank="1" containsNumber="1" containsInteger="1" minValue="0" maxValue="2387003"/>
    </cacheField>
    <cacheField name="F CORTE" numFmtId="0">
      <sharedItems containsNonDate="0" containsString="0"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50">
  <r>
    <n v="800024390"/>
    <s v="DIME CLINICA NEUROCARDIOVASCULAR"/>
    <s v="FE"/>
    <n v="213633"/>
    <m/>
    <m/>
    <m/>
    <s v="FE_213633"/>
    <s v="800024390_FE_213633"/>
    <m/>
    <m/>
    <m/>
    <m/>
    <d v="2022-07-25T00:00:00"/>
    <n v="1598558"/>
    <n v="1598558"/>
    <s v="A)Factura no radicada en ERP"/>
    <s v="FACTURA NO RADICADA"/>
    <x v="0"/>
    <x v="0"/>
    <m/>
    <m/>
    <m/>
    <m/>
    <m/>
    <m/>
    <s v="no_cruza"/>
    <m/>
    <m/>
    <m/>
    <m/>
    <m/>
    <m/>
    <m/>
    <m/>
    <m/>
    <m/>
    <m/>
    <m/>
    <m/>
    <m/>
    <m/>
    <m/>
    <m/>
    <d v="2022-07-25T00:00:00"/>
    <m/>
    <m/>
    <m/>
    <m/>
    <m/>
    <m/>
    <m/>
    <m/>
    <m/>
    <m/>
  </r>
  <r>
    <n v="800024390"/>
    <s v="DIME CLINICA NEUROCARDIOVASCULAR"/>
    <s v="FE"/>
    <n v="246043"/>
    <m/>
    <m/>
    <m/>
    <s v="FE_246043"/>
    <s v="800024390_FE_246043"/>
    <m/>
    <m/>
    <m/>
    <m/>
    <d v="2022-12-20T00:00:00"/>
    <n v="1173508"/>
    <n v="1173508"/>
    <s v="A)Factura no radicada en ERP"/>
    <s v="FACTURA NO RADICADA"/>
    <x v="0"/>
    <x v="0"/>
    <m/>
    <m/>
    <m/>
    <m/>
    <m/>
    <m/>
    <s v="no_cruza"/>
    <m/>
    <m/>
    <m/>
    <m/>
    <m/>
    <m/>
    <m/>
    <m/>
    <m/>
    <m/>
    <m/>
    <m/>
    <m/>
    <m/>
    <m/>
    <m/>
    <m/>
    <d v="2022-12-20T00:00:00"/>
    <m/>
    <m/>
    <m/>
    <m/>
    <m/>
    <m/>
    <m/>
    <m/>
    <m/>
    <m/>
  </r>
  <r>
    <n v="800024390"/>
    <s v="DIME CLINICA NEUROCARDIOVASCULAR"/>
    <s v="FE"/>
    <n v="266385"/>
    <m/>
    <m/>
    <m/>
    <s v="FE_266385"/>
    <s v="800024390_FE_266385"/>
    <m/>
    <m/>
    <m/>
    <m/>
    <d v="2023-03-31T00:00:00"/>
    <n v="1858773"/>
    <n v="1858773"/>
    <s v="A)Factura no radicada en ERP"/>
    <m/>
    <x v="0"/>
    <x v="0"/>
    <m/>
    <m/>
    <m/>
    <m/>
    <m/>
    <m/>
    <s v="no_cruza"/>
    <m/>
    <m/>
    <m/>
    <m/>
    <m/>
    <m/>
    <m/>
    <m/>
    <m/>
    <m/>
    <m/>
    <m/>
    <m/>
    <m/>
    <m/>
    <m/>
    <m/>
    <d v="2023-03-31T00:00:00"/>
    <m/>
    <m/>
    <m/>
    <m/>
    <m/>
    <m/>
    <m/>
    <m/>
    <m/>
    <m/>
  </r>
  <r>
    <n v="800024390"/>
    <s v="DIME CLINICA NEUROCARDIOVASCULAR"/>
    <s v="FE"/>
    <n v="231574"/>
    <s v="FE"/>
    <n v="231574"/>
    <m/>
    <s v="FE_231574"/>
    <s v="800024390_FE_231574"/>
    <m/>
    <m/>
    <m/>
    <m/>
    <d v="2022-10-10T00:00:00"/>
    <n v="217350"/>
    <n v="78246"/>
    <s v="B)Factura sin saldo ERP"/>
    <s v="FACTURA PENDIENTE DE PAGO"/>
    <x v="1"/>
    <x v="1"/>
    <m/>
    <n v="1222241267"/>
    <m/>
    <m/>
    <m/>
    <m/>
    <s v="OK"/>
    <n v="217350"/>
    <n v="0"/>
    <n v="0"/>
    <n v="0"/>
    <n v="0"/>
    <m/>
    <n v="0"/>
    <m/>
    <n v="217350"/>
    <n v="0"/>
    <m/>
    <m/>
    <n v="2201380337"/>
    <s v="26.04.2023"/>
    <m/>
    <m/>
    <m/>
    <d v="2022-10-15T00:00:00"/>
    <m/>
    <n v="2"/>
    <m/>
    <m/>
    <n v="1"/>
    <n v="20221030"/>
    <n v="20221018"/>
    <n v="217350"/>
    <n v="0"/>
    <m/>
  </r>
  <r>
    <n v="800024390"/>
    <s v="DIME CLINICA NEUROCARDIOVASCULAR"/>
    <s v="FE"/>
    <n v="76542"/>
    <s v="FE"/>
    <n v="76542"/>
    <m/>
    <s v="FE_76542"/>
    <s v="800024390_FE_76542"/>
    <m/>
    <m/>
    <m/>
    <m/>
    <d v="2020-04-06T00:00:00"/>
    <n v="34856"/>
    <n v="34856"/>
    <s v="B)Factura sin saldo ERP"/>
    <s v="FACTURA PENDIENTE DE PAGO"/>
    <x v="1"/>
    <x v="1"/>
    <n v="34159"/>
    <n v="1222245986"/>
    <m/>
    <m/>
    <m/>
    <m/>
    <s v="OK"/>
    <n v="34856"/>
    <n v="0"/>
    <n v="0"/>
    <n v="0"/>
    <n v="0"/>
    <m/>
    <n v="0"/>
    <m/>
    <n v="34856"/>
    <n v="0"/>
    <m/>
    <m/>
    <n v="2201380337"/>
    <s v="26.04.2023"/>
    <m/>
    <m/>
    <m/>
    <d v="2022-12-27T00:00:00"/>
    <m/>
    <n v="2"/>
    <m/>
    <m/>
    <n v="2"/>
    <n v="20221130"/>
    <n v="20221123"/>
    <n v="34856"/>
    <n v="0"/>
    <m/>
  </r>
  <r>
    <n v="800024390"/>
    <s v="DIME CLINICA NEUROCARDIOVASCULAR"/>
    <s v="FE"/>
    <n v="113384"/>
    <s v="FE"/>
    <n v="113384"/>
    <m/>
    <s v="FE_113384"/>
    <s v="800024390_FE_113384"/>
    <m/>
    <m/>
    <m/>
    <m/>
    <d v="2021-02-05T00:00:00"/>
    <n v="1677591"/>
    <n v="721364"/>
    <s v="B)Factura sin saldo ERP"/>
    <s v="FACTURA PENDIENTE DE PAGO"/>
    <x v="1"/>
    <x v="1"/>
    <n v="706937"/>
    <n v="1910621110"/>
    <m/>
    <m/>
    <m/>
    <m/>
    <s v="OK"/>
    <n v="1677591"/>
    <n v="0"/>
    <n v="0"/>
    <n v="0"/>
    <n v="0"/>
    <m/>
    <n v="0"/>
    <m/>
    <n v="1677591"/>
    <n v="0"/>
    <m/>
    <m/>
    <n v="2201380337"/>
    <s v="26.04.2023"/>
    <m/>
    <m/>
    <m/>
    <d v="2022-07-25T00:00:00"/>
    <m/>
    <n v="2"/>
    <m/>
    <m/>
    <n v="2"/>
    <n v="20220730"/>
    <n v="20220708"/>
    <n v="1677591"/>
    <n v="0"/>
    <m/>
  </r>
  <r>
    <n v="800024390"/>
    <s v="DIME CLINICA NEUROCARDIOVASCULAR"/>
    <s v="FE"/>
    <n v="113413"/>
    <s v="FE"/>
    <n v="113413"/>
    <m/>
    <s v="FE_113413"/>
    <s v="800024390_FE_113413"/>
    <m/>
    <m/>
    <m/>
    <m/>
    <d v="2021-02-05T00:00:00"/>
    <n v="1635191"/>
    <n v="703133"/>
    <s v="B)Factura sin saldo ERP"/>
    <s v="FACTURA PENDIENTE DE PAGO"/>
    <x v="1"/>
    <x v="1"/>
    <n v="688676"/>
    <n v="1910621111"/>
    <m/>
    <m/>
    <m/>
    <m/>
    <s v="OK"/>
    <n v="1635191"/>
    <n v="0"/>
    <n v="0"/>
    <n v="0"/>
    <n v="0"/>
    <m/>
    <n v="0"/>
    <m/>
    <n v="1635191"/>
    <n v="0"/>
    <m/>
    <m/>
    <n v="2201380337"/>
    <s v="26.04.2023"/>
    <m/>
    <m/>
    <m/>
    <d v="2022-07-25T00:00:00"/>
    <m/>
    <n v="2"/>
    <m/>
    <m/>
    <n v="2"/>
    <n v="20220730"/>
    <n v="20220708"/>
    <n v="1635191"/>
    <n v="0"/>
    <m/>
  </r>
  <r>
    <n v="800024390"/>
    <s v="DIME CLINICA NEUROCARDIOVASCULAR"/>
    <s v="FE"/>
    <n v="128377"/>
    <s v="FE"/>
    <n v="128377"/>
    <m/>
    <s v="FE_128377"/>
    <s v="800024390_FE_128377"/>
    <m/>
    <m/>
    <m/>
    <m/>
    <d v="2021-04-29T00:00:00"/>
    <n v="1269182"/>
    <n v="1055498"/>
    <s v="B)Factura sin saldo ERP"/>
    <s v="FACTURA PENDIENTE DE PAGO"/>
    <x v="1"/>
    <x v="1"/>
    <n v="1034388"/>
    <n v="1910621113"/>
    <m/>
    <m/>
    <m/>
    <m/>
    <s v="OK"/>
    <n v="1269182"/>
    <n v="0"/>
    <n v="0"/>
    <n v="0"/>
    <n v="0"/>
    <m/>
    <n v="0"/>
    <m/>
    <n v="1269182"/>
    <n v="0"/>
    <m/>
    <m/>
    <n v="4800053904"/>
    <s v="23.03.2023"/>
    <m/>
    <m/>
    <m/>
    <d v="2021-05-24T00:00:00"/>
    <m/>
    <n v="2"/>
    <m/>
    <m/>
    <n v="2"/>
    <n v="20221207"/>
    <n v="20221123"/>
    <n v="1269182"/>
    <n v="0"/>
    <m/>
  </r>
  <r>
    <n v="800024390"/>
    <s v="DIME CLINICA NEUROCARDIOVASCULAR"/>
    <s v="FE"/>
    <n v="190305"/>
    <s v="FE"/>
    <n v="190305"/>
    <m/>
    <s v="FE_190305"/>
    <s v="800024390_FE_190305"/>
    <m/>
    <m/>
    <m/>
    <m/>
    <d v="2022-03-30T00:00:00"/>
    <n v="7603222"/>
    <n v="7603222"/>
    <s v="B)Factura sin saldo ERP"/>
    <s v="FACTURA PENDIENTE DE PAGO"/>
    <x v="1"/>
    <x v="1"/>
    <n v="7451158"/>
    <n v="1222245973"/>
    <m/>
    <m/>
    <m/>
    <m/>
    <s v="OK"/>
    <n v="7603222"/>
    <n v="0"/>
    <n v="0"/>
    <n v="0"/>
    <n v="0"/>
    <m/>
    <n v="0"/>
    <m/>
    <n v="7603222"/>
    <n v="0"/>
    <m/>
    <m/>
    <n v="2201380253"/>
    <s v="26.04.2023"/>
    <m/>
    <m/>
    <m/>
    <d v="2023-03-02T00:00:00"/>
    <m/>
    <n v="2"/>
    <m/>
    <m/>
    <n v="2"/>
    <n v="20221030"/>
    <n v="20221021"/>
    <n v="7603222"/>
    <n v="0"/>
    <m/>
  </r>
  <r>
    <n v="800024390"/>
    <s v="DIME CLINICA NEUROCARDIOVASCULAR"/>
    <s v="FE"/>
    <n v="235079"/>
    <s v="FE"/>
    <n v="235079"/>
    <m/>
    <s v="FE_235079"/>
    <s v="800024390_FE_235079"/>
    <m/>
    <m/>
    <m/>
    <m/>
    <d v="2022-10-27T00:00:00"/>
    <n v="217350"/>
    <n v="78246"/>
    <s v="B)Factura sin saldo ERP"/>
    <s v="FACTURA PENDIENTE DE PAGO"/>
    <x v="1"/>
    <x v="1"/>
    <n v="76681"/>
    <n v="1222241819"/>
    <m/>
    <m/>
    <m/>
    <m/>
    <s v="OK"/>
    <n v="217350"/>
    <n v="0"/>
    <n v="0"/>
    <n v="0"/>
    <n v="0"/>
    <m/>
    <n v="0"/>
    <m/>
    <n v="217350"/>
    <n v="0"/>
    <m/>
    <n v="76681"/>
    <m/>
    <m/>
    <m/>
    <m/>
    <m/>
    <d v="2022-12-20T00:00:00"/>
    <m/>
    <n v="2"/>
    <m/>
    <m/>
    <n v="1"/>
    <n v="20221230"/>
    <n v="20221220"/>
    <n v="217350"/>
    <n v="0"/>
    <m/>
  </r>
  <r>
    <n v="800024390"/>
    <s v="DIME CLINICA NEUROCARDIOVASCULAR"/>
    <s v="FE"/>
    <n v="235399"/>
    <s v="FE"/>
    <n v="235399"/>
    <m/>
    <s v="FE_235399"/>
    <s v="800024390_FE_235399"/>
    <m/>
    <m/>
    <m/>
    <m/>
    <d v="2022-10-27T00:00:00"/>
    <n v="600300"/>
    <n v="336015"/>
    <s v="B)Factura sin saldo ERP"/>
    <s v="FACTURA PENDIENTE DE PAGO"/>
    <x v="1"/>
    <x v="1"/>
    <n v="152111"/>
    <n v="1222241820"/>
    <m/>
    <m/>
    <m/>
    <m/>
    <s v="OK"/>
    <n v="600300"/>
    <n v="0"/>
    <n v="0"/>
    <n v="0"/>
    <n v="0"/>
    <m/>
    <n v="0"/>
    <m/>
    <n v="600300"/>
    <n v="0"/>
    <m/>
    <m/>
    <n v="2201380337"/>
    <s v="26.04.2023"/>
    <m/>
    <m/>
    <m/>
    <d v="2022-12-20T00:00:00"/>
    <m/>
    <n v="2"/>
    <m/>
    <m/>
    <n v="2"/>
    <n v="20230324"/>
    <n v="20230309"/>
    <n v="600300"/>
    <n v="0"/>
    <m/>
  </r>
  <r>
    <n v="800024390"/>
    <s v="DIME CLINICA NEUROCARDIOVASCULAR"/>
    <s v="FE"/>
    <n v="236301"/>
    <s v="FE"/>
    <n v="236301"/>
    <m/>
    <s v="FE_236301"/>
    <s v="800024390_FE_236301"/>
    <m/>
    <m/>
    <m/>
    <m/>
    <d v="2022-10-31T00:00:00"/>
    <n v="34670"/>
    <n v="34670"/>
    <s v="B)Factura sin saldo ERP"/>
    <s v="FACTURA PENDIENTE DE PAGO"/>
    <x v="1"/>
    <x v="1"/>
    <n v="33977"/>
    <n v="1222241825"/>
    <m/>
    <m/>
    <m/>
    <m/>
    <s v="OK"/>
    <n v="34670"/>
    <n v="0"/>
    <n v="0"/>
    <n v="0"/>
    <n v="0"/>
    <m/>
    <n v="0"/>
    <m/>
    <n v="34670"/>
    <n v="0"/>
    <m/>
    <m/>
    <n v="2201380337"/>
    <s v="26.04.2023"/>
    <m/>
    <m/>
    <m/>
    <d v="2022-12-20T00:00:00"/>
    <m/>
    <n v="2"/>
    <m/>
    <m/>
    <n v="1"/>
    <n v="20221230"/>
    <n v="20221220"/>
    <n v="34670"/>
    <n v="0"/>
    <m/>
  </r>
  <r>
    <n v="800024390"/>
    <s v="DIME CLINICA NEUROCARDIOVASCULAR"/>
    <s v="FE"/>
    <n v="236309"/>
    <s v="FE"/>
    <n v="236309"/>
    <m/>
    <s v="FE_236309"/>
    <s v="800024390_FE_236309"/>
    <s v="DESPUES DEL 26 DE AGOSTO"/>
    <s v="ESTADO DOS"/>
    <m/>
    <m/>
    <d v="2022-10-31T00:00:00"/>
    <n v="80832"/>
    <n v="80832"/>
    <s v="B)Factura sin saldo ERP"/>
    <s v="FACTURA PENDIENTE DE PAGO"/>
    <x v="1"/>
    <x v="2"/>
    <n v="79215"/>
    <n v="1222241823"/>
    <m/>
    <m/>
    <m/>
    <m/>
    <s v="OK"/>
    <n v="80832"/>
    <n v="0"/>
    <n v="0"/>
    <n v="0"/>
    <n v="0"/>
    <m/>
    <n v="0"/>
    <m/>
    <n v="80832"/>
    <n v="0"/>
    <m/>
    <m/>
    <m/>
    <m/>
    <m/>
    <m/>
    <m/>
    <d v="2022-12-20T00:00:00"/>
    <m/>
    <n v="2"/>
    <m/>
    <m/>
    <n v="1"/>
    <n v="20221230"/>
    <n v="20221220"/>
    <n v="80832"/>
    <n v="0"/>
    <m/>
  </r>
  <r>
    <n v="800024390"/>
    <s v="DIME CLINICA NEUROCARDIOVASCULAR"/>
    <s v="FE"/>
    <n v="236388"/>
    <s v="FE"/>
    <n v="236388"/>
    <m/>
    <s v="FE_236388"/>
    <s v="800024390_FE_236388"/>
    <m/>
    <m/>
    <m/>
    <m/>
    <d v="2022-10-31T00:00:00"/>
    <n v="221203"/>
    <n v="192447"/>
    <s v="B)Factura sin saldo ERP"/>
    <s v="FACTURA PENDIENTE DE PAGO"/>
    <x v="1"/>
    <x v="1"/>
    <n v="188598"/>
    <n v="1222241821"/>
    <m/>
    <m/>
    <m/>
    <m/>
    <s v="OK"/>
    <n v="221203"/>
    <n v="0"/>
    <n v="0"/>
    <n v="0"/>
    <n v="0"/>
    <m/>
    <n v="0"/>
    <m/>
    <n v="221203"/>
    <n v="0"/>
    <m/>
    <m/>
    <m/>
    <m/>
    <m/>
    <m/>
    <m/>
    <d v="2022-12-20T00:00:00"/>
    <m/>
    <n v="2"/>
    <m/>
    <m/>
    <n v="1"/>
    <n v="20221230"/>
    <n v="20221220"/>
    <n v="221203"/>
    <n v="0"/>
    <m/>
  </r>
  <r>
    <n v="800024390"/>
    <s v="DIME CLINICA NEUROCARDIOVASCULAR"/>
    <s v="FE"/>
    <n v="240161"/>
    <s v="FE"/>
    <n v="240161"/>
    <m/>
    <s v="FE_240161"/>
    <s v="800024390_FE_240161"/>
    <m/>
    <m/>
    <m/>
    <m/>
    <d v="2022-11-21T00:00:00"/>
    <n v="3185102"/>
    <n v="3185102"/>
    <s v="B)Factura sin saldo ERP"/>
    <s v="FACTURA PENDIENTE DE PAGO"/>
    <x v="1"/>
    <x v="1"/>
    <n v="3121400"/>
    <n v="1222241826"/>
    <m/>
    <m/>
    <m/>
    <m/>
    <s v="OK"/>
    <n v="3185102"/>
    <n v="0"/>
    <n v="0"/>
    <n v="0"/>
    <n v="0"/>
    <m/>
    <n v="0"/>
    <m/>
    <n v="3185102"/>
    <n v="0"/>
    <m/>
    <m/>
    <n v="2201380337"/>
    <s v="26.04.2023"/>
    <m/>
    <m/>
    <m/>
    <d v="2022-12-20T00:00:00"/>
    <m/>
    <n v="2"/>
    <m/>
    <m/>
    <n v="1"/>
    <n v="20221230"/>
    <n v="20221220"/>
    <n v="3185102"/>
    <n v="0"/>
    <m/>
  </r>
  <r>
    <n v="800024390"/>
    <s v="DIME CLINICA NEUROCARDIOVASCULAR"/>
    <s v="FE"/>
    <n v="240305"/>
    <s v="FE"/>
    <n v="240305"/>
    <m/>
    <s v="FE_240305"/>
    <s v="800024390_FE_240305"/>
    <m/>
    <m/>
    <m/>
    <m/>
    <d v="2022-11-21T00:00:00"/>
    <n v="284709"/>
    <n v="284709"/>
    <s v="B)Factura sin saldo ERP"/>
    <s v="FACTURA PENDIENTE DE PAGO"/>
    <x v="1"/>
    <x v="1"/>
    <n v="279015"/>
    <n v="1222241827"/>
    <m/>
    <m/>
    <m/>
    <m/>
    <s v="OK"/>
    <n v="284709"/>
    <n v="0"/>
    <n v="0"/>
    <n v="0"/>
    <n v="0"/>
    <m/>
    <n v="0"/>
    <m/>
    <n v="284709"/>
    <n v="0"/>
    <m/>
    <m/>
    <n v="2201380337"/>
    <s v="26.04.2023"/>
    <m/>
    <m/>
    <m/>
    <d v="2022-12-20T00:00:00"/>
    <m/>
    <n v="2"/>
    <m/>
    <m/>
    <n v="1"/>
    <n v="20221230"/>
    <n v="20221220"/>
    <n v="284709"/>
    <n v="0"/>
    <m/>
  </r>
  <r>
    <n v="800024390"/>
    <s v="DIME CLINICA NEUROCARDIOVASCULAR"/>
    <s v="FE"/>
    <n v="242734"/>
    <s v="FE"/>
    <n v="242734"/>
    <m/>
    <s v="FE_242734"/>
    <s v="800024390_FE_242734"/>
    <m/>
    <m/>
    <m/>
    <m/>
    <d v="2022-11-30T00:00:00"/>
    <n v="155906"/>
    <n v="155906"/>
    <s v="B)Factura sin saldo ERP"/>
    <s v="FACTURA PENDIENTE DE PAGO"/>
    <x v="1"/>
    <x v="1"/>
    <n v="152788"/>
    <n v="1222241828"/>
    <m/>
    <m/>
    <m/>
    <m/>
    <s v="OK"/>
    <n v="155906"/>
    <n v="0"/>
    <n v="0"/>
    <n v="0"/>
    <n v="0"/>
    <m/>
    <n v="0"/>
    <m/>
    <n v="155906"/>
    <n v="0"/>
    <m/>
    <m/>
    <n v="2201380337"/>
    <s v="26.04.2023"/>
    <m/>
    <m/>
    <m/>
    <d v="2022-12-20T00:00:00"/>
    <m/>
    <n v="2"/>
    <m/>
    <m/>
    <n v="1"/>
    <n v="20221230"/>
    <n v="20221220"/>
    <n v="155906"/>
    <n v="0"/>
    <m/>
  </r>
  <r>
    <n v="800024390"/>
    <s v="DIME CLINICA NEUROCARDIOVASCULAR"/>
    <s v="FE"/>
    <n v="243842"/>
    <s v="FE"/>
    <n v="243842"/>
    <m/>
    <s v="FE_243842"/>
    <s v="800024390_FE_243842"/>
    <m/>
    <m/>
    <m/>
    <m/>
    <d v="2022-12-07T00:00:00"/>
    <n v="309816"/>
    <n v="309816"/>
    <s v="B)Factura sin saldo ERP"/>
    <s v="FACTURA PENDIENTE DE PAGO"/>
    <x v="1"/>
    <x v="1"/>
    <n v="303620"/>
    <n v="1222241824"/>
    <m/>
    <m/>
    <m/>
    <m/>
    <s v="OK"/>
    <n v="309816"/>
    <n v="0"/>
    <n v="0"/>
    <n v="0"/>
    <n v="0"/>
    <m/>
    <n v="0"/>
    <m/>
    <n v="309816"/>
    <n v="0"/>
    <m/>
    <m/>
    <n v="2201380337"/>
    <s v="26.04.2023"/>
    <m/>
    <m/>
    <m/>
    <d v="2022-12-20T00:00:00"/>
    <m/>
    <n v="2"/>
    <m/>
    <m/>
    <n v="1"/>
    <n v="20221230"/>
    <n v="20221220"/>
    <n v="309816"/>
    <n v="0"/>
    <m/>
  </r>
  <r>
    <n v="800024390"/>
    <s v="DIME CLINICA NEUROCARDIOVASCULAR"/>
    <s v="FE"/>
    <n v="247119"/>
    <s v="FE"/>
    <n v="247119"/>
    <m/>
    <s v="FE_247119"/>
    <s v="800024390_FE_247119"/>
    <m/>
    <m/>
    <m/>
    <m/>
    <d v="2022-12-27T00:00:00"/>
    <n v="88900"/>
    <n v="88900"/>
    <s v="B)Factura sin saldo ERP"/>
    <s v="FACTURA PENDIENTE DE PAGO"/>
    <x v="1"/>
    <x v="2"/>
    <n v="87122"/>
    <n v="1222234032"/>
    <m/>
    <m/>
    <m/>
    <m/>
    <s v="OK"/>
    <n v="88900"/>
    <n v="0"/>
    <n v="0"/>
    <n v="0"/>
    <n v="0"/>
    <m/>
    <n v="0"/>
    <m/>
    <n v="88900"/>
    <n v="0"/>
    <m/>
    <m/>
    <m/>
    <m/>
    <m/>
    <m/>
    <m/>
    <d v="2023-02-16T00:00:00"/>
    <m/>
    <n v="2"/>
    <m/>
    <m/>
    <n v="1"/>
    <n v="20230228"/>
    <n v="20230222"/>
    <n v="88900"/>
    <n v="0"/>
    <m/>
  </r>
  <r>
    <n v="800024390"/>
    <s v="DIME CLINICA NEUROCARDIOVASCULAR"/>
    <s v="FE"/>
    <n v="136093"/>
    <s v="FE"/>
    <n v="136093"/>
    <m/>
    <s v="FE_136093"/>
    <s v="800024390_FE_136093"/>
    <m/>
    <m/>
    <m/>
    <m/>
    <d v="2021-06-26T00:00:00"/>
    <n v="1855387"/>
    <n v="1855387"/>
    <s v="B)Factura sin saldo ERP/conciliar diferencia glosa aceptada"/>
    <m/>
    <x v="2"/>
    <x v="3"/>
    <m/>
    <m/>
    <m/>
    <m/>
    <m/>
    <m/>
    <s v="OK"/>
    <n v="1855387"/>
    <n v="0"/>
    <n v="0"/>
    <n v="0"/>
    <n v="1855387"/>
    <m/>
    <n v="0"/>
    <m/>
    <n v="0"/>
    <n v="0"/>
    <m/>
    <m/>
    <m/>
    <m/>
    <m/>
    <m/>
    <m/>
    <d v="2021-06-26T00:00:00"/>
    <m/>
    <n v="2"/>
    <m/>
    <m/>
    <n v="3"/>
    <n v="20230330"/>
    <n v="20230328"/>
    <n v="1855387"/>
    <n v="1855387"/>
    <m/>
  </r>
  <r>
    <n v="800024390"/>
    <s v="DIME CLINICA NEUROCARDIOVASCULAR"/>
    <s v="FE"/>
    <n v="92613"/>
    <s v="FE"/>
    <n v="92613"/>
    <m/>
    <s v="FE_92613"/>
    <s v="800024390_FE_92613"/>
    <m/>
    <m/>
    <m/>
    <m/>
    <d v="2020-09-22T00:00:00"/>
    <n v="401827"/>
    <n v="234339"/>
    <s v="B)Factura sin saldo ERP/conciliar diferencia glosa aceptada"/>
    <s v="FACTURA PENDIENTE DE PAGO"/>
    <x v="1"/>
    <x v="1"/>
    <n v="311721"/>
    <n v="1222245985"/>
    <m/>
    <m/>
    <m/>
    <m/>
    <s v="OK"/>
    <n v="401827"/>
    <n v="0"/>
    <n v="0"/>
    <n v="0"/>
    <n v="83744"/>
    <s v="IPS ACEPTA EL VALOR DE LA GLOSA 83744 ENCONCILIACION REALIZADA EL DIA 10/11/2022 ENTREANDRES FERNANDEZ(EPS) Y CAROLINA CORDOBA(IPS)"/>
    <n v="0"/>
    <m/>
    <n v="318083"/>
    <n v="0"/>
    <m/>
    <m/>
    <n v="2201380253"/>
    <s v="26.04.2023"/>
    <m/>
    <m/>
    <m/>
    <d v="2022-12-27T00:00:00"/>
    <m/>
    <n v="2"/>
    <m/>
    <m/>
    <n v="2"/>
    <n v="20221130"/>
    <n v="20221123"/>
    <n v="401827"/>
    <n v="83744"/>
    <m/>
  </r>
  <r>
    <n v="800024390"/>
    <s v="DIME CLINICA NEUROCARDIOVASCULAR"/>
    <s v="FE"/>
    <n v="99133"/>
    <s v="FE"/>
    <n v="99133"/>
    <m/>
    <s v="FE_99133"/>
    <s v="800024390_FE_99133"/>
    <m/>
    <m/>
    <m/>
    <m/>
    <d v="2020-10-31T00:00:00"/>
    <n v="3285771"/>
    <n v="2964594"/>
    <s v="B)Factura sin saldo ERP/conciliar diferencia glosa aceptada"/>
    <s v="FACTURA PENDIENTE DE PAGO"/>
    <x v="1"/>
    <x v="1"/>
    <n v="2905302"/>
    <n v="1222245984"/>
    <m/>
    <m/>
    <m/>
    <m/>
    <s v="OK"/>
    <n v="3285771"/>
    <n v="0"/>
    <n v="0"/>
    <n v="0"/>
    <n v="321177"/>
    <s v="IPS ACEPTA EL VALOR DE LA GLOSA 321177 ENCONCILIACION REALIZADA EL DIA 10/11/2022 ENTREANDRES FERNANDEZ(EPS) Y CAROLINA CORDOBA(IPS)"/>
    <n v="0"/>
    <m/>
    <n v="2964594"/>
    <n v="0"/>
    <m/>
    <m/>
    <n v="2201380253"/>
    <s v="26.04.2023"/>
    <m/>
    <m/>
    <m/>
    <d v="2022-12-27T00:00:00"/>
    <m/>
    <n v="2"/>
    <m/>
    <m/>
    <n v="2"/>
    <n v="20221130"/>
    <n v="20221123"/>
    <n v="3285771"/>
    <n v="321177"/>
    <m/>
  </r>
  <r>
    <n v="800024390"/>
    <s v="DIME CLINICA NEUROCARDIOVASCULAR"/>
    <s v="FE"/>
    <n v="111412"/>
    <s v="FE"/>
    <n v="111412"/>
    <m/>
    <s v="FE_111412"/>
    <s v="800024390_FE_111412"/>
    <m/>
    <m/>
    <m/>
    <m/>
    <d v="2021-01-27T00:00:00"/>
    <n v="2387003"/>
    <n v="2387003"/>
    <s v="B)Factura sin saldo ERP/conciliar diferencia glosa aceptada"/>
    <s v="FACTURA PENDIENTE DE PAGO"/>
    <x v="1"/>
    <x v="1"/>
    <n v="2122269"/>
    <n v="4800057722"/>
    <m/>
    <m/>
    <m/>
    <m/>
    <s v="OK"/>
    <n v="2387003"/>
    <n v="0"/>
    <n v="0"/>
    <n v="0"/>
    <n v="2387003"/>
    <m/>
    <n v="0"/>
    <m/>
    <n v="0"/>
    <n v="0"/>
    <m/>
    <m/>
    <n v="4800057722"/>
    <s v="30.10.2023"/>
    <m/>
    <m/>
    <m/>
    <d v="2021-05-24T00:00:00"/>
    <m/>
    <n v="2"/>
    <m/>
    <m/>
    <n v="2"/>
    <n v="20210530"/>
    <n v="20210518"/>
    <n v="2387003"/>
    <n v="2387003"/>
    <m/>
  </r>
  <r>
    <n v="800024390"/>
    <s v="DIME CLINICA NEUROCARDIOVASCULAR"/>
    <s v="FE"/>
    <n v="234033"/>
    <s v="FE"/>
    <n v="234033"/>
    <m/>
    <s v="FE_234033"/>
    <s v="800024390_FE_234033"/>
    <m/>
    <m/>
    <m/>
    <m/>
    <d v="2022-10-21T00:00:00"/>
    <n v="3765789"/>
    <n v="3499989"/>
    <s v="B)Factura sin saldo ERP/conciliar diferencia glosa aceptada"/>
    <s v="FACTURA PENDIENTE DE PAGO"/>
    <x v="1"/>
    <x v="1"/>
    <n v="3341763"/>
    <n v="1222241833"/>
    <m/>
    <m/>
    <m/>
    <m/>
    <s v="OK"/>
    <n v="3765789"/>
    <n v="0"/>
    <n v="0"/>
    <n v="0"/>
    <n v="265800"/>
    <s v="EN MESA DE TRABAJO LA IPS ACEPTA 265800 Y LA EPS 90027CAROLINA CASTRO CORDOBA08/03/2023"/>
    <n v="0"/>
    <m/>
    <n v="3499989"/>
    <n v="0"/>
    <m/>
    <m/>
    <n v="2201380337"/>
    <s v="26.04.2023"/>
    <m/>
    <m/>
    <m/>
    <d v="2022-12-20T00:00:00"/>
    <m/>
    <n v="2"/>
    <m/>
    <m/>
    <n v="2"/>
    <n v="20230324"/>
    <n v="20230309"/>
    <n v="3765789"/>
    <n v="265800"/>
    <m/>
  </r>
  <r>
    <n v="800024390"/>
    <s v="DIME CLINICA NEUROCARDIOVASCULAR"/>
    <s v="FE"/>
    <n v="228511"/>
    <s v="FE"/>
    <n v="228511"/>
    <m/>
    <s v="FE_228511"/>
    <s v="800024390_FE_228511"/>
    <m/>
    <m/>
    <m/>
    <m/>
    <d v="2022-09-26T00:00:00"/>
    <n v="600300"/>
    <n v="155215"/>
    <s v="B)Factura sin saldo ERP/conciliar diferencia glosa aceptada"/>
    <s v="FACTURA PENDIENTE DE PAGO"/>
    <x v="1"/>
    <x v="1"/>
    <n v="152111"/>
    <n v="1222241265"/>
    <m/>
    <m/>
    <m/>
    <m/>
    <s v="OK"/>
    <n v="600300"/>
    <n v="0"/>
    <n v="0"/>
    <n v="0"/>
    <n v="180800"/>
    <s v="IPS ACEPTA EL VALOR DE LA GLOSA 180800 ENCONCILIACION REALIZADA EL DIA 10/11/2022 ENTREANDRES FERNANDEZ(EPS) Y CAROLINA CORDOBA(IPS)"/>
    <n v="0"/>
    <m/>
    <n v="419500"/>
    <n v="0"/>
    <m/>
    <m/>
    <n v="2201380337"/>
    <s v="26.04.2023"/>
    <m/>
    <m/>
    <m/>
    <d v="2022-10-15T00:00:00"/>
    <m/>
    <n v="2"/>
    <m/>
    <m/>
    <n v="2"/>
    <n v="20221207"/>
    <n v="20221123"/>
    <n v="600300"/>
    <n v="180800"/>
    <m/>
  </r>
  <r>
    <n v="800024390"/>
    <s v="DIME CLINICA NEUROCARDIOVASCULAR"/>
    <s v="FE"/>
    <n v="228963"/>
    <s v="FE"/>
    <n v="228963"/>
    <m/>
    <s v="FE_228963"/>
    <s v="800024390_FE_228963"/>
    <m/>
    <m/>
    <m/>
    <m/>
    <d v="2022-09-27T00:00:00"/>
    <n v="600300"/>
    <n v="419500"/>
    <s v="B)Factura sin saldo ERP/conciliar diferencia glosa aceptada"/>
    <s v="FACTURA PENDIENTE DE PAGO"/>
    <x v="1"/>
    <x v="1"/>
    <n v="411110"/>
    <n v="1222241266"/>
    <m/>
    <m/>
    <m/>
    <m/>
    <s v="OK"/>
    <n v="600300"/>
    <n v="0"/>
    <n v="0"/>
    <n v="0"/>
    <n v="180800"/>
    <s v="IPS ACEPTA EL VALOR DE LA GLOSA 180800 ENCONCILIACION REALIZADA EL DIA 10/11/2022 ENTREANDRES FERNANDEZ(EPS) Y CAROLINA CORDOBA(IPS)"/>
    <n v="0"/>
    <m/>
    <n v="419500"/>
    <n v="0"/>
    <m/>
    <m/>
    <n v="2201380337"/>
    <s v="26.04.2023"/>
    <m/>
    <m/>
    <m/>
    <d v="2022-10-15T00:00:00"/>
    <m/>
    <n v="2"/>
    <m/>
    <m/>
    <n v="2"/>
    <n v="20221207"/>
    <n v="20221123"/>
    <n v="600300"/>
    <n v="180800"/>
    <m/>
  </r>
  <r>
    <n v="800024390"/>
    <s v="DIME CLINICA NEUROCARDIOVASCULAR"/>
    <s v="FE"/>
    <n v="222218"/>
    <s v="FE"/>
    <n v="222218"/>
    <m/>
    <s v="FE_222218"/>
    <s v="800024390_FE_222218"/>
    <m/>
    <m/>
    <m/>
    <m/>
    <d v="2022-08-27T00:00:00"/>
    <n v="982450"/>
    <n v="82400"/>
    <s v="B)Factura sin saldo ERP/conciliar diferencia glosa aceptada"/>
    <s v="FACTURA PENDIENTE DE PAGO"/>
    <x v="1"/>
    <x v="1"/>
    <n v="80752"/>
    <n v="1910621114"/>
    <m/>
    <m/>
    <m/>
    <m/>
    <s v="OK"/>
    <n v="982450"/>
    <n v="0"/>
    <n v="0"/>
    <n v="0"/>
    <n v="263200"/>
    <s v="IPS ACEPTA EL VALOR DE LA GLOSA 263200 ENCONCILIACION REALIZADA EL DIA 10/11/2022 ENTREANDRES FERNANDEZ(EPS) Y CAROLINA CORDOBA(IPS)"/>
    <n v="0"/>
    <m/>
    <n v="719250"/>
    <n v="0"/>
    <m/>
    <m/>
    <n v="2201380337"/>
    <s v="26.04.2023"/>
    <m/>
    <m/>
    <m/>
    <d v="2022-09-14T00:00:00"/>
    <m/>
    <n v="2"/>
    <m/>
    <m/>
    <n v="2"/>
    <n v="20221207"/>
    <n v="20221123"/>
    <n v="982450"/>
    <n v="263200"/>
    <m/>
  </r>
  <r>
    <n v="800024390"/>
    <s v="DIME CLINICA NEUROCARDIOVASCULAR"/>
    <s v="FE"/>
    <n v="71560"/>
    <s v="FE"/>
    <n v="71560"/>
    <m/>
    <s v="FE_71560"/>
    <s v="800024390_FE_71560"/>
    <m/>
    <m/>
    <m/>
    <m/>
    <d v="2020-02-25T00:00:00"/>
    <n v="431019"/>
    <n v="431019"/>
    <s v="C)Glosas total pendiente por respuesta de IPS"/>
    <s v="FACTURA DEVUELTA"/>
    <x v="2"/>
    <x v="3"/>
    <m/>
    <m/>
    <m/>
    <m/>
    <m/>
    <m/>
    <s v="OK"/>
    <n v="431019"/>
    <n v="0"/>
    <n v="0"/>
    <n v="0"/>
    <n v="0"/>
    <m/>
    <n v="431019"/>
    <s v="Se sostiene devolución,validar lo solicitado.realizar el cargue de cum 20029235-01 pues no se encuentra cargado en web service,el cum 20150258-01 no tiene indicacióninvima.VALIDAR EL CASO EN MESA. CAROLINA A"/>
    <n v="0"/>
    <n v="431019"/>
    <m/>
    <m/>
    <m/>
    <m/>
    <m/>
    <m/>
    <m/>
    <d v="2021-07-14T00:00:00"/>
    <m/>
    <n v="9"/>
    <m/>
    <s v="SI"/>
    <n v="5"/>
    <n v="21001231"/>
    <n v="20210721"/>
    <n v="431019"/>
    <n v="0"/>
    <m/>
  </r>
  <r>
    <n v="800024390"/>
    <s v="DIME CLINICA NEUROCARDIOVASCULAR"/>
    <s v="FE"/>
    <n v="173529"/>
    <s v="FE"/>
    <n v="173529"/>
    <m/>
    <s v="FE_173529"/>
    <s v="800024390_FE_173529"/>
    <m/>
    <m/>
    <m/>
    <m/>
    <d v="2022-01-11T00:00:00"/>
    <n v="80832"/>
    <n v="80832"/>
    <s v="C)Glosas total pendiente por respuesta de IPS"/>
    <s v="FACTURA DEVUELTA"/>
    <x v="2"/>
    <x v="3"/>
    <m/>
    <m/>
    <m/>
    <m/>
    <m/>
    <m/>
    <s v="OK"/>
    <n v="80832"/>
    <n v="0"/>
    <n v="0"/>
    <n v="0"/>
    <n v="0"/>
    <m/>
    <n v="80832"/>
    <s v="COVID-19 Se sostiene devolucion antigeno reportado en sismuestra para aseguradora sanitas eps y no para comfenalco.Deyce"/>
    <n v="0"/>
    <n v="80832"/>
    <m/>
    <m/>
    <m/>
    <m/>
    <m/>
    <m/>
    <m/>
    <d v="2022-02-18T00:00:00"/>
    <m/>
    <n v="9"/>
    <m/>
    <s v="SI"/>
    <n v="2"/>
    <n v="21001231"/>
    <n v="20220218"/>
    <n v="80832"/>
    <n v="0"/>
    <m/>
  </r>
  <r>
    <n v="800024390"/>
    <s v="DIME CLINICA NEUROCARDIOVASCULAR"/>
    <s v="FE"/>
    <n v="79133"/>
    <s v="FE"/>
    <n v="79133"/>
    <m/>
    <s v="FE_79133"/>
    <s v="800024390_FE_79133"/>
    <m/>
    <m/>
    <m/>
    <m/>
    <d v="2020-05-29T00:00:00"/>
    <n v="84594"/>
    <n v="84594"/>
    <s v="C)Glosas total pendiente por respuesta de IPS"/>
    <s v="FACTURA DEVUELTA"/>
    <x v="2"/>
    <x v="3"/>
    <m/>
    <m/>
    <m/>
    <m/>
    <m/>
    <m/>
    <s v="OK"/>
    <n v="84594"/>
    <n v="0"/>
    <n v="0"/>
    <n v="0"/>
    <n v="0"/>
    <m/>
    <n v="84594"/>
    <s v="Se devuelve cuenta medica NOPBS,#1VALOR FACTURADO SUPERA LOREGULADO POR CIRCULAR 10. ANEXAR NC,POR DIFERENCIA,#2REALIZAR CAMBIO EN WEB SERVICE Y MODULO DE FACTURACIÓN. CAROLINA A"/>
    <n v="0"/>
    <n v="84594"/>
    <m/>
    <m/>
    <m/>
    <m/>
    <m/>
    <m/>
    <m/>
    <d v="2021-07-01T00:00:00"/>
    <m/>
    <n v="9"/>
    <m/>
    <s v="SI"/>
    <n v="2"/>
    <n v="21001231"/>
    <n v="20210703"/>
    <n v="84594"/>
    <n v="0"/>
    <m/>
  </r>
  <r>
    <n v="800024390"/>
    <s v="DIME CLINICA NEUROCARDIOVASCULAR"/>
    <s v="FE"/>
    <n v="83145"/>
    <s v="FE"/>
    <n v="83145"/>
    <m/>
    <s v="FE_83145"/>
    <s v="800024390_FE_83145"/>
    <m/>
    <m/>
    <m/>
    <m/>
    <d v="2020-07-13T00:00:00"/>
    <n v="84594"/>
    <n v="84594"/>
    <s v="C)Glosas total pendiente por respuesta de IPS"/>
    <s v="FACTURA DEVUELTA"/>
    <x v="3"/>
    <x v="4"/>
    <m/>
    <m/>
    <m/>
    <m/>
    <m/>
    <m/>
    <s v="OK"/>
    <n v="84594"/>
    <n v="0"/>
    <n v="0"/>
    <n v="0"/>
    <n v="0"/>
    <m/>
    <n v="84594"/>
    <s v="NO PBS_SE SOSTIENE DEVOLUICION DE FACTURA CON SOPORTES COMPL1.LA FECHA DE REPORTE NO COINCIDE CON LA FECHA DE LA FACTURA2.VALIDAR LA INFORMACION EN LA WEBSERVICE Y PRESENTAR CUENTA NUEVAMENTE. KEVIN YALANDA"/>
    <n v="0"/>
    <n v="84594"/>
    <m/>
    <m/>
    <m/>
    <m/>
    <m/>
    <m/>
    <m/>
    <d v="2023-03-15T00:00:00"/>
    <m/>
    <n v="9"/>
    <m/>
    <s v="SI"/>
    <n v="4"/>
    <n v="21001231"/>
    <n v="20230316"/>
    <n v="84594"/>
    <n v="0"/>
    <m/>
  </r>
  <r>
    <n v="800024390"/>
    <s v="DIME CLINICA NEUROCARDIOVASCULAR"/>
    <s v="FE"/>
    <n v="76922"/>
    <s v="FE"/>
    <n v="76922"/>
    <m/>
    <s v="FE_76922"/>
    <s v="800024390_FE_76922"/>
    <m/>
    <m/>
    <m/>
    <m/>
    <d v="2020-04-24T00:00:00"/>
    <n v="2002356"/>
    <n v="2002356"/>
    <s v="C)Glosas total pendiente por respuesta de IPS"/>
    <s v="FACTURA DEVUELTA"/>
    <x v="2"/>
    <x v="3"/>
    <m/>
    <m/>
    <m/>
    <m/>
    <m/>
    <m/>
    <s v="OK"/>
    <n v="2002356"/>
    <n v="0"/>
    <n v="0"/>
    <n v="0"/>
    <n v="0"/>
    <m/>
    <n v="2002356"/>
    <s v="Se devuelve cuenta medica NOPBS,#1validar cargue en web service,#2 anexar cotización de 130107,#3valor tope de codigo cum 19913258-01 circular 10,#4 anexar cotización para laboratorio 908859,#5anexar soporte de adm,no esta. carolina a"/>
    <n v="0"/>
    <n v="2002356"/>
    <m/>
    <m/>
    <m/>
    <m/>
    <m/>
    <m/>
    <m/>
    <d v="2021-07-14T00:00:00"/>
    <m/>
    <n v="9"/>
    <m/>
    <s v="SI"/>
    <n v="6"/>
    <n v="21001231"/>
    <n v="20210721"/>
    <n v="2002356"/>
    <n v="0"/>
    <m/>
  </r>
  <r>
    <n v="800024390"/>
    <s v="DIME CLINICA NEUROCARDIOVASCULAR"/>
    <s v="FE"/>
    <n v="78025"/>
    <s v="FE"/>
    <n v="78025"/>
    <m/>
    <s v="FE_78025"/>
    <s v="800024390_FE_78025"/>
    <m/>
    <m/>
    <m/>
    <m/>
    <d v="2020-05-16T00:00:00"/>
    <n v="146032"/>
    <n v="146032"/>
    <s v="C)Glosas total pendiente por respuesta de IPS"/>
    <s v="FACTURA DEVUELTA"/>
    <x v="3"/>
    <x v="4"/>
    <m/>
    <m/>
    <m/>
    <m/>
    <m/>
    <m/>
    <s v="OK"/>
    <n v="146032"/>
    <n v="0"/>
    <n v="0"/>
    <n v="0"/>
    <n v="0"/>
    <m/>
    <n v="146032"/>
    <s v="NO PBS:SE SOSTIENE DEVOLUCION DE FACTURASE REALIZA VALIDACION DE FACTURA LA CUAL LA CANTIDAD ENTREGADA NO COINCIDE REPORTADA, VALIDAR NEUVAMENT EL REPORTE EN LA WEB SERVICE Y PRESENTAR NUEVAMENTE. KEVIN YALANDA"/>
    <n v="0"/>
    <n v="146032"/>
    <m/>
    <m/>
    <m/>
    <m/>
    <m/>
    <m/>
    <m/>
    <d v="2023-03-15T00:00:00"/>
    <m/>
    <n v="9"/>
    <m/>
    <s v="SI"/>
    <n v="4"/>
    <n v="21001231"/>
    <n v="20230316"/>
    <n v="146032"/>
    <n v="0"/>
    <m/>
  </r>
  <r>
    <n v="800024390"/>
    <s v="DIME CLINICA NEUROCARDIOVASCULAR"/>
    <s v="FE"/>
    <n v="120361"/>
    <s v="FE"/>
    <n v="120361"/>
    <m/>
    <s v="FE_120361"/>
    <s v="800024390_FE_120361"/>
    <m/>
    <m/>
    <m/>
    <m/>
    <d v="2021-03-15T00:00:00"/>
    <n v="2391741"/>
    <n v="2391741"/>
    <s v="C)Glosas total pendiente por respuesta de IPS"/>
    <s v="FACTURA DEVUELTA"/>
    <x v="3"/>
    <x v="4"/>
    <m/>
    <m/>
    <m/>
    <m/>
    <m/>
    <m/>
    <s v="OK"/>
    <n v="2391741"/>
    <n v="0"/>
    <n v="0"/>
    <n v="0"/>
    <n v="0"/>
    <m/>
    <n v="2391741"/>
    <s v="NO PBS_DEVOLUCION DE FACTURA CON SOPORTES COMPLETOS:1.SE VALIDA MIPRES No. 210356144519873 NO SE EVINDENCIA REPORTE AL MOMENTO DE LA APLICACION DE LA TOXINA BOTULINICA.2.VALIDAR REPORTE, Y NOTIFICARLO EN LA WEBSERVICE. KEVIN Y"/>
    <n v="0"/>
    <n v="2391741"/>
    <m/>
    <m/>
    <m/>
    <m/>
    <m/>
    <m/>
    <m/>
    <d v="2023-03-15T00:00:00"/>
    <m/>
    <n v="9"/>
    <m/>
    <s v="SI"/>
    <n v="2"/>
    <n v="21001231"/>
    <n v="20230316"/>
    <n v="2391741"/>
    <n v="0"/>
    <m/>
  </r>
  <r>
    <n v="800024390"/>
    <s v="DIME CLINICA NEUROCARDIOVASCULAR"/>
    <s v="FE"/>
    <n v="113191"/>
    <s v="FE"/>
    <n v="113191"/>
    <m/>
    <s v="FE_113191"/>
    <s v="800024390_FE_113191"/>
    <m/>
    <m/>
    <m/>
    <m/>
    <d v="2021-02-04T00:00:00"/>
    <n v="2413082"/>
    <n v="2413082"/>
    <s v="C)Glosas total pendiente por respuesta de IPS"/>
    <s v="FACTURA DEVUELTA"/>
    <x v="2"/>
    <x v="3"/>
    <m/>
    <m/>
    <m/>
    <m/>
    <m/>
    <m/>
    <s v="OK"/>
    <n v="2413082"/>
    <n v="0"/>
    <n v="0"/>
    <n v="0"/>
    <n v="0"/>
    <m/>
    <n v="2413082"/>
    <s v="Se devuelve cuenta medica NOPBS validar valor facturado de908834 pactado en  $ 764.334,#2 codigo 908859 anexar cotización,#4facturan codigo DI90101 CLOSTRIDIUM DIFFICILE POR PCRno coincide con codigo mipres.#5CUMPLIR MARCO RES1885. CA"/>
    <n v="0"/>
    <n v="2413082"/>
    <m/>
    <m/>
    <m/>
    <m/>
    <m/>
    <m/>
    <m/>
    <d v="2021-07-14T00:00:00"/>
    <m/>
    <n v="9"/>
    <m/>
    <s v="SI"/>
    <n v="1"/>
    <n v="21001231"/>
    <n v="20210721"/>
    <n v="2413082"/>
    <n v="0"/>
    <m/>
  </r>
  <r>
    <n v="800024390"/>
    <s v="DIME CLINICA NEUROCARDIOVASCULAR"/>
    <s v="FE"/>
    <n v="208542"/>
    <s v="FE"/>
    <n v="208542"/>
    <m/>
    <s v="FE_208542"/>
    <s v="800024390_FE_208542"/>
    <m/>
    <m/>
    <m/>
    <m/>
    <d v="2022-06-28T00:00:00"/>
    <n v="181300"/>
    <n v="181300"/>
    <s v="C)Glosas total pendiente por respuesta de IPS"/>
    <s v="FACTURA DEVUELTA"/>
    <x v="2"/>
    <x v="3"/>
    <m/>
    <m/>
    <m/>
    <m/>
    <m/>
    <m/>
    <s v="OK"/>
    <n v="181300"/>
    <n v="0"/>
    <n v="0"/>
    <n v="0"/>
    <n v="0"/>
    <m/>
    <n v="181300"/>
    <s v="NO PBS, SE REALIZA DEVOLUCION DE LA FACTURA AL MOMENTO DE VALIDAR LA INFORMACION SE EVIDENCIA QUE EL MEDICAMENTO 19908192-07  BISOPROLOL FUMARATO 2.5 MG TABLETA  SUPERA EL TOPE RESGULADO SEGUN CIRCULAR 10, POR FAVOR VALIDAR INFORMACION,CORREGIR VALOR REPORTADO EN WEB SERVICE Y ENVIAR NOTA CREDIT POR EL EXCEDENTE COBRADO.CLAUDIA DIAZ"/>
    <n v="0"/>
    <n v="181300"/>
    <m/>
    <m/>
    <m/>
    <m/>
    <m/>
    <m/>
    <m/>
    <d v="2022-08-01T00:00:00"/>
    <m/>
    <n v="9"/>
    <m/>
    <s v="SI"/>
    <n v="1"/>
    <n v="21001231"/>
    <n v="20220722"/>
    <n v="181300"/>
    <n v="0"/>
    <m/>
  </r>
  <r>
    <n v="800024390"/>
    <s v="DIME CLINICA NEUROCARDIOVASCULAR"/>
    <s v="FE"/>
    <n v="208543"/>
    <s v="FE"/>
    <n v="208543"/>
    <m/>
    <s v="FE_208543"/>
    <s v="800024390_FE_208543"/>
    <m/>
    <m/>
    <m/>
    <m/>
    <d v="2022-06-28T00:00:00"/>
    <n v="2604911"/>
    <n v="2604911"/>
    <s v="C)Glosas total pendiente por respuesta de IPS"/>
    <s v="FACTURA DEVUELTA"/>
    <x v="2"/>
    <x v="3"/>
    <m/>
    <m/>
    <m/>
    <m/>
    <m/>
    <m/>
    <s v="OK"/>
    <n v="2604911"/>
    <n v="0"/>
    <n v="0"/>
    <n v="0"/>
    <n v="0"/>
    <m/>
    <n v="2604911"/>
    <s v="NO PBS, SE REALIZA DEVOLUCION DE LA FACTURA, AL MOMENTO DE VALIDAR LA INFORMACION SE EVIDENCIA QUE EL MEDICAMENTO19908192-07  BISOPROLOL FUMARATO 2.5 MG TABLETA SUPERA EL COBRO MAXIMO DE RECOBRO SEGUN CIRCULAR 10, POR FAVOR VALIDARINFORMACION, MODIFICAR VALOR REPORTADO EN WEB SERVICE Y ADJUNTAR NOTA CREDITO CON EL EXCEDENTE FACTURADO.CLAUDIA DIAZ"/>
    <n v="0"/>
    <n v="2604911"/>
    <m/>
    <m/>
    <m/>
    <m/>
    <m/>
    <m/>
    <m/>
    <d v="2022-08-01T00:00:00"/>
    <m/>
    <n v="9"/>
    <m/>
    <s v="SI"/>
    <n v="1"/>
    <n v="21001231"/>
    <n v="20220722"/>
    <n v="2604911"/>
    <n v="0"/>
    <m/>
  </r>
  <r>
    <n v="800024390"/>
    <s v="DIME CLINICA NEUROCARDIOVASCULAR"/>
    <s v="FE"/>
    <n v="208549"/>
    <s v="FE"/>
    <n v="208549"/>
    <m/>
    <s v="FE_208549"/>
    <s v="800024390_FE_208549"/>
    <m/>
    <m/>
    <m/>
    <m/>
    <d v="2022-06-28T00:00:00"/>
    <n v="144856"/>
    <n v="144856"/>
    <s v="C)Glosas total pendiente por respuesta de IPS"/>
    <s v="FACTURA DEVUELTA"/>
    <x v="2"/>
    <x v="3"/>
    <m/>
    <m/>
    <m/>
    <m/>
    <m/>
    <m/>
    <s v="OK"/>
    <n v="144856"/>
    <n v="0"/>
    <n v="0"/>
    <n v="0"/>
    <n v="0"/>
    <m/>
    <n v="144856"/>
    <s v="NO PBS, SE REALIZA DEVOLUCION DE LA FACTURA, AL MOMENTO DE VALIDAR LA INFORMACION SE EVIDENCIA QUE EL MEDICAMENTO IVABRADINA 5MG/1U TABLETAS Y BISOPROLOL FUMARATO 2,5MG/1 SUPERAN EL TOPE VALOR MAXIMO DE RECOBRO SEGUN CIRCULAR 10, POR FAVORVALIDAR INFORMACION, CORREGIR LOS VALORES REPORTADOS EN LA WEB SERVICE DE LOS DOS MEDICAMENTOS, Y REALIZAR NOTA CREDITOPOR LOS VALORES QUE SE COBRARON POR FUERA DEL TOPO REGULADO.CLAUDIA DIAZ"/>
    <n v="0"/>
    <n v="144856"/>
    <m/>
    <m/>
    <m/>
    <m/>
    <m/>
    <m/>
    <m/>
    <d v="2022-08-01T00:00:00"/>
    <m/>
    <n v="9"/>
    <m/>
    <s v="SI"/>
    <n v="1"/>
    <n v="21001231"/>
    <n v="20220722"/>
    <n v="144856"/>
    <n v="0"/>
    <m/>
  </r>
  <r>
    <n v="800024390"/>
    <s v="DIME CLINICA NEUROCARDIOVASCULAR"/>
    <s v="FE"/>
    <n v="142659"/>
    <s v="FE"/>
    <n v="142659"/>
    <m/>
    <s v="FE_142659"/>
    <s v="800024390_FE_142659"/>
    <m/>
    <m/>
    <m/>
    <m/>
    <d v="2021-07-30T00:00:00"/>
    <n v="1133933"/>
    <n v="1133933"/>
    <s v="C)Glosas total pendiente por respuesta de IPS"/>
    <s v="FACTURA DEVUELTA"/>
    <x v="3"/>
    <x v="4"/>
    <m/>
    <m/>
    <m/>
    <m/>
    <m/>
    <m/>
    <s v="OK"/>
    <n v="1133933"/>
    <n v="0"/>
    <n v="0"/>
    <n v="0"/>
    <n v="0"/>
    <m/>
    <n v="1133933"/>
    <s v="NO PBS_ DEVOLUCION DE FACTURA CON SOPORTES COMPLETOS1.EL CODIGO DE TECNGOLIA REPORTADO EN LA WEBSERVCE NO ES ELMISMO REPORTADO EN LA FACTURA. FAVOR VALIDAR Y PRESENTAR NUEVAMENTE. KEVIN YALANDA"/>
    <n v="0"/>
    <n v="1133933"/>
    <m/>
    <m/>
    <m/>
    <m/>
    <m/>
    <m/>
    <m/>
    <d v="2023-03-15T00:00:00"/>
    <m/>
    <n v="9"/>
    <m/>
    <s v="SI"/>
    <n v="2"/>
    <n v="21001231"/>
    <n v="20230316"/>
    <n v="1133933"/>
    <n v="0"/>
    <m/>
  </r>
  <r>
    <n v="800024390"/>
    <s v="DIME CLINICA NEUROCARDIOVASCULAR"/>
    <s v="FE"/>
    <n v="150767"/>
    <s v="FE"/>
    <n v="150767"/>
    <m/>
    <s v="FE_150767"/>
    <s v="800024390_FE_150767"/>
    <m/>
    <m/>
    <m/>
    <m/>
    <d v="2021-09-10T00:00:00"/>
    <n v="370265"/>
    <n v="370265"/>
    <s v="C)Glosas total pendiente por respuesta de IPS"/>
    <s v="FACTURA DEVUELTA"/>
    <x v="2"/>
    <x v="3"/>
    <m/>
    <m/>
    <m/>
    <m/>
    <m/>
    <m/>
    <s v="OK"/>
    <n v="370265"/>
    <n v="0"/>
    <n v="0"/>
    <n v="0"/>
    <n v="0"/>
    <m/>
    <n v="370265"/>
    <s v="Se sostiene devolución validar lo solicitado. no se evidencia registro en web service, validar cumplimiento de RESOLUCIÓN 1885. para continuidad de tramite de pago. carolina a"/>
    <n v="0"/>
    <n v="370265"/>
    <m/>
    <m/>
    <m/>
    <m/>
    <m/>
    <m/>
    <m/>
    <d v="2021-12-15T00:00:00"/>
    <m/>
    <n v="9"/>
    <m/>
    <s v="SI"/>
    <n v="2"/>
    <n v="21001231"/>
    <n v="20211220"/>
    <n v="370265"/>
    <n v="0"/>
    <m/>
  </r>
  <r>
    <n v="800024390"/>
    <s v="DIME CLINICA NEUROCARDIOVASCULAR"/>
    <s v="FE"/>
    <n v="154294"/>
    <s v="FE"/>
    <n v="154294"/>
    <m/>
    <s v="FE_154294"/>
    <s v="800024390_FE_154294"/>
    <m/>
    <m/>
    <m/>
    <m/>
    <d v="2021-09-27T00:00:00"/>
    <n v="2452952"/>
    <n v="2452952"/>
    <s v="C)Glosas total pendiente por respuesta de IPS"/>
    <s v="FACTURA DEVUELTA"/>
    <x v="2"/>
    <x v="3"/>
    <m/>
    <m/>
    <m/>
    <m/>
    <m/>
    <m/>
    <s v="OK"/>
    <n v="2452952"/>
    <n v="0"/>
    <n v="0"/>
    <n v="0"/>
    <n v="0"/>
    <m/>
    <n v="2452952"/>
    <s v="NO PBS-Se devuelve factura corregir la fecha de dispensacionen la WS,se debe de colocar en el reporte de entrega como fecha de prestación de servicio en los ámbitos hospitalarios,conforme a lo establecido en el _x001c_MANUAL DE AUDITORÍA INTEGRARAL DE RECOBRO/COBROS POR SERVICIOS Y TECNOLOGÍAS EN SALUDNO CUBIERTAS POR EL PLAN DE BENEFICIOS EN SALUD CON CARGO A LA UPC_x001d_, en este ámbito la fecha que cierra el suministro de una tecnología no financiada con la UPC es la fecha de egreso del paciente, favor corregir todas las lineas mipres.Reportar en la WS trimetazadina cups 4**75764-03Deye"/>
    <n v="0"/>
    <n v="2452952"/>
    <m/>
    <m/>
    <m/>
    <m/>
    <m/>
    <m/>
    <m/>
    <d v="2022-03-15T00:00:00"/>
    <m/>
    <n v="9"/>
    <m/>
    <s v="SI"/>
    <n v="2"/>
    <n v="21001231"/>
    <n v="20220319"/>
    <n v="2452952"/>
    <n v="0"/>
    <m/>
  </r>
  <r>
    <n v="800024390"/>
    <s v="DIME CLINICA NEUROCARDIOVASCULAR"/>
    <s v="FE"/>
    <n v="170595"/>
    <s v="FE"/>
    <n v="170595"/>
    <m/>
    <s v="FE_170595"/>
    <s v="800024390_FE_170595"/>
    <m/>
    <m/>
    <m/>
    <m/>
    <d v="2021-12-17T00:00:00"/>
    <n v="4952574"/>
    <n v="4949858"/>
    <s v="C)Glosas total pendiente por respuesta de IPS/conciliar diferencia valor de factura"/>
    <s v="FACTURA DEVUELTA"/>
    <x v="2"/>
    <x v="3"/>
    <m/>
    <m/>
    <m/>
    <m/>
    <m/>
    <m/>
    <s v="OK"/>
    <n v="4952574"/>
    <n v="0"/>
    <n v="0"/>
    <n v="0"/>
    <n v="0"/>
    <m/>
    <n v="4952574"/>
    <s v="NO PBS-Codigos facturados los cuales no corresponden a losreportados en la WS 0109010370 - 0101010250, codigo cum34016-3 tope segun circular 10 $646.92 anexar nota creditoy corregir valor en la WS.      Deyce"/>
    <n v="0"/>
    <n v="4952574"/>
    <m/>
    <m/>
    <m/>
    <m/>
    <m/>
    <m/>
    <m/>
    <d v="2022-02-22T00:00:00"/>
    <m/>
    <n v="9"/>
    <m/>
    <s v="SI"/>
    <n v="2"/>
    <n v="21001231"/>
    <n v="20220218"/>
    <n v="4952574"/>
    <n v="0"/>
    <m/>
  </r>
  <r>
    <n v="800024390"/>
    <s v="DIME CLINICA NEUROCARDIOVASCULAR"/>
    <s v="FE"/>
    <n v="113197"/>
    <s v="FE"/>
    <n v="113197"/>
    <m/>
    <s v="FE_113197"/>
    <s v="800024390_FE_113197"/>
    <m/>
    <m/>
    <m/>
    <m/>
    <d v="2021-02-04T00:00:00"/>
    <n v="11866850"/>
    <n v="11854845"/>
    <s v="C)Glosas total pendiente por respuesta de IPS/conciliar diferencia valor de factura"/>
    <s v="FACTURA DEVUELTA"/>
    <x v="3"/>
    <x v="4"/>
    <m/>
    <m/>
    <m/>
    <m/>
    <m/>
    <m/>
    <s v="OK"/>
    <n v="11866850"/>
    <n v="0"/>
    <n v="0"/>
    <n v="0"/>
    <n v="0"/>
    <m/>
    <n v="11866850"/>
    <s v="NO PBS SE SOSTIEN DEVOLUCION DE FACTURAEL MIPRES 20200721106021057704 NO COINDE LO FACTURADO CON LOREPORTADO EN LA WEB SERVICE. KEVIN YALANDA"/>
    <n v="0"/>
    <n v="11866850"/>
    <m/>
    <m/>
    <m/>
    <m/>
    <m/>
    <m/>
    <m/>
    <d v="2023-03-15T00:00:00"/>
    <m/>
    <n v="9"/>
    <m/>
    <s v="SI"/>
    <n v="2"/>
    <n v="21001231"/>
    <n v="20230316"/>
    <n v="11866850"/>
    <n v="0"/>
    <m/>
  </r>
  <r>
    <n v="800024390"/>
    <s v="DIME CLINICA NEUROCARDIOVASCULAR"/>
    <s v="FE"/>
    <n v="111826"/>
    <s v="FE"/>
    <n v="111826"/>
    <m/>
    <s v="FE_111826"/>
    <s v="800024390_FE_111826"/>
    <m/>
    <m/>
    <m/>
    <m/>
    <d v="2021-01-28T00:00:00"/>
    <n v="100121"/>
    <n v="84109"/>
    <s v="C)Glosas total pendiente por respuesta de IPS/conciliar diferencia valor de factura"/>
    <s v="FACTURA DEVUELTA"/>
    <x v="2"/>
    <x v="3"/>
    <m/>
    <m/>
    <m/>
    <m/>
    <m/>
    <m/>
    <s v="OK"/>
    <n v="100121"/>
    <n v="0"/>
    <n v="0"/>
    <n v="0"/>
    <n v="0"/>
    <m/>
    <n v="100121"/>
    <s v="Se devuelve cuenta medica NOPBS, mipres 20210109179025399661Se ingresó nota credito,por valor  $ 16.012 la cual afecta el valor de la factura,el reporte de facturación debe ser modificado con los valores afectados la cantidad que deben reportar es 15. carolina a"/>
    <n v="0"/>
    <n v="100121"/>
    <m/>
    <m/>
    <m/>
    <m/>
    <m/>
    <m/>
    <m/>
    <d v="2021-07-15T00:00:00"/>
    <m/>
    <n v="9"/>
    <m/>
    <s v="SI"/>
    <n v="2"/>
    <n v="21001231"/>
    <n v="20210721"/>
    <n v="100121"/>
    <n v="0"/>
    <m/>
  </r>
  <r>
    <n v="800024390"/>
    <s v="DIME CLINICA NEUROCARDIOVASCULAR"/>
    <s v="FE"/>
    <n v="136938"/>
    <s v="FE"/>
    <n v="136938"/>
    <m/>
    <s v="FE_136938"/>
    <s v="800024390_FE_136938"/>
    <m/>
    <m/>
    <m/>
    <m/>
    <d v="2021-06-30T00:00:00"/>
    <n v="1860542"/>
    <n v="1265903"/>
    <s v="C)Glosas total pendiente por respuesta de IPS/conciliar diferencia valor de factura"/>
    <s v="FACTURA DEVUELTA"/>
    <x v="2"/>
    <x v="3"/>
    <m/>
    <m/>
    <m/>
    <m/>
    <m/>
    <m/>
    <s v="OK"/>
    <n v="1860542"/>
    <n v="0"/>
    <n v="0"/>
    <n v="0"/>
    <n v="0"/>
    <m/>
    <n v="1860542"/>
    <s v="NO PBS- Se sostiene glosa deben reportar en la WS el valortotal descontando la nota credito por $594.639 cups 908834Deyce"/>
    <n v="0"/>
    <n v="1860542"/>
    <m/>
    <m/>
    <m/>
    <m/>
    <m/>
    <m/>
    <m/>
    <d v="2022-03-15T00:00:00"/>
    <m/>
    <n v="9"/>
    <m/>
    <s v="SI"/>
    <n v="2"/>
    <n v="21001231"/>
    <n v="20220319"/>
    <n v="1860542"/>
    <n v="0"/>
    <m/>
  </r>
  <r>
    <n v="800024390"/>
    <s v="DIME CLINICA NEUROCARDIOVASCULAR"/>
    <s v="FE"/>
    <n v="78998"/>
    <s v="FE"/>
    <n v="78998"/>
    <m/>
    <s v="FE_78998"/>
    <s v="800024390_FE_78998"/>
    <m/>
    <m/>
    <m/>
    <m/>
    <d v="2020-05-29T00:00:00"/>
    <n v="190512"/>
    <n v="187774"/>
    <s v="C)Glosas total pendiente por respuesta de IPS/conciliar diferencia valor de factura"/>
    <s v="FACTURA DEVUELTA"/>
    <x v="3"/>
    <x v="4"/>
    <m/>
    <m/>
    <m/>
    <m/>
    <m/>
    <m/>
    <s v="OK"/>
    <n v="190512"/>
    <n v="0"/>
    <n v="0"/>
    <n v="0"/>
    <n v="0"/>
    <m/>
    <n v="190512"/>
    <s v="NO PBS_SE SOSTINE GLOSA DE NO PBS DEVOLUCIONAL VALIDAR EN LOS REPORTE DE WEBSERVICES NO SE EVIDENCIA VALOR Y EL CODIGO DE TECNOLIGIA REPORTADO. POR LO CUAL SE SOLICITA VALIDAR INFORMACION PARA REGISTRAR NUEVAMENTE Y REALIZAR UNA SEGUNDA VALIDACIONKEVIN YALANDA"/>
    <n v="0"/>
    <n v="190512"/>
    <m/>
    <m/>
    <m/>
    <m/>
    <m/>
    <m/>
    <m/>
    <d v="2023-03-15T00:00:00"/>
    <m/>
    <n v="9"/>
    <m/>
    <s v="SI"/>
    <n v="4"/>
    <n v="21001231"/>
    <n v="20230316"/>
    <n v="190512"/>
    <n v="0"/>
    <m/>
  </r>
  <r>
    <n v="800024390"/>
    <s v="DIME CLINICA NEUROCARDIOVASCULAR"/>
    <s v="FE"/>
    <n v="105904"/>
    <s v="FE"/>
    <n v="105904"/>
    <m/>
    <s v="FE_105904"/>
    <s v="800024390_FE_105904"/>
    <m/>
    <m/>
    <m/>
    <m/>
    <d v="2020-12-15T00:00:00"/>
    <n v="400832"/>
    <n v="357776"/>
    <s v="C)Glosas total pendiente por respuesta de IPS/conciliar diferencia valor de factura"/>
    <s v="FACTURA DEVUELTA"/>
    <x v="2"/>
    <x v="3"/>
    <m/>
    <m/>
    <m/>
    <m/>
    <m/>
    <m/>
    <s v="OK"/>
    <n v="400832"/>
    <n v="0"/>
    <n v="0"/>
    <n v="0"/>
    <n v="0"/>
    <m/>
    <n v="400832"/>
    <s v="Se devuelve cuenta medica, anexar soporte sismuestra de lasmuestras tomadas 3 antigenos y 1 prueba molecular. para tramite de pago validar lo solicitado no cumplen la tarifa del lboratorio 908856 segun res 1463. carolina arango"/>
    <n v="0"/>
    <n v="400832"/>
    <m/>
    <m/>
    <m/>
    <m/>
    <m/>
    <m/>
    <m/>
    <d v="2021-03-15T00:00:00"/>
    <m/>
    <n v="9"/>
    <m/>
    <s v="SI"/>
    <n v="2"/>
    <n v="21001231"/>
    <n v="20210312"/>
    <n v="400832"/>
    <n v="0"/>
    <m/>
  </r>
  <r>
    <n v="800024390"/>
    <s v="DIME CLINICA NEUROCARDIOVASCULAR"/>
    <s v="FE"/>
    <n v="223214"/>
    <s v="FE"/>
    <n v="223214"/>
    <m/>
    <s v="FE_223214"/>
    <s v="800024390_FE_223214"/>
    <m/>
    <m/>
    <m/>
    <m/>
    <d v="2022-08-31T00:00:00"/>
    <n v="21306246"/>
    <n v="21306246"/>
    <s v="D)Glosas parcial pendiente por respuesta de IPS"/>
    <s v="FACTURA PENDIENTE DE PAGO Y GLOSA POR CONCILIAR"/>
    <x v="4"/>
    <x v="5"/>
    <n v="20844792"/>
    <n v="1222242818"/>
    <m/>
    <m/>
    <m/>
    <m/>
    <s v="OK"/>
    <n v="21306246"/>
    <n v="0"/>
    <n v="0"/>
    <n v="0"/>
    <n v="0"/>
    <m/>
    <n v="36050"/>
    <s v="PTCIA MEDICA: SE REALIZA GLOSA $36050EKG NO INTERPRETADO EN LA HC REALIZAFO EN URGENCIASKEVIN YALANDA"/>
    <n v="21270196"/>
    <n v="36050"/>
    <m/>
    <m/>
    <m/>
    <m/>
    <m/>
    <m/>
    <m/>
    <d v="2023-02-16T00:00:00"/>
    <m/>
    <n v="9"/>
    <m/>
    <s v="NO"/>
    <n v="1"/>
    <n v="21001231"/>
    <n v="20230216"/>
    <n v="21306246"/>
    <n v="0"/>
    <m/>
  </r>
  <r>
    <n v="800024390"/>
    <s v="DIME CLINICA NEUROCARDIOVASCULAR"/>
    <s v="FE"/>
    <n v="111592"/>
    <s v="FE"/>
    <n v="111592"/>
    <m/>
    <s v="FE_111592"/>
    <s v="800024390_FE_111592"/>
    <m/>
    <m/>
    <m/>
    <m/>
    <d v="2021-01-27T00:00:00"/>
    <n v="146858"/>
    <n v="146858"/>
    <s v="E)Glosas total en Gestion por ERP"/>
    <s v="FACTURA DEVUELTA"/>
    <x v="5"/>
    <x v="4"/>
    <m/>
    <m/>
    <m/>
    <m/>
    <m/>
    <m/>
    <s v="OK"/>
    <n v="146858"/>
    <n v="0"/>
    <n v="0"/>
    <n v="0"/>
    <n v="0"/>
    <m/>
    <n v="146858"/>
    <s v="NO APTA PARA PAGO/INCONSISTENCIA EN LA CANTIDAD EN EL REPORTTE DE FACTURACION.VALIDAR CODIGO DE TECNOLOGIANO CORRESPONDE A CODIGOS MIPRES. carolina a{"/>
    <n v="0"/>
    <n v="146858"/>
    <m/>
    <m/>
    <m/>
    <m/>
    <m/>
    <m/>
    <m/>
    <d v="2023-03-15T00:00:00"/>
    <m/>
    <n v="0"/>
    <m/>
    <s v="SI"/>
    <n v="2"/>
    <n v="20230330"/>
    <n v="20230316"/>
    <n v="146858"/>
    <n v="0"/>
    <m/>
  </r>
  <r>
    <n v="800024390"/>
    <s v="DIME CLINICA NEUROCARDIOVASCULAR"/>
    <s v="FE"/>
    <n v="113070"/>
    <s v="FE"/>
    <n v="113070"/>
    <m/>
    <s v="FE_113070"/>
    <s v="800024390_FE_113070"/>
    <m/>
    <m/>
    <m/>
    <m/>
    <d v="2021-02-04T00:00:00"/>
    <n v="260000"/>
    <n v="260000"/>
    <s v="E)Glosas total en Gestion por ERP"/>
    <s v="FACTURA DEVUELTA"/>
    <x v="5"/>
    <x v="4"/>
    <m/>
    <m/>
    <m/>
    <m/>
    <m/>
    <m/>
    <s v="OK"/>
    <n v="260000"/>
    <n v="0"/>
    <n v="0"/>
    <n v="0"/>
    <n v="0"/>
    <m/>
    <n v="260000"/>
    <s v="Se devuelve cuenta paciente trabajador del area de la saludvalidar decreto 676 cargo de cobro de diagnostico a cargo de la ARL. VALIDARCAROLINA ARANGO"/>
    <n v="0"/>
    <n v="260000"/>
    <m/>
    <m/>
    <m/>
    <m/>
    <m/>
    <m/>
    <m/>
    <d v="2023-03-15T00:00:00"/>
    <m/>
    <n v="0"/>
    <m/>
    <s v="SI"/>
    <n v="2"/>
    <n v="20230330"/>
    <n v="20230316"/>
    <n v="260000"/>
    <n v="0"/>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16" applyNumberFormats="0" applyBorderFormats="0" applyFontFormats="0" applyPatternFormats="0" applyAlignmentFormats="0" applyWidthHeightFormats="1" dataCaption="Valores" updatedVersion="5" minRefreshableVersion="3" useAutoFormatting="1" itemPrintTitles="1" createdVersion="8" indent="0" outline="1" outlineData="1" multipleFieldFilters="0" rowHeaderCaption="ESTADO EPS ">
  <location ref="A2:D9" firstHeaderRow="0" firstDataRow="1" firstDataCol="1"/>
  <pivotFields count="55">
    <pivotField showAll="0"/>
    <pivotField showAll="0"/>
    <pivotField showAll="0"/>
    <pivotField showAll="0"/>
    <pivotField showAll="0"/>
    <pivotField showAll="0"/>
    <pivotField showAll="0"/>
    <pivotField showAll="0"/>
    <pivotField dataField="1" showAll="0"/>
    <pivotField showAll="0"/>
    <pivotField showAll="0"/>
    <pivotField showAll="0"/>
    <pivotField showAll="0"/>
    <pivotField numFmtId="14" showAll="0"/>
    <pivotField numFmtId="164" showAll="0"/>
    <pivotField dataField="1" numFmtId="164" showAll="0"/>
    <pivotField showAll="0"/>
    <pivotField showAll="0"/>
    <pivotField axis="axisRow" showAll="0">
      <items count="7">
        <item x="2"/>
        <item x="5"/>
        <item x="0"/>
        <item x="1"/>
        <item x="4"/>
        <item x="3"/>
        <item t="default"/>
      </items>
    </pivotField>
    <pivotField showAll="0" defaultSubtota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showAll="0"/>
    <pivotField showAll="0"/>
    <pivotField showAll="0"/>
    <pivotField showAll="0"/>
    <pivotField showAll="0"/>
    <pivotField showAll="0"/>
    <pivotField showAll="0"/>
    <pivotField showAll="0"/>
    <pivotField showAll="0"/>
    <pivotField showAll="0"/>
    <pivotField numFmtId="14" showAll="0"/>
    <pivotField showAll="0"/>
    <pivotField showAll="0"/>
    <pivotField showAll="0"/>
    <pivotField showAll="0"/>
    <pivotField showAll="0"/>
    <pivotField showAll="0"/>
    <pivotField showAll="0"/>
    <pivotField showAll="0"/>
    <pivotField showAll="0"/>
    <pivotField showAll="0"/>
  </pivotFields>
  <rowFields count="1">
    <field x="18"/>
  </rowFields>
  <rowItems count="7">
    <i>
      <x/>
    </i>
    <i>
      <x v="1"/>
    </i>
    <i>
      <x v="2"/>
    </i>
    <i>
      <x v="3"/>
    </i>
    <i>
      <x v="4"/>
    </i>
    <i>
      <x v="5"/>
    </i>
    <i t="grand">
      <x/>
    </i>
  </rowItems>
  <colFields count="1">
    <field x="-2"/>
  </colFields>
  <colItems count="3">
    <i>
      <x/>
    </i>
    <i i="1">
      <x v="1"/>
    </i>
    <i i="2">
      <x v="2"/>
    </i>
  </colItems>
  <dataFields count="3">
    <dataField name="FACTURAS " fld="8" subtotal="count" baseField="0" baseItem="0"/>
    <dataField name="SALDO FACT IPS " fld="15" baseField="0" baseItem="0" numFmtId="164"/>
    <dataField name="VALOR GLOSA Y DV " fld="33" baseField="0" baseItem="0" numFmtId="164"/>
  </dataFields>
  <formats count="3">
    <format dxfId="9">
      <pivotArea outline="0" collapsedLevelsAreSubtotals="1" fieldPosition="0">
        <references count="1">
          <reference field="4294967294" count="2" selected="0">
            <x v="1"/>
            <x v="2"/>
          </reference>
        </references>
      </pivotArea>
    </format>
    <format dxfId="8">
      <pivotArea outline="0" collapsedLevelsAreSubtotals="1" fieldPosition="0">
        <references count="1">
          <reference field="4294967294" count="1" selected="0">
            <x v="0"/>
          </reference>
        </references>
      </pivotArea>
    </format>
    <format dxfId="7">
      <pivotArea dataOnly="0" labelOnly="1" outline="0" fieldPosition="0">
        <references count="1">
          <reference field="4294967294" count="1">
            <x v="0"/>
          </reference>
        </references>
      </pivotArea>
    </format>
  </formats>
  <pivotTableStyleInfo name="PivotStyleLight1"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name="Tabla dinámica2" cacheId="16"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 TIPIFICACION">
  <location ref="A3:C10" firstHeaderRow="0" firstDataRow="1" firstDataCol="1"/>
  <pivotFields count="55">
    <pivotField showAll="0"/>
    <pivotField showAll="0"/>
    <pivotField showAll="0"/>
    <pivotField showAll="0"/>
    <pivotField showAll="0"/>
    <pivotField showAll="0"/>
    <pivotField showAll="0"/>
    <pivotField showAll="0"/>
    <pivotField showAll="0"/>
    <pivotField showAll="0"/>
    <pivotField showAll="0"/>
    <pivotField showAll="0"/>
    <pivotField showAll="0"/>
    <pivotField numFmtId="14" showAll="0"/>
    <pivotField numFmtId="164" showAll="0"/>
    <pivotField dataField="1" numFmtId="164" showAll="0"/>
    <pivotField showAll="0"/>
    <pivotField showAll="0"/>
    <pivotField showAll="0"/>
    <pivotField axis="axisRow" showAll="0">
      <items count="7">
        <item x="1"/>
        <item x="3"/>
        <item x="4"/>
        <item x="0"/>
        <item x="2"/>
        <item x="5"/>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numFmtId="14" showAll="0"/>
    <pivotField showAll="0"/>
    <pivotField showAll="0"/>
    <pivotField showAll="0"/>
    <pivotField showAll="0"/>
    <pivotField showAll="0"/>
    <pivotField showAll="0"/>
    <pivotField showAll="0"/>
    <pivotField showAll="0"/>
    <pivotField showAll="0"/>
    <pivotField showAll="0"/>
  </pivotFields>
  <rowFields count="1">
    <field x="19"/>
  </rowFields>
  <rowItems count="7">
    <i>
      <x/>
    </i>
    <i>
      <x v="1"/>
    </i>
    <i>
      <x v="2"/>
    </i>
    <i>
      <x v="3"/>
    </i>
    <i>
      <x v="4"/>
    </i>
    <i>
      <x v="5"/>
    </i>
    <i t="grand">
      <x/>
    </i>
  </rowItems>
  <colFields count="1">
    <field x="-2"/>
  </colFields>
  <colItems count="2">
    <i>
      <x/>
    </i>
    <i i="1">
      <x v="1"/>
    </i>
  </colItems>
  <dataFields count="2">
    <dataField name=" CANT FAC" fld="15" subtotal="count" baseField="19" baseItem="0"/>
    <dataField name=" SALDO FACT IPS" fld="15" baseField="0" baseItem="0" numFmtId="42"/>
  </dataFields>
  <formats count="7">
    <format dxfId="6">
      <pivotArea type="all" dataOnly="0" outline="0" fieldPosition="0"/>
    </format>
    <format dxfId="5">
      <pivotArea outline="0" collapsedLevelsAreSubtotals="1" fieldPosition="0"/>
    </format>
    <format dxfId="4">
      <pivotArea field="19" type="button" dataOnly="0" labelOnly="1" outline="0" axis="axisRow" fieldPosition="0"/>
    </format>
    <format dxfId="3">
      <pivotArea dataOnly="0" labelOnly="1" fieldPosition="0">
        <references count="1">
          <reference field="19" count="0"/>
        </references>
      </pivotArea>
    </format>
    <format dxfId="2">
      <pivotArea dataOnly="0" labelOnly="1" grandRow="1" outline="0" fieldPosition="0"/>
    </format>
    <format dxfId="1">
      <pivotArea dataOnly="0" labelOnly="1" outline="0" fieldPosition="0">
        <references count="1">
          <reference field="4294967294" count="2">
            <x v="0"/>
            <x v="1"/>
          </reference>
        </references>
      </pivotArea>
    </format>
    <format dxfId="0">
      <pivotArea outline="0" collapsedLevelsAreSubtotals="1" fieldPosition="0">
        <references count="1">
          <reference field="4294967294" count="1" selected="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2"/>
  <sheetViews>
    <sheetView showGridLines="0" zoomScale="120" zoomScaleNormal="120" workbookViewId="0">
      <pane ySplit="1" topLeftCell="A4" activePane="bottomLeft" state="frozen"/>
      <selection activeCell="B1" sqref="B1"/>
      <selection pane="bottomLeft" activeCell="A20" sqref="A20"/>
    </sheetView>
  </sheetViews>
  <sheetFormatPr baseColWidth="10" defaultRowHeight="15" x14ac:dyDescent="0.25"/>
  <cols>
    <col min="2" max="2" width="41.140625" customWidth="1"/>
    <col min="3" max="3" width="9" customWidth="1"/>
    <col min="4" max="4" width="10" customWidth="1"/>
    <col min="5" max="6" width="11.85546875" customWidth="1"/>
    <col min="7" max="7" width="14.5703125" customWidth="1"/>
    <col min="8" max="8" width="15" customWidth="1"/>
    <col min="9" max="9" width="15.7109375" bestFit="1" customWidth="1"/>
    <col min="10" max="10" width="11.42578125" customWidth="1"/>
  </cols>
  <sheetData>
    <row r="1" spans="1:11" s="2" customFormat="1" ht="43.5" customHeight="1" x14ac:dyDescent="0.25">
      <c r="A1" s="1" t="s">
        <v>6</v>
      </c>
      <c r="B1" s="1" t="s">
        <v>8</v>
      </c>
      <c r="C1" s="1" t="s">
        <v>0</v>
      </c>
      <c r="D1" s="1" t="s">
        <v>1</v>
      </c>
      <c r="E1" s="1" t="s">
        <v>2</v>
      </c>
      <c r="F1" s="1" t="s">
        <v>3</v>
      </c>
      <c r="G1" s="1" t="s">
        <v>4</v>
      </c>
      <c r="H1" s="1" t="s">
        <v>5</v>
      </c>
      <c r="I1" s="1" t="s">
        <v>7</v>
      </c>
      <c r="J1" s="1" t="s">
        <v>9</v>
      </c>
      <c r="K1" s="1" t="s">
        <v>10</v>
      </c>
    </row>
    <row r="2" spans="1:11" x14ac:dyDescent="0.25">
      <c r="A2" s="5">
        <v>800024390</v>
      </c>
      <c r="B2" s="6" t="s">
        <v>11</v>
      </c>
      <c r="C2" s="5" t="s">
        <v>12</v>
      </c>
      <c r="D2" s="6">
        <v>105904</v>
      </c>
      <c r="E2" s="3">
        <v>44180</v>
      </c>
      <c r="F2" s="3">
        <v>44270</v>
      </c>
      <c r="G2" s="4">
        <v>400832</v>
      </c>
      <c r="H2" s="4">
        <v>357776</v>
      </c>
      <c r="I2" s="7"/>
      <c r="J2" s="8" t="s">
        <v>13</v>
      </c>
      <c r="K2" s="7"/>
    </row>
    <row r="3" spans="1:11" x14ac:dyDescent="0.25">
      <c r="A3" s="5">
        <v>800024390</v>
      </c>
      <c r="B3" s="6" t="s">
        <v>11</v>
      </c>
      <c r="C3" s="5" t="s">
        <v>12</v>
      </c>
      <c r="D3" s="6">
        <v>128377</v>
      </c>
      <c r="E3" s="3">
        <v>44315</v>
      </c>
      <c r="F3" s="3">
        <v>44340</v>
      </c>
      <c r="G3" s="4">
        <v>1269182</v>
      </c>
      <c r="H3" s="4">
        <v>1055498</v>
      </c>
      <c r="I3" s="7"/>
      <c r="J3" s="8" t="s">
        <v>13</v>
      </c>
      <c r="K3" s="7"/>
    </row>
    <row r="4" spans="1:11" x14ac:dyDescent="0.25">
      <c r="A4" s="5">
        <v>800024390</v>
      </c>
      <c r="B4" s="6" t="s">
        <v>11</v>
      </c>
      <c r="C4" s="5" t="s">
        <v>12</v>
      </c>
      <c r="D4" s="6">
        <v>173529</v>
      </c>
      <c r="E4" s="3">
        <v>44572</v>
      </c>
      <c r="F4" s="3">
        <v>44610</v>
      </c>
      <c r="G4" s="4">
        <v>80832</v>
      </c>
      <c r="H4" s="4">
        <v>80832</v>
      </c>
      <c r="I4" s="7"/>
      <c r="J4" s="8" t="s">
        <v>13</v>
      </c>
      <c r="K4" s="7"/>
    </row>
    <row r="5" spans="1:11" x14ac:dyDescent="0.25">
      <c r="A5" s="5">
        <v>800024390</v>
      </c>
      <c r="B5" s="6" t="s">
        <v>11</v>
      </c>
      <c r="C5" s="5" t="s">
        <v>12</v>
      </c>
      <c r="D5" s="6">
        <v>234033</v>
      </c>
      <c r="E5" s="3">
        <v>44855</v>
      </c>
      <c r="F5" s="3">
        <v>44915</v>
      </c>
      <c r="G5" s="4">
        <v>3765789</v>
      </c>
      <c r="H5" s="4">
        <v>3499989</v>
      </c>
      <c r="I5" s="7"/>
      <c r="J5" s="8" t="s">
        <v>13</v>
      </c>
      <c r="K5" s="7"/>
    </row>
    <row r="6" spans="1:11" x14ac:dyDescent="0.25">
      <c r="A6" s="5">
        <v>800024390</v>
      </c>
      <c r="B6" s="6" t="s">
        <v>11</v>
      </c>
      <c r="C6" s="5" t="s">
        <v>12</v>
      </c>
      <c r="D6" s="6">
        <v>236301</v>
      </c>
      <c r="E6" s="3">
        <v>44865</v>
      </c>
      <c r="F6" s="3">
        <v>44915</v>
      </c>
      <c r="G6" s="4">
        <v>34670</v>
      </c>
      <c r="H6" s="4">
        <v>34670</v>
      </c>
      <c r="I6" s="7"/>
      <c r="J6" s="8" t="s">
        <v>13</v>
      </c>
      <c r="K6" s="7"/>
    </row>
    <row r="7" spans="1:11" x14ac:dyDescent="0.25">
      <c r="A7" s="5">
        <v>800024390</v>
      </c>
      <c r="B7" s="6" t="s">
        <v>11</v>
      </c>
      <c r="C7" s="5" t="s">
        <v>12</v>
      </c>
      <c r="D7" s="6">
        <v>236309</v>
      </c>
      <c r="E7" s="3">
        <v>44865</v>
      </c>
      <c r="F7" s="3">
        <v>44915</v>
      </c>
      <c r="G7" s="4">
        <v>80832</v>
      </c>
      <c r="H7" s="4">
        <v>80832</v>
      </c>
      <c r="I7" s="7"/>
      <c r="J7" s="8" t="s">
        <v>13</v>
      </c>
      <c r="K7" s="7"/>
    </row>
    <row r="8" spans="1:11" x14ac:dyDescent="0.25">
      <c r="A8" s="5">
        <v>800024390</v>
      </c>
      <c r="B8" s="6" t="s">
        <v>11</v>
      </c>
      <c r="C8" s="5" t="s">
        <v>12</v>
      </c>
      <c r="D8" s="6">
        <v>240161</v>
      </c>
      <c r="E8" s="3">
        <v>44886</v>
      </c>
      <c r="F8" s="3">
        <v>44915</v>
      </c>
      <c r="G8" s="4">
        <v>3185102</v>
      </c>
      <c r="H8" s="4">
        <v>3185102</v>
      </c>
      <c r="I8" s="7"/>
      <c r="J8" s="8" t="s">
        <v>13</v>
      </c>
      <c r="K8" s="7"/>
    </row>
    <row r="9" spans="1:11" x14ac:dyDescent="0.25">
      <c r="A9" s="5">
        <v>800024390</v>
      </c>
      <c r="B9" s="6" t="s">
        <v>11</v>
      </c>
      <c r="C9" s="5" t="s">
        <v>12</v>
      </c>
      <c r="D9" s="6">
        <v>240305</v>
      </c>
      <c r="E9" s="3">
        <v>44886</v>
      </c>
      <c r="F9" s="3">
        <v>44915</v>
      </c>
      <c r="G9" s="4">
        <v>284709</v>
      </c>
      <c r="H9" s="4">
        <v>284709</v>
      </c>
      <c r="I9" s="7"/>
      <c r="J9" s="8" t="s">
        <v>13</v>
      </c>
      <c r="K9" s="7"/>
    </row>
    <row r="10" spans="1:11" x14ac:dyDescent="0.25">
      <c r="A10" s="5">
        <v>800024390</v>
      </c>
      <c r="B10" s="6" t="s">
        <v>11</v>
      </c>
      <c r="C10" s="5" t="s">
        <v>12</v>
      </c>
      <c r="D10" s="6">
        <v>242734</v>
      </c>
      <c r="E10" s="3">
        <v>44895</v>
      </c>
      <c r="F10" s="3">
        <v>44915</v>
      </c>
      <c r="G10" s="4">
        <v>155906</v>
      </c>
      <c r="H10" s="4">
        <v>155906</v>
      </c>
      <c r="I10" s="7"/>
      <c r="J10" s="8" t="s">
        <v>13</v>
      </c>
      <c r="K10" s="7"/>
    </row>
    <row r="11" spans="1:11" x14ac:dyDescent="0.25">
      <c r="A11" s="5">
        <v>800024390</v>
      </c>
      <c r="B11" s="6" t="s">
        <v>11</v>
      </c>
      <c r="C11" s="5" t="s">
        <v>12</v>
      </c>
      <c r="D11" s="6">
        <v>243842</v>
      </c>
      <c r="E11" s="3">
        <v>44902</v>
      </c>
      <c r="F11" s="3">
        <v>44915</v>
      </c>
      <c r="G11" s="4">
        <v>309816</v>
      </c>
      <c r="H11" s="4">
        <v>309816</v>
      </c>
      <c r="I11" s="7"/>
      <c r="J11" s="8" t="s">
        <v>13</v>
      </c>
      <c r="K11" s="7"/>
    </row>
    <row r="12" spans="1:11" x14ac:dyDescent="0.25">
      <c r="A12" s="5">
        <v>800024390</v>
      </c>
      <c r="B12" s="6" t="s">
        <v>11</v>
      </c>
      <c r="C12" s="5" t="s">
        <v>12</v>
      </c>
      <c r="D12" s="6">
        <v>76542</v>
      </c>
      <c r="E12" s="3">
        <v>43927</v>
      </c>
      <c r="F12" s="3">
        <v>44922</v>
      </c>
      <c r="G12" s="4">
        <v>34856</v>
      </c>
      <c r="H12" s="4">
        <v>34856</v>
      </c>
      <c r="I12" s="7"/>
      <c r="J12" s="8" t="s">
        <v>13</v>
      </c>
      <c r="K12" s="7"/>
    </row>
    <row r="13" spans="1:11" x14ac:dyDescent="0.25">
      <c r="A13" s="5">
        <v>800024390</v>
      </c>
      <c r="B13" s="6" t="s">
        <v>11</v>
      </c>
      <c r="C13" s="5" t="s">
        <v>12</v>
      </c>
      <c r="D13" s="6">
        <v>78025</v>
      </c>
      <c r="E13" s="3">
        <v>43967</v>
      </c>
      <c r="F13" s="3">
        <v>45000</v>
      </c>
      <c r="G13" s="4">
        <v>146032</v>
      </c>
      <c r="H13" s="4">
        <v>146032</v>
      </c>
      <c r="I13" s="7"/>
      <c r="J13" s="8" t="s">
        <v>13</v>
      </c>
      <c r="K13" s="7"/>
    </row>
    <row r="14" spans="1:11" x14ac:dyDescent="0.25">
      <c r="A14" s="5">
        <v>800024390</v>
      </c>
      <c r="B14" s="6" t="s">
        <v>11</v>
      </c>
      <c r="C14" s="5" t="s">
        <v>12</v>
      </c>
      <c r="D14" s="6">
        <v>78998</v>
      </c>
      <c r="E14" s="3">
        <v>43980</v>
      </c>
      <c r="F14" s="3">
        <v>45000</v>
      </c>
      <c r="G14" s="4">
        <v>190512</v>
      </c>
      <c r="H14" s="4">
        <v>187774</v>
      </c>
      <c r="I14" s="7"/>
      <c r="J14" s="8" t="s">
        <v>13</v>
      </c>
      <c r="K14" s="7"/>
    </row>
    <row r="15" spans="1:11" x14ac:dyDescent="0.25">
      <c r="A15" s="5">
        <v>800024390</v>
      </c>
      <c r="B15" s="6" t="s">
        <v>11</v>
      </c>
      <c r="C15" s="5" t="s">
        <v>12</v>
      </c>
      <c r="D15" s="6">
        <v>113191</v>
      </c>
      <c r="E15" s="3">
        <v>44231</v>
      </c>
      <c r="F15" s="3">
        <v>44391</v>
      </c>
      <c r="G15" s="4">
        <v>2413082</v>
      </c>
      <c r="H15" s="4">
        <v>2413082</v>
      </c>
      <c r="I15" s="7"/>
      <c r="J15" s="8" t="s">
        <v>13</v>
      </c>
      <c r="K15" s="7"/>
    </row>
    <row r="16" spans="1:11" x14ac:dyDescent="0.25">
      <c r="A16" s="5">
        <v>800024390</v>
      </c>
      <c r="B16" s="6" t="s">
        <v>11</v>
      </c>
      <c r="C16" s="5" t="s">
        <v>12</v>
      </c>
      <c r="D16" s="6">
        <v>190305</v>
      </c>
      <c r="E16" s="3">
        <v>44650</v>
      </c>
      <c r="F16" s="3">
        <v>44987</v>
      </c>
      <c r="G16" s="4">
        <v>7603222</v>
      </c>
      <c r="H16" s="4">
        <v>7603222</v>
      </c>
      <c r="I16" s="7"/>
      <c r="J16" s="8" t="s">
        <v>13</v>
      </c>
      <c r="K16" s="7"/>
    </row>
    <row r="17" spans="1:11" x14ac:dyDescent="0.25">
      <c r="A17" s="5">
        <v>800024390</v>
      </c>
      <c r="B17" s="6" t="s">
        <v>11</v>
      </c>
      <c r="C17" s="5" t="s">
        <v>12</v>
      </c>
      <c r="D17" s="6">
        <v>213633</v>
      </c>
      <c r="E17" s="3">
        <v>44767</v>
      </c>
      <c r="F17" s="3"/>
      <c r="G17" s="4">
        <v>1598558</v>
      </c>
      <c r="H17" s="4">
        <v>1598558</v>
      </c>
      <c r="I17" s="7"/>
      <c r="J17" s="8" t="s">
        <v>13</v>
      </c>
      <c r="K17" s="7"/>
    </row>
    <row r="18" spans="1:11" x14ac:dyDescent="0.25">
      <c r="A18" s="5">
        <v>800024390</v>
      </c>
      <c r="B18" s="6" t="s">
        <v>11</v>
      </c>
      <c r="C18" s="5" t="s">
        <v>12</v>
      </c>
      <c r="D18" s="6">
        <v>83145</v>
      </c>
      <c r="E18" s="3">
        <v>44025</v>
      </c>
      <c r="F18" s="3">
        <v>45000</v>
      </c>
      <c r="G18" s="4">
        <v>84594</v>
      </c>
      <c r="H18" s="4">
        <v>84594</v>
      </c>
      <c r="I18" s="7"/>
      <c r="J18" s="8" t="s">
        <v>13</v>
      </c>
      <c r="K18" s="7"/>
    </row>
    <row r="19" spans="1:11" x14ac:dyDescent="0.25">
      <c r="A19" s="5">
        <v>800024390</v>
      </c>
      <c r="B19" s="6" t="s">
        <v>11</v>
      </c>
      <c r="C19" s="5" t="s">
        <v>12</v>
      </c>
      <c r="D19" s="6">
        <v>92613</v>
      </c>
      <c r="E19" s="3">
        <v>44096</v>
      </c>
      <c r="F19" s="3">
        <v>44922</v>
      </c>
      <c r="G19" s="4">
        <v>401827</v>
      </c>
      <c r="H19" s="4">
        <v>234339</v>
      </c>
      <c r="I19" s="7"/>
      <c r="J19" s="8" t="s">
        <v>13</v>
      </c>
      <c r="K19" s="7"/>
    </row>
    <row r="20" spans="1:11" x14ac:dyDescent="0.25">
      <c r="A20" s="5">
        <v>800024390</v>
      </c>
      <c r="B20" s="6" t="s">
        <v>11</v>
      </c>
      <c r="C20" s="5" t="s">
        <v>12</v>
      </c>
      <c r="D20" s="6">
        <v>99133</v>
      </c>
      <c r="E20" s="3">
        <v>44135</v>
      </c>
      <c r="F20" s="3">
        <v>44922</v>
      </c>
      <c r="G20" s="4">
        <v>3285771</v>
      </c>
      <c r="H20" s="4">
        <v>2964594</v>
      </c>
      <c r="I20" s="7"/>
      <c r="J20" s="8" t="s">
        <v>13</v>
      </c>
      <c r="K20" s="7"/>
    </row>
    <row r="21" spans="1:11" x14ac:dyDescent="0.25">
      <c r="A21" s="5">
        <v>800024390</v>
      </c>
      <c r="B21" s="6" t="s">
        <v>11</v>
      </c>
      <c r="C21" s="5" t="s">
        <v>12</v>
      </c>
      <c r="D21" s="6">
        <v>113070</v>
      </c>
      <c r="E21" s="3">
        <v>44231</v>
      </c>
      <c r="F21" s="3">
        <v>45000</v>
      </c>
      <c r="G21" s="4">
        <v>260000</v>
      </c>
      <c r="H21" s="4">
        <v>260000</v>
      </c>
      <c r="I21" s="7"/>
      <c r="J21" s="8" t="s">
        <v>13</v>
      </c>
      <c r="K21" s="7"/>
    </row>
    <row r="22" spans="1:11" x14ac:dyDescent="0.25">
      <c r="A22" s="5">
        <v>800024390</v>
      </c>
      <c r="B22" s="6" t="s">
        <v>11</v>
      </c>
      <c r="C22" s="5" t="s">
        <v>12</v>
      </c>
      <c r="D22" s="6">
        <v>113197</v>
      </c>
      <c r="E22" s="3">
        <v>44231</v>
      </c>
      <c r="F22" s="3">
        <v>45000</v>
      </c>
      <c r="G22" s="4">
        <v>11866850</v>
      </c>
      <c r="H22" s="4">
        <v>11854845</v>
      </c>
      <c r="I22" s="7"/>
      <c r="J22" s="8" t="s">
        <v>13</v>
      </c>
      <c r="K22" s="7"/>
    </row>
    <row r="23" spans="1:11" x14ac:dyDescent="0.25">
      <c r="A23" s="5">
        <v>800024390</v>
      </c>
      <c r="B23" s="6" t="s">
        <v>11</v>
      </c>
      <c r="C23" s="5" t="s">
        <v>12</v>
      </c>
      <c r="D23" s="6">
        <v>136938</v>
      </c>
      <c r="E23" s="3">
        <v>44377</v>
      </c>
      <c r="F23" s="3">
        <v>44635</v>
      </c>
      <c r="G23" s="4">
        <v>1860542</v>
      </c>
      <c r="H23" s="4">
        <v>1265903</v>
      </c>
      <c r="I23" s="7"/>
      <c r="J23" s="8" t="s">
        <v>13</v>
      </c>
      <c r="K23" s="7"/>
    </row>
    <row r="24" spans="1:11" x14ac:dyDescent="0.25">
      <c r="A24" s="5">
        <v>800024390</v>
      </c>
      <c r="B24" s="6" t="s">
        <v>11</v>
      </c>
      <c r="C24" s="5" t="s">
        <v>12</v>
      </c>
      <c r="D24" s="6">
        <v>154294</v>
      </c>
      <c r="E24" s="3">
        <v>44466</v>
      </c>
      <c r="F24" s="3">
        <v>44635</v>
      </c>
      <c r="G24" s="4">
        <v>2452952</v>
      </c>
      <c r="H24" s="4">
        <v>2452952</v>
      </c>
      <c r="I24" s="7"/>
      <c r="J24" s="8" t="s">
        <v>13</v>
      </c>
      <c r="K24" s="7"/>
    </row>
    <row r="25" spans="1:11" x14ac:dyDescent="0.25">
      <c r="A25" s="5">
        <v>800024390</v>
      </c>
      <c r="B25" s="6" t="s">
        <v>11</v>
      </c>
      <c r="C25" s="5" t="s">
        <v>12</v>
      </c>
      <c r="D25" s="6">
        <v>208542</v>
      </c>
      <c r="E25" s="3">
        <v>44740</v>
      </c>
      <c r="F25" s="3">
        <v>44774</v>
      </c>
      <c r="G25" s="4">
        <v>181300</v>
      </c>
      <c r="H25" s="4">
        <v>181300</v>
      </c>
      <c r="I25" s="7"/>
      <c r="J25" s="8" t="s">
        <v>13</v>
      </c>
      <c r="K25" s="7"/>
    </row>
    <row r="26" spans="1:11" x14ac:dyDescent="0.25">
      <c r="A26" s="5">
        <v>800024390</v>
      </c>
      <c r="B26" s="6" t="s">
        <v>11</v>
      </c>
      <c r="C26" s="5" t="s">
        <v>12</v>
      </c>
      <c r="D26" s="6">
        <v>208543</v>
      </c>
      <c r="E26" s="3">
        <v>44740</v>
      </c>
      <c r="F26" s="3">
        <v>44774</v>
      </c>
      <c r="G26" s="4">
        <v>2604911</v>
      </c>
      <c r="H26" s="4">
        <v>2604911</v>
      </c>
      <c r="I26" s="7"/>
      <c r="J26" s="8" t="s">
        <v>13</v>
      </c>
      <c r="K26" s="7"/>
    </row>
    <row r="27" spans="1:11" x14ac:dyDescent="0.25">
      <c r="A27" s="5">
        <v>800024390</v>
      </c>
      <c r="B27" s="6" t="s">
        <v>11</v>
      </c>
      <c r="C27" s="5" t="s">
        <v>12</v>
      </c>
      <c r="D27" s="6">
        <v>208549</v>
      </c>
      <c r="E27" s="3">
        <v>44740</v>
      </c>
      <c r="F27" s="3">
        <v>44774</v>
      </c>
      <c r="G27" s="4">
        <v>144856</v>
      </c>
      <c r="H27" s="4">
        <v>144856</v>
      </c>
      <c r="I27" s="7"/>
      <c r="J27" s="8" t="s">
        <v>13</v>
      </c>
      <c r="K27" s="7"/>
    </row>
    <row r="28" spans="1:11" x14ac:dyDescent="0.25">
      <c r="A28" s="5">
        <v>800024390</v>
      </c>
      <c r="B28" s="6" t="s">
        <v>11</v>
      </c>
      <c r="C28" s="5" t="s">
        <v>12</v>
      </c>
      <c r="D28" s="6">
        <v>266385</v>
      </c>
      <c r="E28" s="3">
        <v>45016</v>
      </c>
      <c r="F28" s="3"/>
      <c r="G28" s="4">
        <v>1858773</v>
      </c>
      <c r="H28" s="4">
        <v>1858773</v>
      </c>
      <c r="I28" s="7"/>
      <c r="J28" s="8" t="s">
        <v>13</v>
      </c>
      <c r="K28" s="7"/>
    </row>
    <row r="29" spans="1:11" x14ac:dyDescent="0.25">
      <c r="A29" s="5">
        <v>800024390</v>
      </c>
      <c r="B29" s="6" t="s">
        <v>11</v>
      </c>
      <c r="C29" s="5" t="s">
        <v>12</v>
      </c>
      <c r="D29" s="6">
        <v>111412</v>
      </c>
      <c r="E29" s="3">
        <v>44223</v>
      </c>
      <c r="F29" s="3">
        <v>44340</v>
      </c>
      <c r="G29" s="4">
        <v>2387003</v>
      </c>
      <c r="H29" s="4">
        <v>2387003</v>
      </c>
      <c r="I29" s="7"/>
      <c r="J29" s="8" t="s">
        <v>13</v>
      </c>
      <c r="K29" s="7"/>
    </row>
    <row r="30" spans="1:11" x14ac:dyDescent="0.25">
      <c r="A30" s="5">
        <v>800024390</v>
      </c>
      <c r="B30" s="6" t="s">
        <v>11</v>
      </c>
      <c r="C30" s="5" t="s">
        <v>12</v>
      </c>
      <c r="D30" s="6">
        <v>111592</v>
      </c>
      <c r="E30" s="3">
        <v>44223</v>
      </c>
      <c r="F30" s="3">
        <v>45000</v>
      </c>
      <c r="G30" s="4">
        <v>146858</v>
      </c>
      <c r="H30" s="4">
        <v>146858</v>
      </c>
      <c r="I30" s="7"/>
      <c r="J30" s="8" t="s">
        <v>13</v>
      </c>
      <c r="K30" s="7"/>
    </row>
    <row r="31" spans="1:11" x14ac:dyDescent="0.25">
      <c r="A31" s="5">
        <v>800024390</v>
      </c>
      <c r="B31" s="6" t="s">
        <v>11</v>
      </c>
      <c r="C31" s="5" t="s">
        <v>12</v>
      </c>
      <c r="D31" s="6">
        <v>170595</v>
      </c>
      <c r="E31" s="3">
        <v>44547</v>
      </c>
      <c r="F31" s="3">
        <v>44614</v>
      </c>
      <c r="G31" s="4">
        <v>4952574</v>
      </c>
      <c r="H31" s="4">
        <v>4949858</v>
      </c>
      <c r="I31" s="7"/>
      <c r="J31" s="8" t="s">
        <v>13</v>
      </c>
      <c r="K31" s="7"/>
    </row>
    <row r="32" spans="1:11" x14ac:dyDescent="0.25">
      <c r="A32" s="5">
        <v>800024390</v>
      </c>
      <c r="B32" s="6" t="s">
        <v>11</v>
      </c>
      <c r="C32" s="5" t="s">
        <v>12</v>
      </c>
      <c r="D32" s="6">
        <v>223214</v>
      </c>
      <c r="E32" s="3">
        <v>44804</v>
      </c>
      <c r="F32" s="3">
        <v>44973</v>
      </c>
      <c r="G32" s="4">
        <v>21306246</v>
      </c>
      <c r="H32" s="4">
        <v>21306246</v>
      </c>
      <c r="I32" s="7"/>
      <c r="J32" s="8" t="s">
        <v>13</v>
      </c>
      <c r="K32" s="7"/>
    </row>
    <row r="33" spans="1:11" x14ac:dyDescent="0.25">
      <c r="A33" s="5">
        <v>800024390</v>
      </c>
      <c r="B33" s="6" t="s">
        <v>11</v>
      </c>
      <c r="C33" s="5" t="s">
        <v>12</v>
      </c>
      <c r="D33" s="6">
        <v>246043</v>
      </c>
      <c r="E33" s="3">
        <v>44915</v>
      </c>
      <c r="F33" s="3"/>
      <c r="G33" s="4">
        <v>1173508</v>
      </c>
      <c r="H33" s="4">
        <v>1173508</v>
      </c>
      <c r="I33" s="7"/>
      <c r="J33" s="8" t="s">
        <v>13</v>
      </c>
      <c r="K33" s="7"/>
    </row>
    <row r="34" spans="1:11" x14ac:dyDescent="0.25">
      <c r="A34" s="5">
        <v>800024390</v>
      </c>
      <c r="B34" s="6" t="s">
        <v>11</v>
      </c>
      <c r="C34" s="5" t="s">
        <v>12</v>
      </c>
      <c r="D34" s="6">
        <v>247119</v>
      </c>
      <c r="E34" s="3">
        <v>44922</v>
      </c>
      <c r="F34" s="3">
        <v>44973</v>
      </c>
      <c r="G34" s="4">
        <v>88900</v>
      </c>
      <c r="H34" s="4">
        <v>88900</v>
      </c>
      <c r="I34" s="7"/>
      <c r="J34" s="8" t="s">
        <v>13</v>
      </c>
      <c r="K34" s="7"/>
    </row>
    <row r="35" spans="1:11" x14ac:dyDescent="0.25">
      <c r="A35" s="5">
        <v>800024390</v>
      </c>
      <c r="B35" s="6" t="s">
        <v>11</v>
      </c>
      <c r="C35" s="5" t="s">
        <v>12</v>
      </c>
      <c r="D35" s="6">
        <v>120361</v>
      </c>
      <c r="E35" s="3">
        <v>44270</v>
      </c>
      <c r="F35" s="3">
        <v>45000</v>
      </c>
      <c r="G35" s="4">
        <v>2391741</v>
      </c>
      <c r="H35" s="4">
        <v>2391741</v>
      </c>
      <c r="I35" s="7"/>
      <c r="J35" s="8" t="s">
        <v>13</v>
      </c>
      <c r="K35" s="7"/>
    </row>
    <row r="36" spans="1:11" x14ac:dyDescent="0.25">
      <c r="A36" s="5">
        <v>800024390</v>
      </c>
      <c r="B36" s="6" t="s">
        <v>11</v>
      </c>
      <c r="C36" s="5" t="s">
        <v>12</v>
      </c>
      <c r="D36" s="6">
        <v>71560</v>
      </c>
      <c r="E36" s="3">
        <v>43886</v>
      </c>
      <c r="F36" s="3">
        <v>44391</v>
      </c>
      <c r="G36" s="4">
        <v>431019</v>
      </c>
      <c r="H36" s="4">
        <v>431019</v>
      </c>
      <c r="I36" s="7"/>
      <c r="J36" s="8" t="s">
        <v>13</v>
      </c>
      <c r="K36" s="7"/>
    </row>
    <row r="37" spans="1:11" x14ac:dyDescent="0.25">
      <c r="A37" s="5">
        <v>800024390</v>
      </c>
      <c r="B37" s="6" t="s">
        <v>11</v>
      </c>
      <c r="C37" s="5" t="s">
        <v>12</v>
      </c>
      <c r="D37" s="6">
        <v>76922</v>
      </c>
      <c r="E37" s="3">
        <v>43945</v>
      </c>
      <c r="F37" s="3">
        <v>44391</v>
      </c>
      <c r="G37" s="4">
        <v>2002356</v>
      </c>
      <c r="H37" s="4">
        <v>2002356</v>
      </c>
      <c r="I37" s="7"/>
      <c r="J37" s="8" t="s">
        <v>13</v>
      </c>
      <c r="K37" s="7"/>
    </row>
    <row r="38" spans="1:11" x14ac:dyDescent="0.25">
      <c r="A38" s="5">
        <v>800024390</v>
      </c>
      <c r="B38" s="6" t="s">
        <v>11</v>
      </c>
      <c r="C38" s="5" t="s">
        <v>12</v>
      </c>
      <c r="D38" s="6">
        <v>111826</v>
      </c>
      <c r="E38" s="3">
        <v>44224</v>
      </c>
      <c r="F38" s="3">
        <v>44392</v>
      </c>
      <c r="G38" s="4">
        <v>100121</v>
      </c>
      <c r="H38" s="4">
        <v>84109</v>
      </c>
      <c r="I38" s="7"/>
      <c r="J38" s="8" t="s">
        <v>13</v>
      </c>
      <c r="K38" s="7"/>
    </row>
    <row r="39" spans="1:11" x14ac:dyDescent="0.25">
      <c r="A39" s="5">
        <v>800024390</v>
      </c>
      <c r="B39" s="6" t="s">
        <v>11</v>
      </c>
      <c r="C39" s="5" t="s">
        <v>12</v>
      </c>
      <c r="D39" s="6">
        <v>79133</v>
      </c>
      <c r="E39" s="3">
        <v>43980</v>
      </c>
      <c r="F39" s="3">
        <v>44378</v>
      </c>
      <c r="G39" s="4">
        <v>84594</v>
      </c>
      <c r="H39" s="4">
        <v>84594</v>
      </c>
      <c r="I39" s="7"/>
      <c r="J39" s="8" t="s">
        <v>13</v>
      </c>
      <c r="K39" s="7"/>
    </row>
    <row r="40" spans="1:11" x14ac:dyDescent="0.25">
      <c r="A40" s="5">
        <v>800024390</v>
      </c>
      <c r="B40" s="6" t="s">
        <v>11</v>
      </c>
      <c r="C40" s="5" t="s">
        <v>12</v>
      </c>
      <c r="D40" s="6">
        <v>136093</v>
      </c>
      <c r="E40" s="3">
        <v>44373</v>
      </c>
      <c r="F40" s="3"/>
      <c r="G40" s="4">
        <v>1855387</v>
      </c>
      <c r="H40" s="4">
        <v>1855387</v>
      </c>
      <c r="I40" s="7"/>
      <c r="J40" s="8" t="s">
        <v>13</v>
      </c>
      <c r="K40" s="7"/>
    </row>
    <row r="41" spans="1:11" x14ac:dyDescent="0.25">
      <c r="A41" s="5">
        <v>800024390</v>
      </c>
      <c r="B41" s="6" t="s">
        <v>11</v>
      </c>
      <c r="C41" s="5" t="s">
        <v>12</v>
      </c>
      <c r="D41" s="6">
        <v>142659</v>
      </c>
      <c r="E41" s="3">
        <v>44407</v>
      </c>
      <c r="F41" s="3">
        <v>45000</v>
      </c>
      <c r="G41" s="4">
        <v>1133933</v>
      </c>
      <c r="H41" s="4">
        <v>1133933</v>
      </c>
      <c r="I41" s="7"/>
      <c r="J41" s="8" t="s">
        <v>13</v>
      </c>
      <c r="K41" s="7"/>
    </row>
    <row r="42" spans="1:11" x14ac:dyDescent="0.25">
      <c r="A42" s="5">
        <v>800024390</v>
      </c>
      <c r="B42" s="6" t="s">
        <v>11</v>
      </c>
      <c r="C42" s="5" t="s">
        <v>12</v>
      </c>
      <c r="D42" s="6">
        <v>150767</v>
      </c>
      <c r="E42" s="3">
        <v>44449</v>
      </c>
      <c r="F42" s="3">
        <v>44545</v>
      </c>
      <c r="G42" s="4">
        <v>370265</v>
      </c>
      <c r="H42" s="4">
        <v>370265</v>
      </c>
      <c r="I42" s="7"/>
      <c r="J42" s="8" t="s">
        <v>13</v>
      </c>
      <c r="K42" s="7"/>
    </row>
    <row r="43" spans="1:11" x14ac:dyDescent="0.25">
      <c r="A43" s="5">
        <v>800024390</v>
      </c>
      <c r="B43" s="6" t="s">
        <v>11</v>
      </c>
      <c r="C43" s="5" t="s">
        <v>12</v>
      </c>
      <c r="D43" s="6">
        <v>222218</v>
      </c>
      <c r="E43" s="3">
        <v>44800</v>
      </c>
      <c r="F43" s="3">
        <v>44818</v>
      </c>
      <c r="G43" s="4">
        <v>982450</v>
      </c>
      <c r="H43" s="4">
        <v>82400</v>
      </c>
      <c r="I43" s="7"/>
      <c r="J43" s="8" t="s">
        <v>13</v>
      </c>
      <c r="K43" s="7"/>
    </row>
    <row r="44" spans="1:11" x14ac:dyDescent="0.25">
      <c r="A44" s="5">
        <v>800024390</v>
      </c>
      <c r="B44" s="6" t="s">
        <v>11</v>
      </c>
      <c r="C44" s="5" t="s">
        <v>12</v>
      </c>
      <c r="D44" s="6">
        <v>228511</v>
      </c>
      <c r="E44" s="3">
        <v>44830</v>
      </c>
      <c r="F44" s="3">
        <v>44849</v>
      </c>
      <c r="G44" s="4">
        <v>600300</v>
      </c>
      <c r="H44" s="4">
        <v>155215</v>
      </c>
      <c r="I44" s="7"/>
      <c r="J44" s="8" t="s">
        <v>13</v>
      </c>
      <c r="K44" s="7"/>
    </row>
    <row r="45" spans="1:11" x14ac:dyDescent="0.25">
      <c r="A45" s="5">
        <v>800024390</v>
      </c>
      <c r="B45" s="6" t="s">
        <v>11</v>
      </c>
      <c r="C45" s="5" t="s">
        <v>12</v>
      </c>
      <c r="D45" s="6">
        <v>228963</v>
      </c>
      <c r="E45" s="3">
        <v>44831</v>
      </c>
      <c r="F45" s="3">
        <v>44849</v>
      </c>
      <c r="G45" s="4">
        <v>600300</v>
      </c>
      <c r="H45" s="4">
        <v>419500</v>
      </c>
      <c r="I45" s="7"/>
      <c r="J45" s="8" t="s">
        <v>13</v>
      </c>
      <c r="K45" s="7"/>
    </row>
    <row r="46" spans="1:11" x14ac:dyDescent="0.25">
      <c r="A46" s="5">
        <v>800024390</v>
      </c>
      <c r="B46" s="6" t="s">
        <v>11</v>
      </c>
      <c r="C46" s="5" t="s">
        <v>12</v>
      </c>
      <c r="D46" s="6">
        <v>231574</v>
      </c>
      <c r="E46" s="3">
        <v>44844</v>
      </c>
      <c r="F46" s="3">
        <v>44849</v>
      </c>
      <c r="G46" s="4">
        <v>217350</v>
      </c>
      <c r="H46" s="4">
        <v>78246</v>
      </c>
      <c r="I46" s="7"/>
      <c r="J46" s="8" t="s">
        <v>13</v>
      </c>
      <c r="K46" s="7"/>
    </row>
    <row r="47" spans="1:11" x14ac:dyDescent="0.25">
      <c r="A47" s="5">
        <v>800024390</v>
      </c>
      <c r="B47" s="6" t="s">
        <v>11</v>
      </c>
      <c r="C47" s="5" t="s">
        <v>12</v>
      </c>
      <c r="D47" s="6">
        <v>235079</v>
      </c>
      <c r="E47" s="3">
        <v>44861</v>
      </c>
      <c r="F47" s="3">
        <v>44915</v>
      </c>
      <c r="G47" s="4">
        <v>217350</v>
      </c>
      <c r="H47" s="4">
        <v>78246</v>
      </c>
      <c r="I47" s="7"/>
      <c r="J47" s="8" t="s">
        <v>13</v>
      </c>
      <c r="K47" s="7"/>
    </row>
    <row r="48" spans="1:11" x14ac:dyDescent="0.25">
      <c r="A48" s="5">
        <v>800024390</v>
      </c>
      <c r="B48" s="6" t="s">
        <v>11</v>
      </c>
      <c r="C48" s="5" t="s">
        <v>12</v>
      </c>
      <c r="D48" s="6">
        <v>235399</v>
      </c>
      <c r="E48" s="3">
        <v>44861</v>
      </c>
      <c r="F48" s="3">
        <v>44915</v>
      </c>
      <c r="G48" s="4">
        <v>600300</v>
      </c>
      <c r="H48" s="4">
        <v>336015</v>
      </c>
      <c r="I48" s="7"/>
      <c r="J48" s="8" t="s">
        <v>13</v>
      </c>
      <c r="K48" s="7"/>
    </row>
    <row r="49" spans="1:11" x14ac:dyDescent="0.25">
      <c r="A49" s="5">
        <v>800024390</v>
      </c>
      <c r="B49" s="6" t="s">
        <v>11</v>
      </c>
      <c r="C49" s="5" t="s">
        <v>12</v>
      </c>
      <c r="D49" s="6">
        <v>236388</v>
      </c>
      <c r="E49" s="3">
        <v>44865</v>
      </c>
      <c r="F49" s="3">
        <v>44915</v>
      </c>
      <c r="G49" s="4">
        <v>221203</v>
      </c>
      <c r="H49" s="4">
        <v>192447</v>
      </c>
      <c r="I49" s="7"/>
      <c r="J49" s="8" t="s">
        <v>13</v>
      </c>
      <c r="K49" s="7"/>
    </row>
    <row r="50" spans="1:11" x14ac:dyDescent="0.25">
      <c r="A50" s="5">
        <v>800024390</v>
      </c>
      <c r="B50" s="6" t="s">
        <v>11</v>
      </c>
      <c r="C50" s="5" t="s">
        <v>12</v>
      </c>
      <c r="D50" s="6">
        <v>113384</v>
      </c>
      <c r="E50" s="3">
        <v>44232</v>
      </c>
      <c r="F50" s="3">
        <v>44767</v>
      </c>
      <c r="G50" s="4">
        <v>1677591</v>
      </c>
      <c r="H50" s="4">
        <v>721364</v>
      </c>
      <c r="I50" s="7"/>
      <c r="J50" s="8" t="s">
        <v>13</v>
      </c>
      <c r="K50" s="7"/>
    </row>
    <row r="51" spans="1:11" x14ac:dyDescent="0.25">
      <c r="A51" s="5">
        <v>800024390</v>
      </c>
      <c r="B51" s="6" t="s">
        <v>11</v>
      </c>
      <c r="C51" s="5" t="s">
        <v>12</v>
      </c>
      <c r="D51" s="6">
        <v>113413</v>
      </c>
      <c r="E51" s="3">
        <v>44232</v>
      </c>
      <c r="F51" s="3">
        <v>44767</v>
      </c>
      <c r="G51" s="4">
        <v>1635191</v>
      </c>
      <c r="H51" s="4">
        <v>703133</v>
      </c>
      <c r="I51" s="7"/>
      <c r="J51" s="8" t="s">
        <v>13</v>
      </c>
      <c r="K51" s="7"/>
    </row>
    <row r="52" spans="1:11" x14ac:dyDescent="0.25">
      <c r="H52" s="9">
        <f>SUM(H2:H51)</f>
        <v>86108064</v>
      </c>
    </row>
  </sheetData>
  <dataValidations disablePrompts="1"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2"/>
  <sheetViews>
    <sheetView showGridLines="0" workbookViewId="0">
      <selection activeCell="A22" sqref="A22"/>
    </sheetView>
  </sheetViews>
  <sheetFormatPr baseColWidth="10" defaultRowHeight="15" x14ac:dyDescent="0.25"/>
  <cols>
    <col min="1" max="1" width="50.5703125" bestFit="1" customWidth="1"/>
    <col min="2" max="2" width="10.7109375" bestFit="1" customWidth="1"/>
    <col min="3" max="3" width="15.28515625" bestFit="1" customWidth="1"/>
    <col min="4" max="4" width="18.5703125" bestFit="1" customWidth="1"/>
  </cols>
  <sheetData>
    <row r="2" spans="1:4" x14ac:dyDescent="0.25">
      <c r="A2" s="17" t="s">
        <v>216</v>
      </c>
      <c r="B2" s="20" t="s">
        <v>217</v>
      </c>
      <c r="C2" t="s">
        <v>218</v>
      </c>
      <c r="D2" t="s">
        <v>219</v>
      </c>
    </row>
    <row r="3" spans="1:4" x14ac:dyDescent="0.25">
      <c r="A3" s="18" t="s">
        <v>214</v>
      </c>
      <c r="B3" s="66">
        <v>15</v>
      </c>
      <c r="C3" s="19">
        <v>19279200</v>
      </c>
      <c r="D3" s="19">
        <v>18080236</v>
      </c>
    </row>
    <row r="4" spans="1:4" x14ac:dyDescent="0.25">
      <c r="A4" s="18" t="s">
        <v>213</v>
      </c>
      <c r="B4" s="66">
        <v>2</v>
      </c>
      <c r="C4" s="19">
        <v>406858</v>
      </c>
      <c r="D4" s="19">
        <v>406858</v>
      </c>
    </row>
    <row r="5" spans="1:4" x14ac:dyDescent="0.25">
      <c r="A5" s="18" t="s">
        <v>209</v>
      </c>
      <c r="B5" s="66">
        <v>3</v>
      </c>
      <c r="C5" s="19">
        <v>4630839</v>
      </c>
      <c r="D5" s="19"/>
    </row>
    <row r="6" spans="1:4" x14ac:dyDescent="0.25">
      <c r="A6" s="18" t="s">
        <v>210</v>
      </c>
      <c r="B6" s="66">
        <v>23</v>
      </c>
      <c r="C6" s="19">
        <v>24686002</v>
      </c>
      <c r="D6" s="19">
        <v>0</v>
      </c>
    </row>
    <row r="7" spans="1:4" x14ac:dyDescent="0.25">
      <c r="A7" s="18" t="s">
        <v>212</v>
      </c>
      <c r="B7" s="66">
        <v>1</v>
      </c>
      <c r="C7" s="19">
        <v>21306246</v>
      </c>
      <c r="D7" s="19">
        <v>36050</v>
      </c>
    </row>
    <row r="8" spans="1:4" x14ac:dyDescent="0.25">
      <c r="A8" s="18" t="s">
        <v>211</v>
      </c>
      <c r="B8" s="66">
        <v>6</v>
      </c>
      <c r="C8" s="19">
        <v>15798919</v>
      </c>
      <c r="D8" s="19">
        <v>15813662</v>
      </c>
    </row>
    <row r="9" spans="1:4" x14ac:dyDescent="0.25">
      <c r="A9" s="18" t="s">
        <v>215</v>
      </c>
      <c r="B9" s="66">
        <v>50</v>
      </c>
      <c r="C9" s="19">
        <v>86108064</v>
      </c>
      <c r="D9" s="19">
        <v>34336806</v>
      </c>
    </row>
    <row r="10" spans="1:4" x14ac:dyDescent="0.25">
      <c r="A10" s="18"/>
      <c r="B10" s="66"/>
      <c r="C10" s="19"/>
      <c r="D10" s="19"/>
    </row>
    <row r="11" spans="1:4" x14ac:dyDescent="0.25">
      <c r="A11" s="21" t="s">
        <v>210</v>
      </c>
      <c r="B11" s="20">
        <v>23</v>
      </c>
      <c r="C11" s="19">
        <f>C6+(C7-D7)</f>
        <v>45956198</v>
      </c>
    </row>
    <row r="12" spans="1:4" x14ac:dyDescent="0.25">
      <c r="A12" s="18" t="s">
        <v>220</v>
      </c>
      <c r="B12" s="20">
        <v>1</v>
      </c>
      <c r="C12" s="22">
        <v>36050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0"/>
  <sheetViews>
    <sheetView workbookViewId="0">
      <selection activeCell="A23" sqref="A23"/>
    </sheetView>
  </sheetViews>
  <sheetFormatPr baseColWidth="10" defaultRowHeight="15" x14ac:dyDescent="0.25"/>
  <cols>
    <col min="1" max="1" width="50.5703125" bestFit="1" customWidth="1"/>
    <col min="2" max="2" width="13.42578125" customWidth="1"/>
    <col min="3" max="3" width="16.28515625" customWidth="1"/>
  </cols>
  <sheetData>
    <row r="3" spans="1:3" x14ac:dyDescent="0.25">
      <c r="A3" s="68" t="s">
        <v>248</v>
      </c>
      <c r="B3" s="14" t="s">
        <v>249</v>
      </c>
      <c r="C3" s="14" t="s">
        <v>250</v>
      </c>
    </row>
    <row r="4" spans="1:3" x14ac:dyDescent="0.25">
      <c r="A4" s="69" t="s">
        <v>244</v>
      </c>
      <c r="B4" s="70">
        <v>21</v>
      </c>
      <c r="C4" s="71">
        <v>24516270</v>
      </c>
    </row>
    <row r="5" spans="1:3" x14ac:dyDescent="0.25">
      <c r="A5" s="69" t="s">
        <v>214</v>
      </c>
      <c r="B5" s="70">
        <v>15</v>
      </c>
      <c r="C5" s="71">
        <v>19279200</v>
      </c>
    </row>
    <row r="6" spans="1:3" x14ac:dyDescent="0.25">
      <c r="A6" s="69" t="s">
        <v>211</v>
      </c>
      <c r="B6" s="70">
        <v>8</v>
      </c>
      <c r="C6" s="71">
        <v>16205777</v>
      </c>
    </row>
    <row r="7" spans="1:3" x14ac:dyDescent="0.25">
      <c r="A7" s="69" t="s">
        <v>209</v>
      </c>
      <c r="B7" s="70">
        <v>3</v>
      </c>
      <c r="C7" s="71">
        <v>4630839</v>
      </c>
    </row>
    <row r="8" spans="1:3" x14ac:dyDescent="0.25">
      <c r="A8" s="69" t="s">
        <v>210</v>
      </c>
      <c r="B8" s="70">
        <v>2</v>
      </c>
      <c r="C8" s="71">
        <v>169732</v>
      </c>
    </row>
    <row r="9" spans="1:3" x14ac:dyDescent="0.25">
      <c r="A9" s="69" t="s">
        <v>212</v>
      </c>
      <c r="B9" s="70">
        <v>1</v>
      </c>
      <c r="C9" s="71">
        <v>21306246</v>
      </c>
    </row>
    <row r="10" spans="1:3" x14ac:dyDescent="0.25">
      <c r="A10" s="69" t="s">
        <v>215</v>
      </c>
      <c r="B10" s="70">
        <v>50</v>
      </c>
      <c r="C10" s="71">
        <v>86108064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52"/>
  <sheetViews>
    <sheetView showGridLines="0" zoomScale="85" zoomScaleNormal="85" workbookViewId="0">
      <selection activeCell="A2" sqref="A2"/>
    </sheetView>
  </sheetViews>
  <sheetFormatPr baseColWidth="10" defaultRowHeight="15" x14ac:dyDescent="0.25"/>
  <cols>
    <col min="1" max="1" width="10" bestFit="1" customWidth="1"/>
    <col min="2" max="2" width="36.42578125" bestFit="1" customWidth="1"/>
    <col min="3" max="3" width="10.5703125" bestFit="1" customWidth="1"/>
    <col min="4" max="4" width="9.140625" bestFit="1" customWidth="1"/>
    <col min="5" max="5" width="8" bestFit="1" customWidth="1"/>
    <col min="6" max="6" width="11.140625" bestFit="1" customWidth="1"/>
    <col min="7" max="7" width="10.28515625" bestFit="1" customWidth="1"/>
    <col min="8" max="8" width="10.28515625" customWidth="1"/>
    <col min="9" max="9" width="22.28515625" bestFit="1" customWidth="1"/>
    <col min="10" max="13" width="22.28515625" customWidth="1"/>
    <col min="14" max="14" width="10.7109375" bestFit="1" customWidth="1"/>
    <col min="15" max="16" width="17" bestFit="1" customWidth="1"/>
    <col min="17" max="18" width="29.42578125" customWidth="1"/>
    <col min="19" max="19" width="50.5703125" bestFit="1" customWidth="1"/>
    <col min="20" max="20" width="50.5703125" customWidth="1"/>
    <col min="21" max="21" width="20.140625" bestFit="1" customWidth="1"/>
    <col min="22" max="22" width="27.7109375" bestFit="1" customWidth="1"/>
    <col min="23" max="23" width="20.7109375" bestFit="1" customWidth="1"/>
    <col min="24" max="24" width="12.42578125" bestFit="1" customWidth="1"/>
    <col min="25" max="26" width="12.42578125" customWidth="1"/>
    <col min="27" max="27" width="14.140625" bestFit="1" customWidth="1"/>
    <col min="28" max="28" width="15.42578125" bestFit="1" customWidth="1"/>
    <col min="29" max="30" width="12.7109375" bestFit="1" customWidth="1"/>
    <col min="31" max="31" width="15.85546875" bestFit="1" customWidth="1"/>
    <col min="32" max="32" width="13.42578125" bestFit="1" customWidth="1"/>
    <col min="33" max="33" width="35.5703125" customWidth="1"/>
    <col min="34" max="34" width="14.28515625" bestFit="1" customWidth="1"/>
    <col min="35" max="35" width="50.5703125" customWidth="1"/>
    <col min="36" max="36" width="14.42578125" bestFit="1" customWidth="1"/>
    <col min="37" max="37" width="14.28515625" bestFit="1" customWidth="1"/>
    <col min="38" max="38" width="11.140625" bestFit="1" customWidth="1"/>
    <col min="39" max="39" width="15.7109375" bestFit="1" customWidth="1"/>
    <col min="40" max="41" width="19.7109375" bestFit="1" customWidth="1"/>
    <col min="42" max="42" width="14.42578125" bestFit="1" customWidth="1"/>
    <col min="43" max="43" width="11.140625" bestFit="1" customWidth="1"/>
    <col min="44" max="44" width="19.140625" bestFit="1" customWidth="1"/>
    <col min="45" max="45" width="10.85546875" bestFit="1" customWidth="1"/>
    <col min="46" max="46" width="12.140625" bestFit="1" customWidth="1"/>
    <col min="47" max="47" width="12.85546875" bestFit="1" customWidth="1"/>
    <col min="48" max="48" width="13.85546875" bestFit="1" customWidth="1"/>
    <col min="49" max="49" width="11" bestFit="1" customWidth="1"/>
    <col min="50" max="50" width="13.7109375" bestFit="1" customWidth="1"/>
    <col min="51" max="51" width="11.5703125" bestFit="1" customWidth="1"/>
    <col min="52" max="52" width="10.85546875" bestFit="1" customWidth="1"/>
    <col min="53" max="53" width="18.42578125" bestFit="1" customWidth="1"/>
    <col min="54" max="54" width="24.5703125" bestFit="1" customWidth="1"/>
    <col min="55" max="55" width="8.140625" bestFit="1" customWidth="1"/>
  </cols>
  <sheetData>
    <row r="1" spans="1:55" x14ac:dyDescent="0.25">
      <c r="O1" s="10">
        <f>SUBTOTAL(9,O3:O52)</f>
        <v>91732848</v>
      </c>
      <c r="P1" s="10">
        <f>SUBTOTAL(9,P3:P52)</f>
        <v>86108064</v>
      </c>
      <c r="U1" s="10">
        <f>SUBTOTAL(9,U3:U52)</f>
        <v>44559665</v>
      </c>
      <c r="AB1" s="10">
        <f>SUBTOTAL(9,AB3:AB52)</f>
        <v>87102009</v>
      </c>
      <c r="AC1" s="10">
        <f>SUBTOTAL(9,AC3:AC52)</f>
        <v>0</v>
      </c>
      <c r="AD1" s="10">
        <f>SUBTOTAL(9,AD3:AD52)</f>
        <v>0</v>
      </c>
      <c r="AE1" s="10">
        <f>SUBTOTAL(9,AE3:AE52)</f>
        <v>0</v>
      </c>
      <c r="AF1" s="10">
        <f>SUBTOTAL(9,AF3:AF52)</f>
        <v>5537911</v>
      </c>
      <c r="AH1" s="10">
        <f>SUBTOTAL(9,AH3:AH52)</f>
        <v>34336806</v>
      </c>
      <c r="AJ1" s="10">
        <f>SUBTOTAL(9,AJ3:AJ52)</f>
        <v>47227292</v>
      </c>
      <c r="AK1" s="10">
        <f>SUBTOTAL(9,AK3:AK52)</f>
        <v>34336806</v>
      </c>
      <c r="AM1" s="10">
        <f>SUBTOTAL(9,AM3:AM52)</f>
        <v>76681</v>
      </c>
    </row>
    <row r="2" spans="1:55" ht="39.950000000000003" customHeight="1" x14ac:dyDescent="0.25">
      <c r="A2" s="11" t="s">
        <v>6</v>
      </c>
      <c r="B2" s="11" t="s">
        <v>14</v>
      </c>
      <c r="C2" s="11" t="s">
        <v>15</v>
      </c>
      <c r="D2" s="11" t="s">
        <v>16</v>
      </c>
      <c r="E2" s="11" t="s">
        <v>17</v>
      </c>
      <c r="F2" s="11" t="s">
        <v>18</v>
      </c>
      <c r="G2" s="11" t="s">
        <v>19</v>
      </c>
      <c r="H2" s="12" t="s">
        <v>20</v>
      </c>
      <c r="I2" s="12" t="s">
        <v>21</v>
      </c>
      <c r="J2" s="13" t="s">
        <v>22</v>
      </c>
      <c r="K2" s="13" t="s">
        <v>23</v>
      </c>
      <c r="L2" s="13" t="s">
        <v>24</v>
      </c>
      <c r="M2" s="13" t="s">
        <v>25</v>
      </c>
      <c r="N2" s="11" t="s">
        <v>26</v>
      </c>
      <c r="O2" s="11" t="s">
        <v>27</v>
      </c>
      <c r="P2" s="11" t="s">
        <v>28</v>
      </c>
      <c r="Q2" s="11" t="s">
        <v>29</v>
      </c>
      <c r="R2" s="11" t="s">
        <v>208</v>
      </c>
      <c r="S2" s="12" t="s">
        <v>30</v>
      </c>
      <c r="T2" s="67" t="s">
        <v>243</v>
      </c>
      <c r="U2" s="12" t="s">
        <v>31</v>
      </c>
      <c r="V2" s="12" t="s">
        <v>32</v>
      </c>
      <c r="W2" s="12" t="s">
        <v>33</v>
      </c>
      <c r="X2" s="12" t="s">
        <v>34</v>
      </c>
      <c r="Y2" s="12" t="s">
        <v>35</v>
      </c>
      <c r="Z2" s="12" t="s">
        <v>36</v>
      </c>
      <c r="AA2" s="11" t="s">
        <v>37</v>
      </c>
      <c r="AB2" s="11" t="s">
        <v>38</v>
      </c>
      <c r="AC2" s="11" t="s">
        <v>39</v>
      </c>
      <c r="AD2" s="11" t="s">
        <v>40</v>
      </c>
      <c r="AE2" s="11" t="s">
        <v>41</v>
      </c>
      <c r="AF2" s="12" t="s">
        <v>42</v>
      </c>
      <c r="AG2" s="12" t="s">
        <v>43</v>
      </c>
      <c r="AH2" s="12" t="s">
        <v>44</v>
      </c>
      <c r="AI2" s="12" t="s">
        <v>45</v>
      </c>
      <c r="AJ2" s="11" t="s">
        <v>46</v>
      </c>
      <c r="AK2" s="11" t="s">
        <v>47</v>
      </c>
      <c r="AL2" s="12" t="s">
        <v>48</v>
      </c>
      <c r="AM2" s="12" t="s">
        <v>49</v>
      </c>
      <c r="AN2" s="12" t="s">
        <v>50</v>
      </c>
      <c r="AO2" s="12" t="s">
        <v>51</v>
      </c>
      <c r="AP2" s="11" t="s">
        <v>52</v>
      </c>
      <c r="AQ2" s="11" t="s">
        <v>53</v>
      </c>
      <c r="AR2" s="11" t="s">
        <v>54</v>
      </c>
      <c r="AS2" s="11" t="s">
        <v>55</v>
      </c>
      <c r="AT2" s="11" t="s">
        <v>56</v>
      </c>
      <c r="AU2" s="11" t="s">
        <v>57</v>
      </c>
      <c r="AV2" s="11" t="s">
        <v>58</v>
      </c>
      <c r="AW2" s="11" t="s">
        <v>59</v>
      </c>
      <c r="AX2" s="11" t="s">
        <v>60</v>
      </c>
      <c r="AY2" s="11" t="s">
        <v>61</v>
      </c>
      <c r="AZ2" s="11" t="s">
        <v>62</v>
      </c>
      <c r="BA2" s="11" t="s">
        <v>63</v>
      </c>
      <c r="BB2" s="11" t="s">
        <v>64</v>
      </c>
      <c r="BC2" s="11" t="s">
        <v>65</v>
      </c>
    </row>
    <row r="3" spans="1:55" x14ac:dyDescent="0.25">
      <c r="A3" s="14">
        <v>800024390</v>
      </c>
      <c r="B3" s="14" t="s">
        <v>66</v>
      </c>
      <c r="C3" s="14" t="s">
        <v>12</v>
      </c>
      <c r="D3" s="14">
        <v>213633</v>
      </c>
      <c r="E3" s="14"/>
      <c r="F3" s="14"/>
      <c r="G3" s="14"/>
      <c r="H3" s="14" t="s">
        <v>67</v>
      </c>
      <c r="I3" s="14" t="s">
        <v>68</v>
      </c>
      <c r="J3" s="14"/>
      <c r="K3" s="14"/>
      <c r="L3" s="14"/>
      <c r="M3" s="14"/>
      <c r="N3" s="15">
        <v>44767</v>
      </c>
      <c r="O3" s="16">
        <v>1598558</v>
      </c>
      <c r="P3" s="16">
        <v>1598558</v>
      </c>
      <c r="Q3" s="14" t="s">
        <v>69</v>
      </c>
      <c r="R3" s="14" t="s">
        <v>209</v>
      </c>
      <c r="S3" s="14" t="s">
        <v>209</v>
      </c>
      <c r="T3" s="14" t="s">
        <v>209</v>
      </c>
      <c r="U3" s="14"/>
      <c r="V3" s="14"/>
      <c r="W3" s="14"/>
      <c r="X3" s="14"/>
      <c r="Y3" s="14"/>
      <c r="Z3" s="14"/>
      <c r="AA3" s="14" t="s">
        <v>70</v>
      </c>
      <c r="AB3" s="16"/>
      <c r="AC3" s="16"/>
      <c r="AD3" s="16"/>
      <c r="AE3" s="16"/>
      <c r="AF3" s="16"/>
      <c r="AG3" s="14"/>
      <c r="AH3" s="16"/>
      <c r="AI3" s="14"/>
      <c r="AJ3" s="16"/>
      <c r="AK3" s="16"/>
      <c r="AL3" s="14"/>
      <c r="AM3" s="16"/>
      <c r="AN3" s="14"/>
      <c r="AO3" s="14"/>
      <c r="AP3" s="14"/>
      <c r="AQ3" s="14"/>
      <c r="AR3" s="14"/>
      <c r="AS3" s="15">
        <v>44767</v>
      </c>
      <c r="AT3" s="14"/>
      <c r="AU3" s="14"/>
      <c r="AV3" s="14"/>
      <c r="AW3" s="14"/>
      <c r="AX3" s="14"/>
      <c r="AY3" s="14"/>
      <c r="AZ3" s="14"/>
      <c r="BA3" s="14"/>
      <c r="BB3" s="14"/>
      <c r="BC3" s="14"/>
    </row>
    <row r="4" spans="1:55" x14ac:dyDescent="0.25">
      <c r="A4" s="14">
        <v>800024390</v>
      </c>
      <c r="B4" s="14" t="s">
        <v>66</v>
      </c>
      <c r="C4" s="14" t="s">
        <v>12</v>
      </c>
      <c r="D4" s="14">
        <v>246043</v>
      </c>
      <c r="E4" s="14"/>
      <c r="F4" s="14"/>
      <c r="G4" s="14"/>
      <c r="H4" s="14" t="s">
        <v>71</v>
      </c>
      <c r="I4" s="14" t="s">
        <v>72</v>
      </c>
      <c r="J4" s="14"/>
      <c r="K4" s="14"/>
      <c r="L4" s="14"/>
      <c r="M4" s="14"/>
      <c r="N4" s="15">
        <v>44915</v>
      </c>
      <c r="O4" s="16">
        <v>1173508</v>
      </c>
      <c r="P4" s="16">
        <v>1173508</v>
      </c>
      <c r="Q4" s="14" t="s">
        <v>69</v>
      </c>
      <c r="R4" s="14" t="s">
        <v>209</v>
      </c>
      <c r="S4" s="14" t="s">
        <v>209</v>
      </c>
      <c r="T4" s="14" t="s">
        <v>209</v>
      </c>
      <c r="U4" s="14"/>
      <c r="V4" s="14"/>
      <c r="W4" s="14"/>
      <c r="X4" s="14"/>
      <c r="Y4" s="14"/>
      <c r="Z4" s="14"/>
      <c r="AA4" s="14" t="s">
        <v>70</v>
      </c>
      <c r="AB4" s="16"/>
      <c r="AC4" s="16"/>
      <c r="AD4" s="16"/>
      <c r="AE4" s="16"/>
      <c r="AF4" s="16"/>
      <c r="AG4" s="14"/>
      <c r="AH4" s="16"/>
      <c r="AI4" s="14"/>
      <c r="AJ4" s="16"/>
      <c r="AK4" s="16"/>
      <c r="AL4" s="14"/>
      <c r="AM4" s="16"/>
      <c r="AN4" s="14"/>
      <c r="AO4" s="14"/>
      <c r="AP4" s="14"/>
      <c r="AQ4" s="14"/>
      <c r="AR4" s="14"/>
      <c r="AS4" s="15">
        <v>44915</v>
      </c>
      <c r="AT4" s="14"/>
      <c r="AU4" s="14"/>
      <c r="AV4" s="14"/>
      <c r="AW4" s="14"/>
      <c r="AX4" s="14"/>
      <c r="AY4" s="14"/>
      <c r="AZ4" s="14"/>
      <c r="BA4" s="14"/>
      <c r="BB4" s="14"/>
      <c r="BC4" s="14"/>
    </row>
    <row r="5" spans="1:55" x14ac:dyDescent="0.25">
      <c r="A5" s="14">
        <v>800024390</v>
      </c>
      <c r="B5" s="14" t="s">
        <v>66</v>
      </c>
      <c r="C5" s="14" t="s">
        <v>12</v>
      </c>
      <c r="D5" s="14">
        <v>266385</v>
      </c>
      <c r="E5" s="14"/>
      <c r="F5" s="14"/>
      <c r="G5" s="14"/>
      <c r="H5" s="14" t="s">
        <v>73</v>
      </c>
      <c r="I5" s="14" t="s">
        <v>74</v>
      </c>
      <c r="J5" s="14"/>
      <c r="K5" s="14"/>
      <c r="L5" s="14"/>
      <c r="M5" s="14"/>
      <c r="N5" s="15">
        <v>45016</v>
      </c>
      <c r="O5" s="16">
        <v>1858773</v>
      </c>
      <c r="P5" s="16">
        <v>1858773</v>
      </c>
      <c r="Q5" s="14" t="s">
        <v>69</v>
      </c>
      <c r="R5" s="14"/>
      <c r="S5" s="14" t="s">
        <v>209</v>
      </c>
      <c r="T5" s="14" t="s">
        <v>209</v>
      </c>
      <c r="U5" s="14"/>
      <c r="V5" s="14"/>
      <c r="W5" s="14"/>
      <c r="X5" s="14"/>
      <c r="Y5" s="14"/>
      <c r="Z5" s="14"/>
      <c r="AA5" s="14" t="s">
        <v>70</v>
      </c>
      <c r="AB5" s="16"/>
      <c r="AC5" s="16"/>
      <c r="AD5" s="16"/>
      <c r="AE5" s="16"/>
      <c r="AF5" s="16"/>
      <c r="AG5" s="14"/>
      <c r="AH5" s="16"/>
      <c r="AI5" s="14"/>
      <c r="AJ5" s="16"/>
      <c r="AK5" s="16"/>
      <c r="AL5" s="14"/>
      <c r="AM5" s="16"/>
      <c r="AN5" s="14"/>
      <c r="AO5" s="14"/>
      <c r="AP5" s="14"/>
      <c r="AQ5" s="14"/>
      <c r="AR5" s="14"/>
      <c r="AS5" s="15">
        <v>45016</v>
      </c>
      <c r="AT5" s="14"/>
      <c r="AU5" s="14"/>
      <c r="AV5" s="14"/>
      <c r="AW5" s="14"/>
      <c r="AX5" s="14"/>
      <c r="AY5" s="14"/>
      <c r="AZ5" s="14"/>
      <c r="BA5" s="14"/>
      <c r="BB5" s="14"/>
      <c r="BC5" s="14"/>
    </row>
    <row r="6" spans="1:55" x14ac:dyDescent="0.25">
      <c r="A6" s="14">
        <v>800024390</v>
      </c>
      <c r="B6" s="14" t="s">
        <v>66</v>
      </c>
      <c r="C6" s="14" t="s">
        <v>12</v>
      </c>
      <c r="D6" s="14">
        <v>231574</v>
      </c>
      <c r="E6" s="14" t="s">
        <v>12</v>
      </c>
      <c r="F6" s="14">
        <v>231574</v>
      </c>
      <c r="G6" s="14"/>
      <c r="H6" s="14" t="s">
        <v>75</v>
      </c>
      <c r="I6" s="14" t="s">
        <v>76</v>
      </c>
      <c r="J6" s="14"/>
      <c r="K6" s="14"/>
      <c r="L6" s="14"/>
      <c r="M6" s="14"/>
      <c r="N6" s="15">
        <v>44844</v>
      </c>
      <c r="O6" s="16">
        <v>217350</v>
      </c>
      <c r="P6" s="16">
        <v>78246</v>
      </c>
      <c r="Q6" s="14" t="s">
        <v>77</v>
      </c>
      <c r="R6" s="14" t="s">
        <v>210</v>
      </c>
      <c r="S6" s="14" t="s">
        <v>210</v>
      </c>
      <c r="T6" s="14" t="s">
        <v>244</v>
      </c>
      <c r="U6" s="14"/>
      <c r="V6" s="14">
        <v>1222241267</v>
      </c>
      <c r="W6" s="14"/>
      <c r="X6" s="14"/>
      <c r="Y6" s="14"/>
      <c r="Z6" s="14"/>
      <c r="AA6" s="14" t="s">
        <v>78</v>
      </c>
      <c r="AB6" s="16">
        <v>217350</v>
      </c>
      <c r="AC6" s="16">
        <v>0</v>
      </c>
      <c r="AD6" s="16">
        <v>0</v>
      </c>
      <c r="AE6" s="16">
        <v>0</v>
      </c>
      <c r="AF6" s="16">
        <v>0</v>
      </c>
      <c r="AG6" s="14"/>
      <c r="AH6" s="16">
        <v>0</v>
      </c>
      <c r="AI6" s="14"/>
      <c r="AJ6" s="16">
        <v>217350</v>
      </c>
      <c r="AK6" s="16">
        <v>0</v>
      </c>
      <c r="AL6" s="14"/>
      <c r="AM6" s="16"/>
      <c r="AN6" s="14">
        <v>2201380337</v>
      </c>
      <c r="AO6" s="14" t="s">
        <v>245</v>
      </c>
      <c r="AP6" s="14"/>
      <c r="AQ6" s="14"/>
      <c r="AR6" s="14"/>
      <c r="AS6" s="15">
        <v>44849</v>
      </c>
      <c r="AT6" s="14"/>
      <c r="AU6" s="14">
        <v>2</v>
      </c>
      <c r="AV6" s="14"/>
      <c r="AW6" s="14"/>
      <c r="AX6" s="14">
        <v>1</v>
      </c>
      <c r="AY6" s="14">
        <v>20221030</v>
      </c>
      <c r="AZ6" s="14">
        <v>20221018</v>
      </c>
      <c r="BA6" s="14">
        <v>217350</v>
      </c>
      <c r="BB6" s="14">
        <v>0</v>
      </c>
      <c r="BC6" s="14"/>
    </row>
    <row r="7" spans="1:55" x14ac:dyDescent="0.25">
      <c r="A7" s="14">
        <v>800024390</v>
      </c>
      <c r="B7" s="14" t="s">
        <v>66</v>
      </c>
      <c r="C7" s="14" t="s">
        <v>12</v>
      </c>
      <c r="D7" s="14">
        <v>76542</v>
      </c>
      <c r="E7" s="14" t="s">
        <v>12</v>
      </c>
      <c r="F7" s="14">
        <v>76542</v>
      </c>
      <c r="G7" s="14"/>
      <c r="H7" s="14" t="s">
        <v>79</v>
      </c>
      <c r="I7" s="14" t="s">
        <v>80</v>
      </c>
      <c r="J7" s="14"/>
      <c r="K7" s="14"/>
      <c r="L7" s="14"/>
      <c r="M7" s="14"/>
      <c r="N7" s="15">
        <v>43927</v>
      </c>
      <c r="O7" s="16">
        <v>34856</v>
      </c>
      <c r="P7" s="16">
        <v>34856</v>
      </c>
      <c r="Q7" s="14" t="s">
        <v>77</v>
      </c>
      <c r="R7" s="14" t="s">
        <v>210</v>
      </c>
      <c r="S7" s="14" t="s">
        <v>210</v>
      </c>
      <c r="T7" s="14" t="s">
        <v>244</v>
      </c>
      <c r="U7" s="14">
        <v>34159</v>
      </c>
      <c r="V7" s="14">
        <v>1222245986</v>
      </c>
      <c r="W7" s="14"/>
      <c r="X7" s="14"/>
      <c r="Y7" s="14"/>
      <c r="Z7" s="14"/>
      <c r="AA7" s="14" t="s">
        <v>78</v>
      </c>
      <c r="AB7" s="16">
        <v>34856</v>
      </c>
      <c r="AC7" s="16">
        <v>0</v>
      </c>
      <c r="AD7" s="16">
        <v>0</v>
      </c>
      <c r="AE7" s="16">
        <v>0</v>
      </c>
      <c r="AF7" s="16">
        <v>0</v>
      </c>
      <c r="AG7" s="14"/>
      <c r="AH7" s="16">
        <v>0</v>
      </c>
      <c r="AI7" s="14"/>
      <c r="AJ7" s="16">
        <v>34856</v>
      </c>
      <c r="AK7" s="16">
        <v>0</v>
      </c>
      <c r="AL7" s="14"/>
      <c r="AM7" s="16"/>
      <c r="AN7" s="14">
        <v>2201380337</v>
      </c>
      <c r="AO7" s="14" t="s">
        <v>245</v>
      </c>
      <c r="AP7" s="14"/>
      <c r="AQ7" s="14"/>
      <c r="AR7" s="14"/>
      <c r="AS7" s="15">
        <v>44922</v>
      </c>
      <c r="AT7" s="14"/>
      <c r="AU7" s="14">
        <v>2</v>
      </c>
      <c r="AV7" s="14"/>
      <c r="AW7" s="14"/>
      <c r="AX7" s="14">
        <v>2</v>
      </c>
      <c r="AY7" s="14">
        <v>20221130</v>
      </c>
      <c r="AZ7" s="14">
        <v>20221123</v>
      </c>
      <c r="BA7" s="14">
        <v>34856</v>
      </c>
      <c r="BB7" s="14">
        <v>0</v>
      </c>
      <c r="BC7" s="14"/>
    </row>
    <row r="8" spans="1:55" x14ac:dyDescent="0.25">
      <c r="A8" s="14">
        <v>800024390</v>
      </c>
      <c r="B8" s="14" t="s">
        <v>66</v>
      </c>
      <c r="C8" s="14" t="s">
        <v>12</v>
      </c>
      <c r="D8" s="14">
        <v>113384</v>
      </c>
      <c r="E8" s="14" t="s">
        <v>12</v>
      </c>
      <c r="F8" s="14">
        <v>113384</v>
      </c>
      <c r="G8" s="14"/>
      <c r="H8" s="14" t="s">
        <v>81</v>
      </c>
      <c r="I8" s="14" t="s">
        <v>82</v>
      </c>
      <c r="J8" s="14"/>
      <c r="K8" s="14"/>
      <c r="L8" s="14"/>
      <c r="M8" s="14"/>
      <c r="N8" s="15">
        <v>44232</v>
      </c>
      <c r="O8" s="16">
        <v>1677591</v>
      </c>
      <c r="P8" s="16">
        <v>721364</v>
      </c>
      <c r="Q8" s="14" t="s">
        <v>77</v>
      </c>
      <c r="R8" s="14" t="s">
        <v>210</v>
      </c>
      <c r="S8" s="14" t="s">
        <v>210</v>
      </c>
      <c r="T8" s="14" t="s">
        <v>244</v>
      </c>
      <c r="U8" s="14">
        <v>706937</v>
      </c>
      <c r="V8" s="14">
        <v>1910621110</v>
      </c>
      <c r="W8" s="14"/>
      <c r="X8" s="14"/>
      <c r="Y8" s="14"/>
      <c r="Z8" s="14"/>
      <c r="AA8" s="14" t="s">
        <v>78</v>
      </c>
      <c r="AB8" s="16">
        <v>1677591</v>
      </c>
      <c r="AC8" s="16">
        <v>0</v>
      </c>
      <c r="AD8" s="16">
        <v>0</v>
      </c>
      <c r="AE8" s="16">
        <v>0</v>
      </c>
      <c r="AF8" s="16">
        <v>0</v>
      </c>
      <c r="AG8" s="14"/>
      <c r="AH8" s="16">
        <v>0</v>
      </c>
      <c r="AI8" s="14"/>
      <c r="AJ8" s="16">
        <v>1677591</v>
      </c>
      <c r="AK8" s="16">
        <v>0</v>
      </c>
      <c r="AL8" s="14"/>
      <c r="AM8" s="16"/>
      <c r="AN8" s="14">
        <v>2201380337</v>
      </c>
      <c r="AO8" s="14" t="s">
        <v>245</v>
      </c>
      <c r="AP8" s="14"/>
      <c r="AQ8" s="14"/>
      <c r="AR8" s="14"/>
      <c r="AS8" s="15">
        <v>44767</v>
      </c>
      <c r="AT8" s="14"/>
      <c r="AU8" s="14">
        <v>2</v>
      </c>
      <c r="AV8" s="14"/>
      <c r="AW8" s="14"/>
      <c r="AX8" s="14">
        <v>2</v>
      </c>
      <c r="AY8" s="14">
        <v>20220730</v>
      </c>
      <c r="AZ8" s="14">
        <v>20220708</v>
      </c>
      <c r="BA8" s="14">
        <v>1677591</v>
      </c>
      <c r="BB8" s="14">
        <v>0</v>
      </c>
      <c r="BC8" s="14"/>
    </row>
    <row r="9" spans="1:55" x14ac:dyDescent="0.25">
      <c r="A9" s="14">
        <v>800024390</v>
      </c>
      <c r="B9" s="14" t="s">
        <v>66</v>
      </c>
      <c r="C9" s="14" t="s">
        <v>12</v>
      </c>
      <c r="D9" s="14">
        <v>113413</v>
      </c>
      <c r="E9" s="14" t="s">
        <v>12</v>
      </c>
      <c r="F9" s="14">
        <v>113413</v>
      </c>
      <c r="G9" s="14"/>
      <c r="H9" s="14" t="s">
        <v>83</v>
      </c>
      <c r="I9" s="14" t="s">
        <v>84</v>
      </c>
      <c r="J9" s="14"/>
      <c r="K9" s="14"/>
      <c r="L9" s="14"/>
      <c r="M9" s="14"/>
      <c r="N9" s="15">
        <v>44232</v>
      </c>
      <c r="O9" s="16">
        <v>1635191</v>
      </c>
      <c r="P9" s="16">
        <v>703133</v>
      </c>
      <c r="Q9" s="14" t="s">
        <v>77</v>
      </c>
      <c r="R9" s="14" t="s">
        <v>210</v>
      </c>
      <c r="S9" s="14" t="s">
        <v>210</v>
      </c>
      <c r="T9" s="14" t="s">
        <v>244</v>
      </c>
      <c r="U9" s="14">
        <v>688676</v>
      </c>
      <c r="V9" s="14">
        <v>1910621111</v>
      </c>
      <c r="W9" s="14"/>
      <c r="X9" s="14"/>
      <c r="Y9" s="14"/>
      <c r="Z9" s="14"/>
      <c r="AA9" s="14" t="s">
        <v>78</v>
      </c>
      <c r="AB9" s="16">
        <v>1635191</v>
      </c>
      <c r="AC9" s="16">
        <v>0</v>
      </c>
      <c r="AD9" s="16">
        <v>0</v>
      </c>
      <c r="AE9" s="16">
        <v>0</v>
      </c>
      <c r="AF9" s="16">
        <v>0</v>
      </c>
      <c r="AG9" s="14"/>
      <c r="AH9" s="16">
        <v>0</v>
      </c>
      <c r="AI9" s="14"/>
      <c r="AJ9" s="16">
        <v>1635191</v>
      </c>
      <c r="AK9" s="16">
        <v>0</v>
      </c>
      <c r="AL9" s="14"/>
      <c r="AM9" s="16"/>
      <c r="AN9" s="14">
        <v>2201380337</v>
      </c>
      <c r="AO9" s="14" t="s">
        <v>245</v>
      </c>
      <c r="AP9" s="14"/>
      <c r="AQ9" s="14"/>
      <c r="AR9" s="14"/>
      <c r="AS9" s="15">
        <v>44767</v>
      </c>
      <c r="AT9" s="14"/>
      <c r="AU9" s="14">
        <v>2</v>
      </c>
      <c r="AV9" s="14"/>
      <c r="AW9" s="14"/>
      <c r="AX9" s="14">
        <v>2</v>
      </c>
      <c r="AY9" s="14">
        <v>20220730</v>
      </c>
      <c r="AZ9" s="14">
        <v>20220708</v>
      </c>
      <c r="BA9" s="14">
        <v>1635191</v>
      </c>
      <c r="BB9" s="14">
        <v>0</v>
      </c>
      <c r="BC9" s="14"/>
    </row>
    <row r="10" spans="1:55" x14ac:dyDescent="0.25">
      <c r="A10" s="14">
        <v>800024390</v>
      </c>
      <c r="B10" s="14" t="s">
        <v>66</v>
      </c>
      <c r="C10" s="14" t="s">
        <v>12</v>
      </c>
      <c r="D10" s="14">
        <v>128377</v>
      </c>
      <c r="E10" s="14" t="s">
        <v>12</v>
      </c>
      <c r="F10" s="14">
        <v>128377</v>
      </c>
      <c r="G10" s="14"/>
      <c r="H10" s="14" t="s">
        <v>85</v>
      </c>
      <c r="I10" s="14" t="s">
        <v>86</v>
      </c>
      <c r="J10" s="14"/>
      <c r="K10" s="14"/>
      <c r="L10" s="14"/>
      <c r="M10" s="14"/>
      <c r="N10" s="15">
        <v>44315</v>
      </c>
      <c r="O10" s="16">
        <v>1269182</v>
      </c>
      <c r="P10" s="16">
        <v>1055498</v>
      </c>
      <c r="Q10" s="14" t="s">
        <v>77</v>
      </c>
      <c r="R10" s="14" t="s">
        <v>210</v>
      </c>
      <c r="S10" s="14" t="s">
        <v>210</v>
      </c>
      <c r="T10" s="14" t="s">
        <v>244</v>
      </c>
      <c r="U10" s="14">
        <v>1034388</v>
      </c>
      <c r="V10" s="14">
        <v>1910621113</v>
      </c>
      <c r="W10" s="14"/>
      <c r="X10" s="14"/>
      <c r="Y10" s="14"/>
      <c r="Z10" s="14"/>
      <c r="AA10" s="14" t="s">
        <v>78</v>
      </c>
      <c r="AB10" s="16">
        <v>1269182</v>
      </c>
      <c r="AC10" s="16">
        <v>0</v>
      </c>
      <c r="AD10" s="16">
        <v>0</v>
      </c>
      <c r="AE10" s="16">
        <v>0</v>
      </c>
      <c r="AF10" s="16">
        <v>0</v>
      </c>
      <c r="AG10" s="14"/>
      <c r="AH10" s="16">
        <v>0</v>
      </c>
      <c r="AI10" s="14"/>
      <c r="AJ10" s="16">
        <v>1269182</v>
      </c>
      <c r="AK10" s="16">
        <v>0</v>
      </c>
      <c r="AL10" s="14"/>
      <c r="AM10" s="16"/>
      <c r="AN10" s="14">
        <v>4800053904</v>
      </c>
      <c r="AO10" s="14" t="s">
        <v>246</v>
      </c>
      <c r="AP10" s="14"/>
      <c r="AQ10" s="14"/>
      <c r="AR10" s="14"/>
      <c r="AS10" s="15">
        <v>44340</v>
      </c>
      <c r="AT10" s="14"/>
      <c r="AU10" s="14">
        <v>2</v>
      </c>
      <c r="AV10" s="14"/>
      <c r="AW10" s="14"/>
      <c r="AX10" s="14">
        <v>2</v>
      </c>
      <c r="AY10" s="14">
        <v>20221207</v>
      </c>
      <c r="AZ10" s="14">
        <v>20221123</v>
      </c>
      <c r="BA10" s="14">
        <v>1269182</v>
      </c>
      <c r="BB10" s="14">
        <v>0</v>
      </c>
      <c r="BC10" s="14"/>
    </row>
    <row r="11" spans="1:55" x14ac:dyDescent="0.25">
      <c r="A11" s="14">
        <v>800024390</v>
      </c>
      <c r="B11" s="14" t="s">
        <v>66</v>
      </c>
      <c r="C11" s="14" t="s">
        <v>12</v>
      </c>
      <c r="D11" s="14">
        <v>190305</v>
      </c>
      <c r="E11" s="14" t="s">
        <v>12</v>
      </c>
      <c r="F11" s="14">
        <v>190305</v>
      </c>
      <c r="G11" s="14"/>
      <c r="H11" s="14" t="s">
        <v>87</v>
      </c>
      <c r="I11" s="14" t="s">
        <v>88</v>
      </c>
      <c r="J11" s="14"/>
      <c r="K11" s="14"/>
      <c r="L11" s="14"/>
      <c r="M11" s="14"/>
      <c r="N11" s="15">
        <v>44650</v>
      </c>
      <c r="O11" s="16">
        <v>7603222</v>
      </c>
      <c r="P11" s="16">
        <v>7603222</v>
      </c>
      <c r="Q11" s="14" t="s">
        <v>77</v>
      </c>
      <c r="R11" s="14" t="s">
        <v>210</v>
      </c>
      <c r="S11" s="14" t="s">
        <v>210</v>
      </c>
      <c r="T11" s="14" t="s">
        <v>244</v>
      </c>
      <c r="U11" s="14">
        <v>7451158</v>
      </c>
      <c r="V11" s="14">
        <v>1222245973</v>
      </c>
      <c r="W11" s="14"/>
      <c r="X11" s="14"/>
      <c r="Y11" s="14"/>
      <c r="Z11" s="14"/>
      <c r="AA11" s="14" t="s">
        <v>78</v>
      </c>
      <c r="AB11" s="16">
        <v>7603222</v>
      </c>
      <c r="AC11" s="16">
        <v>0</v>
      </c>
      <c r="AD11" s="16">
        <v>0</v>
      </c>
      <c r="AE11" s="16">
        <v>0</v>
      </c>
      <c r="AF11" s="16">
        <v>0</v>
      </c>
      <c r="AG11" s="14"/>
      <c r="AH11" s="16">
        <v>0</v>
      </c>
      <c r="AI11" s="14"/>
      <c r="AJ11" s="16">
        <v>7603222</v>
      </c>
      <c r="AK11" s="16">
        <v>0</v>
      </c>
      <c r="AL11" s="14"/>
      <c r="AM11" s="16"/>
      <c r="AN11" s="14">
        <v>2201380253</v>
      </c>
      <c r="AO11" s="14" t="s">
        <v>245</v>
      </c>
      <c r="AP11" s="14"/>
      <c r="AQ11" s="14"/>
      <c r="AR11" s="14"/>
      <c r="AS11" s="15">
        <v>44987</v>
      </c>
      <c r="AT11" s="14"/>
      <c r="AU11" s="14">
        <v>2</v>
      </c>
      <c r="AV11" s="14"/>
      <c r="AW11" s="14"/>
      <c r="AX11" s="14">
        <v>2</v>
      </c>
      <c r="AY11" s="14">
        <v>20221030</v>
      </c>
      <c r="AZ11" s="14">
        <v>20221021</v>
      </c>
      <c r="BA11" s="14">
        <v>7603222</v>
      </c>
      <c r="BB11" s="14">
        <v>0</v>
      </c>
      <c r="BC11" s="14"/>
    </row>
    <row r="12" spans="1:55" x14ac:dyDescent="0.25">
      <c r="A12" s="14">
        <v>800024390</v>
      </c>
      <c r="B12" s="14" t="s">
        <v>66</v>
      </c>
      <c r="C12" s="14" t="s">
        <v>12</v>
      </c>
      <c r="D12" s="14">
        <v>235079</v>
      </c>
      <c r="E12" s="14" t="s">
        <v>12</v>
      </c>
      <c r="F12" s="14">
        <v>235079</v>
      </c>
      <c r="G12" s="14"/>
      <c r="H12" s="14" t="s">
        <v>89</v>
      </c>
      <c r="I12" s="14" t="s">
        <v>90</v>
      </c>
      <c r="J12" s="14"/>
      <c r="K12" s="14"/>
      <c r="L12" s="14"/>
      <c r="M12" s="14"/>
      <c r="N12" s="15">
        <v>44861</v>
      </c>
      <c r="O12" s="16">
        <v>217350</v>
      </c>
      <c r="P12" s="16">
        <v>78246</v>
      </c>
      <c r="Q12" s="14" t="s">
        <v>77</v>
      </c>
      <c r="R12" s="14" t="s">
        <v>210</v>
      </c>
      <c r="S12" s="14" t="s">
        <v>210</v>
      </c>
      <c r="T12" s="14" t="s">
        <v>244</v>
      </c>
      <c r="U12" s="14">
        <v>76681</v>
      </c>
      <c r="V12" s="14">
        <v>1222241819</v>
      </c>
      <c r="W12" s="14"/>
      <c r="X12" s="14"/>
      <c r="Y12" s="14"/>
      <c r="Z12" s="14"/>
      <c r="AA12" s="14" t="s">
        <v>78</v>
      </c>
      <c r="AB12" s="16">
        <v>217350</v>
      </c>
      <c r="AC12" s="16">
        <v>0</v>
      </c>
      <c r="AD12" s="16">
        <v>0</v>
      </c>
      <c r="AE12" s="16">
        <v>0</v>
      </c>
      <c r="AF12" s="16">
        <v>0</v>
      </c>
      <c r="AG12" s="14"/>
      <c r="AH12" s="16">
        <v>0</v>
      </c>
      <c r="AI12" s="14"/>
      <c r="AJ12" s="16">
        <v>217350</v>
      </c>
      <c r="AK12" s="16">
        <v>0</v>
      </c>
      <c r="AL12" s="14"/>
      <c r="AM12" s="16">
        <v>76681</v>
      </c>
      <c r="AN12" s="14"/>
      <c r="AO12" s="14"/>
      <c r="AP12" s="14"/>
      <c r="AQ12" s="14"/>
      <c r="AR12" s="14"/>
      <c r="AS12" s="15">
        <v>44915</v>
      </c>
      <c r="AT12" s="14"/>
      <c r="AU12" s="14">
        <v>2</v>
      </c>
      <c r="AV12" s="14"/>
      <c r="AW12" s="14"/>
      <c r="AX12" s="14">
        <v>1</v>
      </c>
      <c r="AY12" s="14">
        <v>20221230</v>
      </c>
      <c r="AZ12" s="14">
        <v>20221220</v>
      </c>
      <c r="BA12" s="14">
        <v>217350</v>
      </c>
      <c r="BB12" s="14">
        <v>0</v>
      </c>
      <c r="BC12" s="14"/>
    </row>
    <row r="13" spans="1:55" x14ac:dyDescent="0.25">
      <c r="A13" s="14">
        <v>800024390</v>
      </c>
      <c r="B13" s="14" t="s">
        <v>66</v>
      </c>
      <c r="C13" s="14" t="s">
        <v>12</v>
      </c>
      <c r="D13" s="14">
        <v>235399</v>
      </c>
      <c r="E13" s="14" t="s">
        <v>12</v>
      </c>
      <c r="F13" s="14">
        <v>235399</v>
      </c>
      <c r="G13" s="14"/>
      <c r="H13" s="14" t="s">
        <v>91</v>
      </c>
      <c r="I13" s="14" t="s">
        <v>92</v>
      </c>
      <c r="J13" s="14"/>
      <c r="K13" s="14"/>
      <c r="L13" s="14"/>
      <c r="M13" s="14"/>
      <c r="N13" s="15">
        <v>44861</v>
      </c>
      <c r="O13" s="16">
        <v>600300</v>
      </c>
      <c r="P13" s="16">
        <v>336015</v>
      </c>
      <c r="Q13" s="14" t="s">
        <v>77</v>
      </c>
      <c r="R13" s="14" t="s">
        <v>210</v>
      </c>
      <c r="S13" s="14" t="s">
        <v>210</v>
      </c>
      <c r="T13" s="14" t="s">
        <v>244</v>
      </c>
      <c r="U13" s="14">
        <v>152111</v>
      </c>
      <c r="V13" s="14">
        <v>1222241820</v>
      </c>
      <c r="W13" s="14"/>
      <c r="X13" s="14"/>
      <c r="Y13" s="14"/>
      <c r="Z13" s="14"/>
      <c r="AA13" s="14" t="s">
        <v>78</v>
      </c>
      <c r="AB13" s="16">
        <v>600300</v>
      </c>
      <c r="AC13" s="16">
        <v>0</v>
      </c>
      <c r="AD13" s="16">
        <v>0</v>
      </c>
      <c r="AE13" s="16">
        <v>0</v>
      </c>
      <c r="AF13" s="16">
        <v>0</v>
      </c>
      <c r="AG13" s="14"/>
      <c r="AH13" s="16">
        <v>0</v>
      </c>
      <c r="AI13" s="14"/>
      <c r="AJ13" s="16">
        <v>600300</v>
      </c>
      <c r="AK13" s="16">
        <v>0</v>
      </c>
      <c r="AL13" s="14"/>
      <c r="AM13" s="16"/>
      <c r="AN13">
        <v>2201380337</v>
      </c>
      <c r="AO13" s="14" t="s">
        <v>245</v>
      </c>
      <c r="AP13" s="14"/>
      <c r="AQ13" s="14"/>
      <c r="AR13" s="14"/>
      <c r="AS13" s="15">
        <v>44915</v>
      </c>
      <c r="AT13" s="14"/>
      <c r="AU13" s="14">
        <v>2</v>
      </c>
      <c r="AV13" s="14"/>
      <c r="AW13" s="14"/>
      <c r="AX13" s="14">
        <v>2</v>
      </c>
      <c r="AY13" s="14">
        <v>20230324</v>
      </c>
      <c r="AZ13" s="14">
        <v>20230309</v>
      </c>
      <c r="BA13" s="14">
        <v>600300</v>
      </c>
      <c r="BB13" s="14">
        <v>0</v>
      </c>
      <c r="BC13" s="14"/>
    </row>
    <row r="14" spans="1:55" x14ac:dyDescent="0.25">
      <c r="A14" s="14">
        <v>800024390</v>
      </c>
      <c r="B14" s="14" t="s">
        <v>66</v>
      </c>
      <c r="C14" s="14" t="s">
        <v>12</v>
      </c>
      <c r="D14" s="14">
        <v>236301</v>
      </c>
      <c r="E14" s="14" t="s">
        <v>12</v>
      </c>
      <c r="F14" s="14">
        <v>236301</v>
      </c>
      <c r="G14" s="14"/>
      <c r="H14" s="14" t="s">
        <v>93</v>
      </c>
      <c r="I14" s="14" t="s">
        <v>94</v>
      </c>
      <c r="J14" s="14"/>
      <c r="K14" s="14"/>
      <c r="L14" s="14"/>
      <c r="M14" s="14"/>
      <c r="N14" s="15">
        <v>44865</v>
      </c>
      <c r="O14" s="16">
        <v>34670</v>
      </c>
      <c r="P14" s="16">
        <v>34670</v>
      </c>
      <c r="Q14" s="14" t="s">
        <v>77</v>
      </c>
      <c r="R14" s="14" t="s">
        <v>210</v>
      </c>
      <c r="S14" s="14" t="s">
        <v>210</v>
      </c>
      <c r="T14" s="14" t="s">
        <v>244</v>
      </c>
      <c r="U14" s="14">
        <v>33977</v>
      </c>
      <c r="V14" s="14">
        <v>1222241825</v>
      </c>
      <c r="W14" s="14"/>
      <c r="X14" s="14"/>
      <c r="Y14" s="14"/>
      <c r="Z14" s="14"/>
      <c r="AA14" s="14" t="s">
        <v>78</v>
      </c>
      <c r="AB14" s="16">
        <v>34670</v>
      </c>
      <c r="AC14" s="16">
        <v>0</v>
      </c>
      <c r="AD14" s="16">
        <v>0</v>
      </c>
      <c r="AE14" s="16">
        <v>0</v>
      </c>
      <c r="AF14" s="16">
        <v>0</v>
      </c>
      <c r="AG14" s="14"/>
      <c r="AH14" s="16">
        <v>0</v>
      </c>
      <c r="AI14" s="14"/>
      <c r="AJ14" s="16">
        <v>34670</v>
      </c>
      <c r="AK14" s="16">
        <v>0</v>
      </c>
      <c r="AL14" s="14"/>
      <c r="AM14" s="16"/>
      <c r="AN14">
        <v>2201380337</v>
      </c>
      <c r="AO14" s="14" t="s">
        <v>245</v>
      </c>
      <c r="AP14" s="14"/>
      <c r="AQ14" s="14"/>
      <c r="AR14" s="14"/>
      <c r="AS14" s="15">
        <v>44915</v>
      </c>
      <c r="AT14" s="14"/>
      <c r="AU14" s="14">
        <v>2</v>
      </c>
      <c r="AV14" s="14"/>
      <c r="AW14" s="14"/>
      <c r="AX14" s="14">
        <v>1</v>
      </c>
      <c r="AY14" s="14">
        <v>20221230</v>
      </c>
      <c r="AZ14" s="14">
        <v>20221220</v>
      </c>
      <c r="BA14" s="14">
        <v>34670</v>
      </c>
      <c r="BB14" s="14">
        <v>0</v>
      </c>
      <c r="BC14" s="14"/>
    </row>
    <row r="15" spans="1:55" x14ac:dyDescent="0.25">
      <c r="A15" s="14">
        <v>800024390</v>
      </c>
      <c r="B15" s="14" t="s">
        <v>66</v>
      </c>
      <c r="C15" s="14" t="s">
        <v>12</v>
      </c>
      <c r="D15" s="14">
        <v>236309</v>
      </c>
      <c r="E15" s="14" t="s">
        <v>12</v>
      </c>
      <c r="F15" s="14">
        <v>236309</v>
      </c>
      <c r="G15" s="14"/>
      <c r="H15" s="14" t="s">
        <v>95</v>
      </c>
      <c r="I15" s="14" t="s">
        <v>96</v>
      </c>
      <c r="J15" s="14" t="s">
        <v>97</v>
      </c>
      <c r="K15" s="14" t="s">
        <v>98</v>
      </c>
      <c r="L15" s="14"/>
      <c r="M15" s="14"/>
      <c r="N15" s="15">
        <v>44865</v>
      </c>
      <c r="O15" s="16">
        <v>80832</v>
      </c>
      <c r="P15" s="16">
        <v>80832</v>
      </c>
      <c r="Q15" s="14" t="s">
        <v>77</v>
      </c>
      <c r="R15" s="14" t="s">
        <v>210</v>
      </c>
      <c r="S15" s="14" t="s">
        <v>210</v>
      </c>
      <c r="T15" s="14" t="s">
        <v>210</v>
      </c>
      <c r="U15" s="14">
        <v>79215</v>
      </c>
      <c r="V15" s="14">
        <v>1222241823</v>
      </c>
      <c r="W15" s="14"/>
      <c r="X15" s="14"/>
      <c r="Y15" s="14"/>
      <c r="Z15" s="14"/>
      <c r="AA15" s="14" t="s">
        <v>78</v>
      </c>
      <c r="AB15" s="16">
        <v>80832</v>
      </c>
      <c r="AC15" s="16">
        <v>0</v>
      </c>
      <c r="AD15" s="16">
        <v>0</v>
      </c>
      <c r="AE15" s="16">
        <v>0</v>
      </c>
      <c r="AF15" s="16">
        <v>0</v>
      </c>
      <c r="AG15" s="14"/>
      <c r="AH15" s="16">
        <v>0</v>
      </c>
      <c r="AI15" s="14"/>
      <c r="AJ15" s="16">
        <v>80832</v>
      </c>
      <c r="AK15" s="16">
        <v>0</v>
      </c>
      <c r="AL15" s="14"/>
      <c r="AM15" s="16"/>
      <c r="AN15" s="14"/>
      <c r="AO15" s="14"/>
      <c r="AP15" s="14"/>
      <c r="AQ15" s="14"/>
      <c r="AR15" s="14"/>
      <c r="AS15" s="15">
        <v>44915</v>
      </c>
      <c r="AT15" s="14"/>
      <c r="AU15" s="14">
        <v>2</v>
      </c>
      <c r="AV15" s="14"/>
      <c r="AW15" s="14"/>
      <c r="AX15" s="14">
        <v>1</v>
      </c>
      <c r="AY15" s="14">
        <v>20221230</v>
      </c>
      <c r="AZ15" s="14">
        <v>20221220</v>
      </c>
      <c r="BA15" s="14">
        <v>80832</v>
      </c>
      <c r="BB15" s="14">
        <v>0</v>
      </c>
      <c r="BC15" s="14"/>
    </row>
    <row r="16" spans="1:55" x14ac:dyDescent="0.25">
      <c r="A16" s="14">
        <v>800024390</v>
      </c>
      <c r="B16" s="14" t="s">
        <v>66</v>
      </c>
      <c r="C16" s="14" t="s">
        <v>12</v>
      </c>
      <c r="D16" s="14">
        <v>236388</v>
      </c>
      <c r="E16" s="14" t="s">
        <v>12</v>
      </c>
      <c r="F16" s="14">
        <v>236388</v>
      </c>
      <c r="G16" s="14"/>
      <c r="H16" s="14" t="s">
        <v>99</v>
      </c>
      <c r="I16" s="14" t="s">
        <v>100</v>
      </c>
      <c r="J16" s="14"/>
      <c r="K16" s="14"/>
      <c r="L16" s="14"/>
      <c r="M16" s="14"/>
      <c r="N16" s="15">
        <v>44865</v>
      </c>
      <c r="O16" s="16">
        <v>221203</v>
      </c>
      <c r="P16" s="16">
        <v>192447</v>
      </c>
      <c r="Q16" s="14" t="s">
        <v>77</v>
      </c>
      <c r="R16" s="14" t="s">
        <v>210</v>
      </c>
      <c r="S16" s="14" t="s">
        <v>210</v>
      </c>
      <c r="T16" s="14" t="s">
        <v>244</v>
      </c>
      <c r="U16" s="14">
        <v>188598</v>
      </c>
      <c r="V16" s="14">
        <v>1222241821</v>
      </c>
      <c r="W16" s="14"/>
      <c r="X16" s="14"/>
      <c r="Y16" s="14"/>
      <c r="Z16" s="14"/>
      <c r="AA16" s="14" t="s">
        <v>78</v>
      </c>
      <c r="AB16" s="16">
        <v>221203</v>
      </c>
      <c r="AC16" s="16">
        <v>0</v>
      </c>
      <c r="AD16" s="16">
        <v>0</v>
      </c>
      <c r="AE16" s="16">
        <v>0</v>
      </c>
      <c r="AF16" s="16">
        <v>0</v>
      </c>
      <c r="AG16" s="14"/>
      <c r="AH16" s="16">
        <v>0</v>
      </c>
      <c r="AI16" s="14"/>
      <c r="AJ16" s="16">
        <v>221203</v>
      </c>
      <c r="AK16" s="16">
        <v>0</v>
      </c>
      <c r="AL16" s="14"/>
      <c r="AM16" s="16"/>
      <c r="AN16" s="14"/>
      <c r="AO16" s="14"/>
      <c r="AP16" s="14"/>
      <c r="AQ16" s="14"/>
      <c r="AR16" s="14"/>
      <c r="AS16" s="15">
        <v>44915</v>
      </c>
      <c r="AT16" s="14"/>
      <c r="AU16" s="14">
        <v>2</v>
      </c>
      <c r="AV16" s="14"/>
      <c r="AW16" s="14"/>
      <c r="AX16" s="14">
        <v>1</v>
      </c>
      <c r="AY16" s="14">
        <v>20221230</v>
      </c>
      <c r="AZ16" s="14">
        <v>20221220</v>
      </c>
      <c r="BA16" s="14">
        <v>221203</v>
      </c>
      <c r="BB16" s="14">
        <v>0</v>
      </c>
      <c r="BC16" s="14"/>
    </row>
    <row r="17" spans="1:55" x14ac:dyDescent="0.25">
      <c r="A17" s="14">
        <v>800024390</v>
      </c>
      <c r="B17" s="14" t="s">
        <v>66</v>
      </c>
      <c r="C17" s="14" t="s">
        <v>12</v>
      </c>
      <c r="D17" s="14">
        <v>240161</v>
      </c>
      <c r="E17" s="14" t="s">
        <v>12</v>
      </c>
      <c r="F17" s="14">
        <v>240161</v>
      </c>
      <c r="G17" s="14"/>
      <c r="H17" s="14" t="s">
        <v>101</v>
      </c>
      <c r="I17" s="14" t="s">
        <v>102</v>
      </c>
      <c r="J17" s="14"/>
      <c r="K17" s="14"/>
      <c r="L17" s="14"/>
      <c r="M17" s="14"/>
      <c r="N17" s="15">
        <v>44886</v>
      </c>
      <c r="O17" s="16">
        <v>3185102</v>
      </c>
      <c r="P17" s="16">
        <v>3185102</v>
      </c>
      <c r="Q17" s="14" t="s">
        <v>77</v>
      </c>
      <c r="R17" s="14" t="s">
        <v>210</v>
      </c>
      <c r="S17" s="14" t="s">
        <v>210</v>
      </c>
      <c r="T17" s="14" t="s">
        <v>244</v>
      </c>
      <c r="U17" s="14">
        <v>3121400</v>
      </c>
      <c r="V17" s="14">
        <v>1222241826</v>
      </c>
      <c r="W17" s="14"/>
      <c r="X17" s="14"/>
      <c r="Y17" s="14"/>
      <c r="Z17" s="14"/>
      <c r="AA17" s="14" t="s">
        <v>78</v>
      </c>
      <c r="AB17" s="16">
        <v>3185102</v>
      </c>
      <c r="AC17" s="16">
        <v>0</v>
      </c>
      <c r="AD17" s="16">
        <v>0</v>
      </c>
      <c r="AE17" s="16">
        <v>0</v>
      </c>
      <c r="AF17" s="16">
        <v>0</v>
      </c>
      <c r="AG17" s="14"/>
      <c r="AH17" s="16">
        <v>0</v>
      </c>
      <c r="AI17" s="14"/>
      <c r="AJ17" s="16">
        <v>3185102</v>
      </c>
      <c r="AK17" s="16">
        <v>0</v>
      </c>
      <c r="AL17" s="14"/>
      <c r="AM17" s="16"/>
      <c r="AN17">
        <v>2201380337</v>
      </c>
      <c r="AO17" s="14" t="s">
        <v>245</v>
      </c>
      <c r="AP17" s="14"/>
      <c r="AQ17" s="14"/>
      <c r="AR17" s="14"/>
      <c r="AS17" s="15">
        <v>44915</v>
      </c>
      <c r="AT17" s="14"/>
      <c r="AU17" s="14">
        <v>2</v>
      </c>
      <c r="AV17" s="14"/>
      <c r="AW17" s="14"/>
      <c r="AX17" s="14">
        <v>1</v>
      </c>
      <c r="AY17" s="14">
        <v>20221230</v>
      </c>
      <c r="AZ17" s="14">
        <v>20221220</v>
      </c>
      <c r="BA17" s="14">
        <v>3185102</v>
      </c>
      <c r="BB17" s="14">
        <v>0</v>
      </c>
      <c r="BC17" s="14"/>
    </row>
    <row r="18" spans="1:55" x14ac:dyDescent="0.25">
      <c r="A18" s="14">
        <v>800024390</v>
      </c>
      <c r="B18" s="14" t="s">
        <v>66</v>
      </c>
      <c r="C18" s="14" t="s">
        <v>12</v>
      </c>
      <c r="D18" s="14">
        <v>240305</v>
      </c>
      <c r="E18" s="14" t="s">
        <v>12</v>
      </c>
      <c r="F18" s="14">
        <v>240305</v>
      </c>
      <c r="G18" s="14"/>
      <c r="H18" s="14" t="s">
        <v>103</v>
      </c>
      <c r="I18" s="14" t="s">
        <v>104</v>
      </c>
      <c r="J18" s="14"/>
      <c r="K18" s="14"/>
      <c r="L18" s="14"/>
      <c r="M18" s="14"/>
      <c r="N18" s="15">
        <v>44886</v>
      </c>
      <c r="O18" s="16">
        <v>284709</v>
      </c>
      <c r="P18" s="16">
        <v>284709</v>
      </c>
      <c r="Q18" s="14" t="s">
        <v>77</v>
      </c>
      <c r="R18" s="14" t="s">
        <v>210</v>
      </c>
      <c r="S18" s="14" t="s">
        <v>210</v>
      </c>
      <c r="T18" s="14" t="s">
        <v>244</v>
      </c>
      <c r="U18" s="14">
        <v>279015</v>
      </c>
      <c r="V18" s="14">
        <v>1222241827</v>
      </c>
      <c r="W18" s="14"/>
      <c r="X18" s="14"/>
      <c r="Y18" s="14"/>
      <c r="Z18" s="14"/>
      <c r="AA18" s="14" t="s">
        <v>78</v>
      </c>
      <c r="AB18" s="16">
        <v>284709</v>
      </c>
      <c r="AC18" s="16">
        <v>0</v>
      </c>
      <c r="AD18" s="16">
        <v>0</v>
      </c>
      <c r="AE18" s="16">
        <v>0</v>
      </c>
      <c r="AF18" s="16">
        <v>0</v>
      </c>
      <c r="AG18" s="14"/>
      <c r="AH18" s="16">
        <v>0</v>
      </c>
      <c r="AI18" s="14"/>
      <c r="AJ18" s="16">
        <v>284709</v>
      </c>
      <c r="AK18" s="16">
        <v>0</v>
      </c>
      <c r="AL18" s="14"/>
      <c r="AM18" s="16"/>
      <c r="AN18">
        <v>2201380337</v>
      </c>
      <c r="AO18" s="14" t="s">
        <v>245</v>
      </c>
      <c r="AP18" s="14"/>
      <c r="AQ18" s="14"/>
      <c r="AR18" s="14"/>
      <c r="AS18" s="15">
        <v>44915</v>
      </c>
      <c r="AT18" s="14"/>
      <c r="AU18" s="14">
        <v>2</v>
      </c>
      <c r="AV18" s="14"/>
      <c r="AW18" s="14"/>
      <c r="AX18" s="14">
        <v>1</v>
      </c>
      <c r="AY18" s="14">
        <v>20221230</v>
      </c>
      <c r="AZ18" s="14">
        <v>20221220</v>
      </c>
      <c r="BA18" s="14">
        <v>284709</v>
      </c>
      <c r="BB18" s="14">
        <v>0</v>
      </c>
      <c r="BC18" s="14"/>
    </row>
    <row r="19" spans="1:55" x14ac:dyDescent="0.25">
      <c r="A19" s="14">
        <v>800024390</v>
      </c>
      <c r="B19" s="14" t="s">
        <v>66</v>
      </c>
      <c r="C19" s="14" t="s">
        <v>12</v>
      </c>
      <c r="D19" s="14">
        <v>242734</v>
      </c>
      <c r="E19" s="14" t="s">
        <v>12</v>
      </c>
      <c r="F19" s="14">
        <v>242734</v>
      </c>
      <c r="G19" s="14"/>
      <c r="H19" s="14" t="s">
        <v>105</v>
      </c>
      <c r="I19" s="14" t="s">
        <v>106</v>
      </c>
      <c r="J19" s="14"/>
      <c r="K19" s="14"/>
      <c r="L19" s="14"/>
      <c r="M19" s="14"/>
      <c r="N19" s="15">
        <v>44895</v>
      </c>
      <c r="O19" s="16">
        <v>155906</v>
      </c>
      <c r="P19" s="16">
        <v>155906</v>
      </c>
      <c r="Q19" s="14" t="s">
        <v>77</v>
      </c>
      <c r="R19" s="14" t="s">
        <v>210</v>
      </c>
      <c r="S19" s="14" t="s">
        <v>210</v>
      </c>
      <c r="T19" s="14" t="s">
        <v>244</v>
      </c>
      <c r="U19" s="14">
        <v>152788</v>
      </c>
      <c r="V19" s="14">
        <v>1222241828</v>
      </c>
      <c r="W19" s="14"/>
      <c r="X19" s="14"/>
      <c r="Y19" s="14"/>
      <c r="Z19" s="14"/>
      <c r="AA19" s="14" t="s">
        <v>78</v>
      </c>
      <c r="AB19" s="16">
        <v>155906</v>
      </c>
      <c r="AC19" s="16">
        <v>0</v>
      </c>
      <c r="AD19" s="16">
        <v>0</v>
      </c>
      <c r="AE19" s="16">
        <v>0</v>
      </c>
      <c r="AF19" s="16">
        <v>0</v>
      </c>
      <c r="AG19" s="14"/>
      <c r="AH19" s="16">
        <v>0</v>
      </c>
      <c r="AI19" s="14"/>
      <c r="AJ19" s="16">
        <v>155906</v>
      </c>
      <c r="AK19" s="16">
        <v>0</v>
      </c>
      <c r="AL19" s="14"/>
      <c r="AM19" s="16"/>
      <c r="AN19">
        <v>2201380337</v>
      </c>
      <c r="AO19" s="14" t="s">
        <v>245</v>
      </c>
      <c r="AP19" s="14"/>
      <c r="AQ19" s="14"/>
      <c r="AR19" s="14"/>
      <c r="AS19" s="15">
        <v>44915</v>
      </c>
      <c r="AT19" s="14"/>
      <c r="AU19" s="14">
        <v>2</v>
      </c>
      <c r="AV19" s="14"/>
      <c r="AW19" s="14"/>
      <c r="AX19" s="14">
        <v>1</v>
      </c>
      <c r="AY19" s="14">
        <v>20221230</v>
      </c>
      <c r="AZ19" s="14">
        <v>20221220</v>
      </c>
      <c r="BA19" s="14">
        <v>155906</v>
      </c>
      <c r="BB19" s="14">
        <v>0</v>
      </c>
      <c r="BC19" s="14"/>
    </row>
    <row r="20" spans="1:55" x14ac:dyDescent="0.25">
      <c r="A20" s="14">
        <v>800024390</v>
      </c>
      <c r="B20" s="14" t="s">
        <v>66</v>
      </c>
      <c r="C20" s="14" t="s">
        <v>12</v>
      </c>
      <c r="D20" s="14">
        <v>243842</v>
      </c>
      <c r="E20" s="14" t="s">
        <v>12</v>
      </c>
      <c r="F20" s="14">
        <v>243842</v>
      </c>
      <c r="G20" s="14"/>
      <c r="H20" s="14" t="s">
        <v>107</v>
      </c>
      <c r="I20" s="14" t="s">
        <v>108</v>
      </c>
      <c r="J20" s="14"/>
      <c r="K20" s="14"/>
      <c r="L20" s="14"/>
      <c r="M20" s="14"/>
      <c r="N20" s="15">
        <v>44902</v>
      </c>
      <c r="O20" s="16">
        <v>309816</v>
      </c>
      <c r="P20" s="16">
        <v>309816</v>
      </c>
      <c r="Q20" s="14" t="s">
        <v>77</v>
      </c>
      <c r="R20" s="14" t="s">
        <v>210</v>
      </c>
      <c r="S20" s="14" t="s">
        <v>210</v>
      </c>
      <c r="T20" s="14" t="s">
        <v>244</v>
      </c>
      <c r="U20" s="14">
        <v>303620</v>
      </c>
      <c r="V20" s="14">
        <v>1222241824</v>
      </c>
      <c r="W20" s="14"/>
      <c r="X20" s="14"/>
      <c r="Y20" s="14"/>
      <c r="Z20" s="14"/>
      <c r="AA20" s="14" t="s">
        <v>78</v>
      </c>
      <c r="AB20" s="16">
        <v>309816</v>
      </c>
      <c r="AC20" s="16">
        <v>0</v>
      </c>
      <c r="AD20" s="16">
        <v>0</v>
      </c>
      <c r="AE20" s="16">
        <v>0</v>
      </c>
      <c r="AF20" s="16">
        <v>0</v>
      </c>
      <c r="AG20" s="14"/>
      <c r="AH20" s="16">
        <v>0</v>
      </c>
      <c r="AI20" s="14"/>
      <c r="AJ20" s="16">
        <v>309816</v>
      </c>
      <c r="AK20" s="16">
        <v>0</v>
      </c>
      <c r="AL20" s="14"/>
      <c r="AM20" s="16"/>
      <c r="AN20">
        <v>2201380337</v>
      </c>
      <c r="AO20" s="14" t="s">
        <v>245</v>
      </c>
      <c r="AP20" s="14"/>
      <c r="AQ20" s="14"/>
      <c r="AR20" s="14"/>
      <c r="AS20" s="15">
        <v>44915</v>
      </c>
      <c r="AT20" s="14"/>
      <c r="AU20" s="14">
        <v>2</v>
      </c>
      <c r="AV20" s="14"/>
      <c r="AW20" s="14"/>
      <c r="AX20" s="14">
        <v>1</v>
      </c>
      <c r="AY20" s="14">
        <v>20221230</v>
      </c>
      <c r="AZ20" s="14">
        <v>20221220</v>
      </c>
      <c r="BA20" s="14">
        <v>309816</v>
      </c>
      <c r="BB20" s="14">
        <v>0</v>
      </c>
      <c r="BC20" s="14"/>
    </row>
    <row r="21" spans="1:55" x14ac:dyDescent="0.25">
      <c r="A21" s="14">
        <v>800024390</v>
      </c>
      <c r="B21" s="14" t="s">
        <v>66</v>
      </c>
      <c r="C21" s="14" t="s">
        <v>12</v>
      </c>
      <c r="D21" s="14">
        <v>247119</v>
      </c>
      <c r="E21" s="14" t="s">
        <v>12</v>
      </c>
      <c r="F21" s="14">
        <v>247119</v>
      </c>
      <c r="G21" s="14"/>
      <c r="H21" s="14" t="s">
        <v>109</v>
      </c>
      <c r="I21" s="14" t="s">
        <v>110</v>
      </c>
      <c r="J21" s="14"/>
      <c r="K21" s="14"/>
      <c r="L21" s="14"/>
      <c r="M21" s="14"/>
      <c r="N21" s="15">
        <v>44922</v>
      </c>
      <c r="O21" s="16">
        <v>88900</v>
      </c>
      <c r="P21" s="16">
        <v>88900</v>
      </c>
      <c r="Q21" s="14" t="s">
        <v>77</v>
      </c>
      <c r="R21" s="14" t="s">
        <v>210</v>
      </c>
      <c r="S21" s="14" t="s">
        <v>210</v>
      </c>
      <c r="T21" s="14" t="s">
        <v>210</v>
      </c>
      <c r="U21" s="14">
        <v>87122</v>
      </c>
      <c r="V21" s="14">
        <v>1222234032</v>
      </c>
      <c r="W21" s="14"/>
      <c r="X21" s="14"/>
      <c r="Y21" s="14"/>
      <c r="Z21" s="14"/>
      <c r="AA21" s="14" t="s">
        <v>78</v>
      </c>
      <c r="AB21" s="16">
        <v>88900</v>
      </c>
      <c r="AC21" s="16">
        <v>0</v>
      </c>
      <c r="AD21" s="16">
        <v>0</v>
      </c>
      <c r="AE21" s="16">
        <v>0</v>
      </c>
      <c r="AF21" s="16">
        <v>0</v>
      </c>
      <c r="AG21" s="14"/>
      <c r="AH21" s="16">
        <v>0</v>
      </c>
      <c r="AI21" s="14"/>
      <c r="AJ21" s="16">
        <v>88900</v>
      </c>
      <c r="AK21" s="16">
        <v>0</v>
      </c>
      <c r="AL21" s="14"/>
      <c r="AM21" s="16"/>
      <c r="AN21" s="14"/>
      <c r="AO21" s="14"/>
      <c r="AP21" s="14"/>
      <c r="AQ21" s="14"/>
      <c r="AR21" s="14"/>
      <c r="AS21" s="15">
        <v>44973</v>
      </c>
      <c r="AT21" s="14"/>
      <c r="AU21" s="14">
        <v>2</v>
      </c>
      <c r="AV21" s="14"/>
      <c r="AW21" s="14"/>
      <c r="AX21" s="14">
        <v>1</v>
      </c>
      <c r="AY21" s="14">
        <v>20230228</v>
      </c>
      <c r="AZ21" s="14">
        <v>20230222</v>
      </c>
      <c r="BA21" s="14">
        <v>88900</v>
      </c>
      <c r="BB21" s="14">
        <v>0</v>
      </c>
      <c r="BC21" s="14"/>
    </row>
    <row r="22" spans="1:55" x14ac:dyDescent="0.25">
      <c r="A22" s="14">
        <v>800024390</v>
      </c>
      <c r="B22" s="14" t="s">
        <v>66</v>
      </c>
      <c r="C22" s="14" t="s">
        <v>12</v>
      </c>
      <c r="D22" s="14">
        <v>136093</v>
      </c>
      <c r="E22" s="14" t="s">
        <v>12</v>
      </c>
      <c r="F22" s="14">
        <v>136093</v>
      </c>
      <c r="G22" s="14"/>
      <c r="H22" s="14" t="s">
        <v>111</v>
      </c>
      <c r="I22" s="14" t="s">
        <v>112</v>
      </c>
      <c r="J22" s="14"/>
      <c r="K22" s="14"/>
      <c r="L22" s="14"/>
      <c r="M22" s="14"/>
      <c r="N22" s="15">
        <v>44373</v>
      </c>
      <c r="O22" s="16">
        <v>1855387</v>
      </c>
      <c r="P22" s="16">
        <v>1855387</v>
      </c>
      <c r="Q22" s="14" t="s">
        <v>113</v>
      </c>
      <c r="R22" s="14"/>
      <c r="S22" s="14" t="s">
        <v>214</v>
      </c>
      <c r="T22" s="14" t="s">
        <v>214</v>
      </c>
      <c r="U22" s="14"/>
      <c r="V22" s="14"/>
      <c r="W22" s="14"/>
      <c r="X22" s="14"/>
      <c r="Y22" s="14"/>
      <c r="Z22" s="14"/>
      <c r="AA22" s="14" t="s">
        <v>78</v>
      </c>
      <c r="AB22" s="16">
        <v>1855387</v>
      </c>
      <c r="AC22" s="16">
        <v>0</v>
      </c>
      <c r="AD22" s="16">
        <v>0</v>
      </c>
      <c r="AE22" s="16">
        <v>0</v>
      </c>
      <c r="AF22" s="16">
        <v>1855387</v>
      </c>
      <c r="AG22" s="14"/>
      <c r="AH22" s="16">
        <v>0</v>
      </c>
      <c r="AI22" s="14"/>
      <c r="AJ22" s="16">
        <v>0</v>
      </c>
      <c r="AK22" s="16">
        <v>0</v>
      </c>
      <c r="AL22" s="14"/>
      <c r="AM22" s="16"/>
      <c r="AN22" s="14"/>
      <c r="AO22" s="14"/>
      <c r="AP22" s="14"/>
      <c r="AQ22" s="14"/>
      <c r="AR22" s="14"/>
      <c r="AS22" s="15">
        <v>44373</v>
      </c>
      <c r="AT22" s="14"/>
      <c r="AU22" s="14">
        <v>2</v>
      </c>
      <c r="AV22" s="14"/>
      <c r="AW22" s="14"/>
      <c r="AX22" s="14">
        <v>3</v>
      </c>
      <c r="AY22" s="14">
        <v>20230330</v>
      </c>
      <c r="AZ22" s="14">
        <v>20230328</v>
      </c>
      <c r="BA22" s="14">
        <v>1855387</v>
      </c>
      <c r="BB22" s="14">
        <v>1855387</v>
      </c>
      <c r="BC22" s="14"/>
    </row>
    <row r="23" spans="1:55" x14ac:dyDescent="0.25">
      <c r="A23" s="14">
        <v>800024390</v>
      </c>
      <c r="B23" s="14" t="s">
        <v>66</v>
      </c>
      <c r="C23" s="14" t="s">
        <v>12</v>
      </c>
      <c r="D23" s="14">
        <v>92613</v>
      </c>
      <c r="E23" s="14" t="s">
        <v>12</v>
      </c>
      <c r="F23" s="14">
        <v>92613</v>
      </c>
      <c r="G23" s="14"/>
      <c r="H23" s="14" t="s">
        <v>114</v>
      </c>
      <c r="I23" s="14" t="s">
        <v>115</v>
      </c>
      <c r="J23" s="14"/>
      <c r="K23" s="14"/>
      <c r="L23" s="14"/>
      <c r="M23" s="14"/>
      <c r="N23" s="15">
        <v>44096</v>
      </c>
      <c r="O23" s="16">
        <v>401827</v>
      </c>
      <c r="P23" s="16">
        <v>234339</v>
      </c>
      <c r="Q23" s="14" t="s">
        <v>113</v>
      </c>
      <c r="R23" s="14" t="s">
        <v>210</v>
      </c>
      <c r="S23" s="14" t="s">
        <v>210</v>
      </c>
      <c r="T23" s="14" t="s">
        <v>244</v>
      </c>
      <c r="U23" s="14">
        <v>311721</v>
      </c>
      <c r="V23" s="14">
        <v>1222245985</v>
      </c>
      <c r="W23" s="14"/>
      <c r="X23" s="14"/>
      <c r="Y23" s="14"/>
      <c r="Z23" s="14"/>
      <c r="AA23" s="14" t="s">
        <v>78</v>
      </c>
      <c r="AB23" s="16">
        <v>401827</v>
      </c>
      <c r="AC23" s="16">
        <v>0</v>
      </c>
      <c r="AD23" s="16">
        <v>0</v>
      </c>
      <c r="AE23" s="16">
        <v>0</v>
      </c>
      <c r="AF23" s="16">
        <v>83744</v>
      </c>
      <c r="AG23" s="14" t="s">
        <v>116</v>
      </c>
      <c r="AH23" s="16">
        <v>0</v>
      </c>
      <c r="AI23" s="14"/>
      <c r="AJ23" s="16">
        <v>318083</v>
      </c>
      <c r="AK23" s="16">
        <v>0</v>
      </c>
      <c r="AL23" s="14"/>
      <c r="AM23" s="16"/>
      <c r="AN23" s="14">
        <v>2201380253</v>
      </c>
      <c r="AO23" s="14" t="s">
        <v>245</v>
      </c>
      <c r="AP23" s="14"/>
      <c r="AQ23" s="14"/>
      <c r="AR23" s="14"/>
      <c r="AS23" s="15">
        <v>44922</v>
      </c>
      <c r="AT23" s="14"/>
      <c r="AU23" s="14">
        <v>2</v>
      </c>
      <c r="AV23" s="14"/>
      <c r="AW23" s="14"/>
      <c r="AX23" s="14">
        <v>2</v>
      </c>
      <c r="AY23" s="14">
        <v>20221130</v>
      </c>
      <c r="AZ23" s="14">
        <v>20221123</v>
      </c>
      <c r="BA23" s="14">
        <v>401827</v>
      </c>
      <c r="BB23" s="14">
        <v>83744</v>
      </c>
      <c r="BC23" s="14"/>
    </row>
    <row r="24" spans="1:55" x14ac:dyDescent="0.25">
      <c r="A24" s="14">
        <v>800024390</v>
      </c>
      <c r="B24" s="14" t="s">
        <v>66</v>
      </c>
      <c r="C24" s="14" t="s">
        <v>12</v>
      </c>
      <c r="D24" s="14">
        <v>99133</v>
      </c>
      <c r="E24" s="14" t="s">
        <v>12</v>
      </c>
      <c r="F24" s="14">
        <v>99133</v>
      </c>
      <c r="G24" s="14"/>
      <c r="H24" s="14" t="s">
        <v>117</v>
      </c>
      <c r="I24" s="14" t="s">
        <v>118</v>
      </c>
      <c r="J24" s="14"/>
      <c r="K24" s="14"/>
      <c r="L24" s="14"/>
      <c r="M24" s="14"/>
      <c r="N24" s="15">
        <v>44135</v>
      </c>
      <c r="O24" s="16">
        <v>3285771</v>
      </c>
      <c r="P24" s="16">
        <v>2964594</v>
      </c>
      <c r="Q24" s="14" t="s">
        <v>113</v>
      </c>
      <c r="R24" s="14" t="s">
        <v>210</v>
      </c>
      <c r="S24" s="14" t="s">
        <v>210</v>
      </c>
      <c r="T24" s="14" t="s">
        <v>244</v>
      </c>
      <c r="U24" s="14">
        <v>2905302</v>
      </c>
      <c r="V24" s="14">
        <v>1222245984</v>
      </c>
      <c r="W24" s="14"/>
      <c r="X24" s="14"/>
      <c r="Y24" s="14"/>
      <c r="Z24" s="14"/>
      <c r="AA24" s="14" t="s">
        <v>78</v>
      </c>
      <c r="AB24" s="16">
        <v>3285771</v>
      </c>
      <c r="AC24" s="16">
        <v>0</v>
      </c>
      <c r="AD24" s="16">
        <v>0</v>
      </c>
      <c r="AE24" s="16">
        <v>0</v>
      </c>
      <c r="AF24" s="16">
        <v>321177</v>
      </c>
      <c r="AG24" s="14" t="s">
        <v>119</v>
      </c>
      <c r="AH24" s="16">
        <v>0</v>
      </c>
      <c r="AI24" s="14"/>
      <c r="AJ24" s="16">
        <v>2964594</v>
      </c>
      <c r="AK24" s="16">
        <v>0</v>
      </c>
      <c r="AL24" s="14"/>
      <c r="AM24" s="16"/>
      <c r="AN24" s="14">
        <v>2201380253</v>
      </c>
      <c r="AO24" s="14" t="s">
        <v>245</v>
      </c>
      <c r="AP24" s="14"/>
      <c r="AQ24" s="14"/>
      <c r="AR24" s="14"/>
      <c r="AS24" s="15">
        <v>44922</v>
      </c>
      <c r="AT24" s="14"/>
      <c r="AU24" s="14">
        <v>2</v>
      </c>
      <c r="AV24" s="14"/>
      <c r="AW24" s="14"/>
      <c r="AX24" s="14">
        <v>2</v>
      </c>
      <c r="AY24" s="14">
        <v>20221130</v>
      </c>
      <c r="AZ24" s="14">
        <v>20221123</v>
      </c>
      <c r="BA24" s="14">
        <v>3285771</v>
      </c>
      <c r="BB24" s="14">
        <v>321177</v>
      </c>
      <c r="BC24" s="14"/>
    </row>
    <row r="25" spans="1:55" x14ac:dyDescent="0.25">
      <c r="A25" s="14">
        <v>800024390</v>
      </c>
      <c r="B25" s="14" t="s">
        <v>66</v>
      </c>
      <c r="C25" s="14" t="s">
        <v>12</v>
      </c>
      <c r="D25" s="14">
        <v>111412</v>
      </c>
      <c r="E25" s="14" t="s">
        <v>12</v>
      </c>
      <c r="F25" s="14">
        <v>111412</v>
      </c>
      <c r="G25" s="14"/>
      <c r="H25" s="14" t="s">
        <v>120</v>
      </c>
      <c r="I25" s="14" t="s">
        <v>121</v>
      </c>
      <c r="J25" s="14"/>
      <c r="K25" s="14"/>
      <c r="L25" s="14"/>
      <c r="M25" s="14"/>
      <c r="N25" s="15">
        <v>44223</v>
      </c>
      <c r="O25" s="16">
        <v>2387003</v>
      </c>
      <c r="P25" s="16">
        <v>2387003</v>
      </c>
      <c r="Q25" s="14" t="s">
        <v>113</v>
      </c>
      <c r="R25" s="14" t="s">
        <v>210</v>
      </c>
      <c r="S25" s="14" t="s">
        <v>210</v>
      </c>
      <c r="T25" s="14" t="s">
        <v>244</v>
      </c>
      <c r="U25" s="14">
        <v>2122269</v>
      </c>
      <c r="V25" s="14">
        <v>4800057722</v>
      </c>
      <c r="W25" s="14"/>
      <c r="X25" s="14"/>
      <c r="Y25" s="14"/>
      <c r="Z25" s="14"/>
      <c r="AA25" s="14" t="s">
        <v>78</v>
      </c>
      <c r="AB25" s="16">
        <v>2387003</v>
      </c>
      <c r="AC25" s="16">
        <v>0</v>
      </c>
      <c r="AD25" s="16">
        <v>0</v>
      </c>
      <c r="AE25" s="16">
        <v>0</v>
      </c>
      <c r="AF25" s="16">
        <v>2387003</v>
      </c>
      <c r="AG25" s="14"/>
      <c r="AH25" s="16">
        <v>0</v>
      </c>
      <c r="AI25" s="14"/>
      <c r="AJ25" s="16">
        <v>0</v>
      </c>
      <c r="AK25" s="16">
        <v>0</v>
      </c>
      <c r="AL25" s="14"/>
      <c r="AM25" s="16"/>
      <c r="AN25" s="14">
        <v>4800057722</v>
      </c>
      <c r="AO25" s="14" t="s">
        <v>247</v>
      </c>
      <c r="AP25" s="14"/>
      <c r="AQ25" s="14"/>
      <c r="AR25" s="14"/>
      <c r="AS25" s="15">
        <v>44340</v>
      </c>
      <c r="AT25" s="14"/>
      <c r="AU25" s="14">
        <v>2</v>
      </c>
      <c r="AV25" s="14"/>
      <c r="AW25" s="14"/>
      <c r="AX25" s="14">
        <v>2</v>
      </c>
      <c r="AY25" s="14">
        <v>20210530</v>
      </c>
      <c r="AZ25" s="14">
        <v>20210518</v>
      </c>
      <c r="BA25" s="14">
        <v>2387003</v>
      </c>
      <c r="BB25" s="14">
        <v>2387003</v>
      </c>
      <c r="BC25" s="14"/>
    </row>
    <row r="26" spans="1:55" x14ac:dyDescent="0.25">
      <c r="A26" s="14">
        <v>800024390</v>
      </c>
      <c r="B26" s="14" t="s">
        <v>66</v>
      </c>
      <c r="C26" s="14" t="s">
        <v>12</v>
      </c>
      <c r="D26" s="14">
        <v>234033</v>
      </c>
      <c r="E26" s="14" t="s">
        <v>12</v>
      </c>
      <c r="F26" s="14">
        <v>234033</v>
      </c>
      <c r="G26" s="14"/>
      <c r="H26" s="14" t="s">
        <v>122</v>
      </c>
      <c r="I26" s="14" t="s">
        <v>123</v>
      </c>
      <c r="J26" s="14"/>
      <c r="K26" s="14"/>
      <c r="L26" s="14"/>
      <c r="M26" s="14"/>
      <c r="N26" s="15">
        <v>44855</v>
      </c>
      <c r="O26" s="16">
        <v>3765789</v>
      </c>
      <c r="P26" s="16">
        <v>3499989</v>
      </c>
      <c r="Q26" s="14" t="s">
        <v>113</v>
      </c>
      <c r="R26" s="14" t="s">
        <v>210</v>
      </c>
      <c r="S26" s="14" t="s">
        <v>210</v>
      </c>
      <c r="T26" s="14" t="s">
        <v>244</v>
      </c>
      <c r="U26" s="14">
        <v>3341763</v>
      </c>
      <c r="V26" s="14">
        <v>1222241833</v>
      </c>
      <c r="W26" s="14"/>
      <c r="X26" s="14"/>
      <c r="Y26" s="14"/>
      <c r="Z26" s="14"/>
      <c r="AA26" s="14" t="s">
        <v>78</v>
      </c>
      <c r="AB26" s="16">
        <v>3765789</v>
      </c>
      <c r="AC26" s="16">
        <v>0</v>
      </c>
      <c r="AD26" s="16">
        <v>0</v>
      </c>
      <c r="AE26" s="16">
        <v>0</v>
      </c>
      <c r="AF26" s="16">
        <v>265800</v>
      </c>
      <c r="AG26" s="14" t="s">
        <v>124</v>
      </c>
      <c r="AH26" s="16">
        <v>0</v>
      </c>
      <c r="AI26" s="14"/>
      <c r="AJ26" s="16">
        <v>3499989</v>
      </c>
      <c r="AK26" s="16">
        <v>0</v>
      </c>
      <c r="AL26" s="14"/>
      <c r="AM26" s="16"/>
      <c r="AN26">
        <v>2201380337</v>
      </c>
      <c r="AO26" s="14" t="s">
        <v>245</v>
      </c>
      <c r="AP26" s="14"/>
      <c r="AQ26" s="14"/>
      <c r="AR26" s="14"/>
      <c r="AS26" s="15">
        <v>44915</v>
      </c>
      <c r="AT26" s="14"/>
      <c r="AU26" s="14">
        <v>2</v>
      </c>
      <c r="AV26" s="14"/>
      <c r="AW26" s="14"/>
      <c r="AX26" s="14">
        <v>2</v>
      </c>
      <c r="AY26" s="14">
        <v>20230324</v>
      </c>
      <c r="AZ26" s="14">
        <v>20230309</v>
      </c>
      <c r="BA26" s="14">
        <v>3765789</v>
      </c>
      <c r="BB26" s="14">
        <v>265800</v>
      </c>
      <c r="BC26" s="14"/>
    </row>
    <row r="27" spans="1:55" x14ac:dyDescent="0.25">
      <c r="A27" s="14">
        <v>800024390</v>
      </c>
      <c r="B27" s="14" t="s">
        <v>66</v>
      </c>
      <c r="C27" s="14" t="s">
        <v>12</v>
      </c>
      <c r="D27" s="14">
        <v>228511</v>
      </c>
      <c r="E27" s="14" t="s">
        <v>12</v>
      </c>
      <c r="F27" s="14">
        <v>228511</v>
      </c>
      <c r="G27" s="14"/>
      <c r="H27" s="14" t="s">
        <v>125</v>
      </c>
      <c r="I27" s="14" t="s">
        <v>126</v>
      </c>
      <c r="J27" s="14"/>
      <c r="K27" s="14"/>
      <c r="L27" s="14"/>
      <c r="M27" s="14"/>
      <c r="N27" s="15">
        <v>44830</v>
      </c>
      <c r="O27" s="16">
        <v>600300</v>
      </c>
      <c r="P27" s="16">
        <v>155215</v>
      </c>
      <c r="Q27" s="14" t="s">
        <v>113</v>
      </c>
      <c r="R27" s="14" t="s">
        <v>210</v>
      </c>
      <c r="S27" s="14" t="s">
        <v>210</v>
      </c>
      <c r="T27" s="14" t="s">
        <v>244</v>
      </c>
      <c r="U27" s="14">
        <v>152111</v>
      </c>
      <c r="V27" s="14">
        <v>1222241265</v>
      </c>
      <c r="W27" s="14"/>
      <c r="X27" s="14"/>
      <c r="Y27" s="14"/>
      <c r="Z27" s="14"/>
      <c r="AA27" s="14" t="s">
        <v>78</v>
      </c>
      <c r="AB27" s="16">
        <v>600300</v>
      </c>
      <c r="AC27" s="16">
        <v>0</v>
      </c>
      <c r="AD27" s="16">
        <v>0</v>
      </c>
      <c r="AE27" s="16">
        <v>0</v>
      </c>
      <c r="AF27" s="16">
        <v>180800</v>
      </c>
      <c r="AG27" s="14" t="s">
        <v>127</v>
      </c>
      <c r="AH27" s="16">
        <v>0</v>
      </c>
      <c r="AI27" s="14"/>
      <c r="AJ27" s="16">
        <v>419500</v>
      </c>
      <c r="AK27" s="16">
        <v>0</v>
      </c>
      <c r="AL27" s="14"/>
      <c r="AM27" s="16"/>
      <c r="AN27">
        <v>2201380337</v>
      </c>
      <c r="AO27" s="14" t="s">
        <v>245</v>
      </c>
      <c r="AP27" s="14"/>
      <c r="AQ27" s="14"/>
      <c r="AR27" s="14"/>
      <c r="AS27" s="15">
        <v>44849</v>
      </c>
      <c r="AT27" s="14"/>
      <c r="AU27" s="14">
        <v>2</v>
      </c>
      <c r="AV27" s="14"/>
      <c r="AW27" s="14"/>
      <c r="AX27" s="14">
        <v>2</v>
      </c>
      <c r="AY27" s="14">
        <v>20221207</v>
      </c>
      <c r="AZ27" s="14">
        <v>20221123</v>
      </c>
      <c r="BA27" s="14">
        <v>600300</v>
      </c>
      <c r="BB27" s="14">
        <v>180800</v>
      </c>
      <c r="BC27" s="14"/>
    </row>
    <row r="28" spans="1:55" x14ac:dyDescent="0.25">
      <c r="A28" s="14">
        <v>800024390</v>
      </c>
      <c r="B28" s="14" t="s">
        <v>66</v>
      </c>
      <c r="C28" s="14" t="s">
        <v>12</v>
      </c>
      <c r="D28" s="14">
        <v>228963</v>
      </c>
      <c r="E28" s="14" t="s">
        <v>12</v>
      </c>
      <c r="F28" s="14">
        <v>228963</v>
      </c>
      <c r="G28" s="14"/>
      <c r="H28" s="14" t="s">
        <v>128</v>
      </c>
      <c r="I28" s="14" t="s">
        <v>129</v>
      </c>
      <c r="J28" s="14"/>
      <c r="K28" s="14"/>
      <c r="L28" s="14"/>
      <c r="M28" s="14"/>
      <c r="N28" s="15">
        <v>44831</v>
      </c>
      <c r="O28" s="16">
        <v>600300</v>
      </c>
      <c r="P28" s="16">
        <v>419500</v>
      </c>
      <c r="Q28" s="14" t="s">
        <v>113</v>
      </c>
      <c r="R28" s="14" t="s">
        <v>210</v>
      </c>
      <c r="S28" s="14" t="s">
        <v>210</v>
      </c>
      <c r="T28" s="14" t="s">
        <v>244</v>
      </c>
      <c r="U28" s="14">
        <v>411110</v>
      </c>
      <c r="V28" s="14">
        <v>1222241266</v>
      </c>
      <c r="W28" s="14"/>
      <c r="X28" s="14"/>
      <c r="Y28" s="14"/>
      <c r="Z28" s="14"/>
      <c r="AA28" s="14" t="s">
        <v>78</v>
      </c>
      <c r="AB28" s="16">
        <v>600300</v>
      </c>
      <c r="AC28" s="16">
        <v>0</v>
      </c>
      <c r="AD28" s="16">
        <v>0</v>
      </c>
      <c r="AE28" s="16">
        <v>0</v>
      </c>
      <c r="AF28" s="16">
        <v>180800</v>
      </c>
      <c r="AG28" s="14" t="s">
        <v>127</v>
      </c>
      <c r="AH28" s="16">
        <v>0</v>
      </c>
      <c r="AI28" s="14"/>
      <c r="AJ28" s="16">
        <v>419500</v>
      </c>
      <c r="AK28" s="16">
        <v>0</v>
      </c>
      <c r="AL28" s="14"/>
      <c r="AM28" s="16"/>
      <c r="AN28">
        <v>2201380337</v>
      </c>
      <c r="AO28" s="14" t="s">
        <v>245</v>
      </c>
      <c r="AP28" s="14"/>
      <c r="AQ28" s="14"/>
      <c r="AR28" s="14"/>
      <c r="AS28" s="15">
        <v>44849</v>
      </c>
      <c r="AT28" s="14"/>
      <c r="AU28" s="14">
        <v>2</v>
      </c>
      <c r="AV28" s="14"/>
      <c r="AW28" s="14"/>
      <c r="AX28" s="14">
        <v>2</v>
      </c>
      <c r="AY28" s="14">
        <v>20221207</v>
      </c>
      <c r="AZ28" s="14">
        <v>20221123</v>
      </c>
      <c r="BA28" s="14">
        <v>600300</v>
      </c>
      <c r="BB28" s="14">
        <v>180800</v>
      </c>
      <c r="BC28" s="14"/>
    </row>
    <row r="29" spans="1:55" x14ac:dyDescent="0.25">
      <c r="A29" s="14">
        <v>800024390</v>
      </c>
      <c r="B29" s="14" t="s">
        <v>66</v>
      </c>
      <c r="C29" s="14" t="s">
        <v>12</v>
      </c>
      <c r="D29" s="14">
        <v>222218</v>
      </c>
      <c r="E29" s="14" t="s">
        <v>12</v>
      </c>
      <c r="F29" s="14">
        <v>222218</v>
      </c>
      <c r="G29" s="14"/>
      <c r="H29" s="14" t="s">
        <v>130</v>
      </c>
      <c r="I29" s="14" t="s">
        <v>131</v>
      </c>
      <c r="J29" s="14"/>
      <c r="K29" s="14"/>
      <c r="L29" s="14"/>
      <c r="M29" s="14"/>
      <c r="N29" s="15">
        <v>44800</v>
      </c>
      <c r="O29" s="16">
        <v>982450</v>
      </c>
      <c r="P29" s="16">
        <v>82400</v>
      </c>
      <c r="Q29" s="14" t="s">
        <v>113</v>
      </c>
      <c r="R29" s="14" t="s">
        <v>210</v>
      </c>
      <c r="S29" s="14" t="s">
        <v>210</v>
      </c>
      <c r="T29" s="14" t="s">
        <v>244</v>
      </c>
      <c r="U29" s="14">
        <v>80752</v>
      </c>
      <c r="V29" s="14">
        <v>1910621114</v>
      </c>
      <c r="W29" s="14"/>
      <c r="X29" s="14"/>
      <c r="Y29" s="14"/>
      <c r="Z29" s="14"/>
      <c r="AA29" s="14" t="s">
        <v>78</v>
      </c>
      <c r="AB29" s="16">
        <v>982450</v>
      </c>
      <c r="AC29" s="16">
        <v>0</v>
      </c>
      <c r="AD29" s="16">
        <v>0</v>
      </c>
      <c r="AE29" s="16">
        <v>0</v>
      </c>
      <c r="AF29" s="16">
        <v>263200</v>
      </c>
      <c r="AG29" s="14" t="s">
        <v>132</v>
      </c>
      <c r="AH29" s="16">
        <v>0</v>
      </c>
      <c r="AI29" s="14"/>
      <c r="AJ29" s="16">
        <v>719250</v>
      </c>
      <c r="AK29" s="16">
        <v>0</v>
      </c>
      <c r="AL29" s="14"/>
      <c r="AM29" s="16"/>
      <c r="AN29">
        <v>2201380337</v>
      </c>
      <c r="AO29" s="14" t="s">
        <v>245</v>
      </c>
      <c r="AP29" s="14"/>
      <c r="AQ29" s="14"/>
      <c r="AR29" s="14"/>
      <c r="AS29" s="15">
        <v>44818</v>
      </c>
      <c r="AT29" s="14"/>
      <c r="AU29" s="14">
        <v>2</v>
      </c>
      <c r="AV29" s="14"/>
      <c r="AW29" s="14"/>
      <c r="AX29" s="14">
        <v>2</v>
      </c>
      <c r="AY29" s="14">
        <v>20221207</v>
      </c>
      <c r="AZ29" s="14">
        <v>20221123</v>
      </c>
      <c r="BA29" s="14">
        <v>982450</v>
      </c>
      <c r="BB29" s="14">
        <v>263200</v>
      </c>
      <c r="BC29" s="14"/>
    </row>
    <row r="30" spans="1:55" x14ac:dyDescent="0.25">
      <c r="A30" s="14">
        <v>800024390</v>
      </c>
      <c r="B30" s="14" t="s">
        <v>66</v>
      </c>
      <c r="C30" s="14" t="s">
        <v>12</v>
      </c>
      <c r="D30" s="14">
        <v>71560</v>
      </c>
      <c r="E30" s="14" t="s">
        <v>12</v>
      </c>
      <c r="F30" s="14">
        <v>71560</v>
      </c>
      <c r="G30" s="14"/>
      <c r="H30" s="14" t="s">
        <v>133</v>
      </c>
      <c r="I30" s="14" t="s">
        <v>134</v>
      </c>
      <c r="J30" s="14"/>
      <c r="K30" s="14"/>
      <c r="L30" s="14"/>
      <c r="M30" s="14"/>
      <c r="N30" s="15">
        <v>43886</v>
      </c>
      <c r="O30" s="16">
        <v>431019</v>
      </c>
      <c r="P30" s="16">
        <v>431019</v>
      </c>
      <c r="Q30" s="14" t="s">
        <v>135</v>
      </c>
      <c r="R30" s="14" t="s">
        <v>211</v>
      </c>
      <c r="S30" s="14" t="s">
        <v>214</v>
      </c>
      <c r="T30" s="14" t="s">
        <v>214</v>
      </c>
      <c r="U30" s="14"/>
      <c r="V30" s="14"/>
      <c r="W30" s="14"/>
      <c r="X30" s="14"/>
      <c r="Y30" s="14"/>
      <c r="Z30" s="14"/>
      <c r="AA30" s="14" t="s">
        <v>78</v>
      </c>
      <c r="AB30" s="16">
        <v>431019</v>
      </c>
      <c r="AC30" s="16">
        <v>0</v>
      </c>
      <c r="AD30" s="16">
        <v>0</v>
      </c>
      <c r="AE30" s="16">
        <v>0</v>
      </c>
      <c r="AF30" s="16">
        <v>0</v>
      </c>
      <c r="AG30" s="14"/>
      <c r="AH30" s="16">
        <v>431019</v>
      </c>
      <c r="AI30" s="14" t="s">
        <v>136</v>
      </c>
      <c r="AJ30" s="16">
        <v>0</v>
      </c>
      <c r="AK30" s="16">
        <v>431019</v>
      </c>
      <c r="AL30" s="14"/>
      <c r="AM30" s="16"/>
      <c r="AN30" s="14"/>
      <c r="AO30" s="14"/>
      <c r="AP30" s="14"/>
      <c r="AQ30" s="14"/>
      <c r="AR30" s="14"/>
      <c r="AS30" s="15">
        <v>44391</v>
      </c>
      <c r="AT30" s="14"/>
      <c r="AU30" s="14">
        <v>9</v>
      </c>
      <c r="AV30" s="14"/>
      <c r="AW30" s="14" t="s">
        <v>137</v>
      </c>
      <c r="AX30" s="14">
        <v>5</v>
      </c>
      <c r="AY30" s="14">
        <v>21001231</v>
      </c>
      <c r="AZ30" s="14">
        <v>20210721</v>
      </c>
      <c r="BA30" s="14">
        <v>431019</v>
      </c>
      <c r="BB30" s="14">
        <v>0</v>
      </c>
      <c r="BC30" s="14"/>
    </row>
    <row r="31" spans="1:55" x14ac:dyDescent="0.25">
      <c r="A31" s="14">
        <v>800024390</v>
      </c>
      <c r="B31" s="14" t="s">
        <v>66</v>
      </c>
      <c r="C31" s="14" t="s">
        <v>12</v>
      </c>
      <c r="D31" s="14">
        <v>173529</v>
      </c>
      <c r="E31" s="14" t="s">
        <v>12</v>
      </c>
      <c r="F31" s="14">
        <v>173529</v>
      </c>
      <c r="G31" s="14"/>
      <c r="H31" s="14" t="s">
        <v>138</v>
      </c>
      <c r="I31" s="14" t="s">
        <v>139</v>
      </c>
      <c r="J31" s="14"/>
      <c r="K31" s="14"/>
      <c r="L31" s="14"/>
      <c r="M31" s="14"/>
      <c r="N31" s="15">
        <v>44572</v>
      </c>
      <c r="O31" s="16">
        <v>80832</v>
      </c>
      <c r="P31" s="16">
        <v>80832</v>
      </c>
      <c r="Q31" s="14" t="s">
        <v>135</v>
      </c>
      <c r="R31" s="14" t="s">
        <v>211</v>
      </c>
      <c r="S31" s="14" t="s">
        <v>214</v>
      </c>
      <c r="T31" s="14" t="s">
        <v>214</v>
      </c>
      <c r="U31" s="14"/>
      <c r="V31" s="14"/>
      <c r="W31" s="14"/>
      <c r="X31" s="14"/>
      <c r="Y31" s="14"/>
      <c r="Z31" s="14"/>
      <c r="AA31" s="14" t="s">
        <v>78</v>
      </c>
      <c r="AB31" s="16">
        <v>80832</v>
      </c>
      <c r="AC31" s="16">
        <v>0</v>
      </c>
      <c r="AD31" s="16">
        <v>0</v>
      </c>
      <c r="AE31" s="16">
        <v>0</v>
      </c>
      <c r="AF31" s="16">
        <v>0</v>
      </c>
      <c r="AG31" s="14"/>
      <c r="AH31" s="16">
        <v>80832</v>
      </c>
      <c r="AI31" s="14" t="s">
        <v>140</v>
      </c>
      <c r="AJ31" s="16">
        <v>0</v>
      </c>
      <c r="AK31" s="16">
        <v>80832</v>
      </c>
      <c r="AL31" s="14"/>
      <c r="AM31" s="16"/>
      <c r="AN31" s="14"/>
      <c r="AO31" s="14"/>
      <c r="AP31" s="14"/>
      <c r="AQ31" s="14"/>
      <c r="AR31" s="14"/>
      <c r="AS31" s="15">
        <v>44610</v>
      </c>
      <c r="AT31" s="14"/>
      <c r="AU31" s="14">
        <v>9</v>
      </c>
      <c r="AV31" s="14"/>
      <c r="AW31" s="14" t="s">
        <v>137</v>
      </c>
      <c r="AX31" s="14">
        <v>2</v>
      </c>
      <c r="AY31" s="14">
        <v>21001231</v>
      </c>
      <c r="AZ31" s="14">
        <v>20220218</v>
      </c>
      <c r="BA31" s="14">
        <v>80832</v>
      </c>
      <c r="BB31" s="14">
        <v>0</v>
      </c>
      <c r="BC31" s="14"/>
    </row>
    <row r="32" spans="1:55" x14ac:dyDescent="0.25">
      <c r="A32" s="14">
        <v>800024390</v>
      </c>
      <c r="B32" s="14" t="s">
        <v>66</v>
      </c>
      <c r="C32" s="14" t="s">
        <v>12</v>
      </c>
      <c r="D32" s="14">
        <v>79133</v>
      </c>
      <c r="E32" s="14" t="s">
        <v>12</v>
      </c>
      <c r="F32" s="14">
        <v>79133</v>
      </c>
      <c r="G32" s="14"/>
      <c r="H32" s="14" t="s">
        <v>141</v>
      </c>
      <c r="I32" s="14" t="s">
        <v>142</v>
      </c>
      <c r="J32" s="14"/>
      <c r="K32" s="14"/>
      <c r="L32" s="14"/>
      <c r="M32" s="14"/>
      <c r="N32" s="15">
        <v>43980</v>
      </c>
      <c r="O32" s="16">
        <v>84594</v>
      </c>
      <c r="P32" s="16">
        <v>84594</v>
      </c>
      <c r="Q32" s="14" t="s">
        <v>135</v>
      </c>
      <c r="R32" s="14" t="s">
        <v>211</v>
      </c>
      <c r="S32" s="14" t="s">
        <v>214</v>
      </c>
      <c r="T32" s="14" t="s">
        <v>214</v>
      </c>
      <c r="U32" s="14"/>
      <c r="V32" s="14"/>
      <c r="W32" s="14"/>
      <c r="X32" s="14"/>
      <c r="Y32" s="14"/>
      <c r="Z32" s="14"/>
      <c r="AA32" s="14" t="s">
        <v>78</v>
      </c>
      <c r="AB32" s="16">
        <v>84594</v>
      </c>
      <c r="AC32" s="16">
        <v>0</v>
      </c>
      <c r="AD32" s="16">
        <v>0</v>
      </c>
      <c r="AE32" s="16">
        <v>0</v>
      </c>
      <c r="AF32" s="16">
        <v>0</v>
      </c>
      <c r="AG32" s="14"/>
      <c r="AH32" s="16">
        <v>84594</v>
      </c>
      <c r="AI32" s="14" t="s">
        <v>143</v>
      </c>
      <c r="AJ32" s="16">
        <v>0</v>
      </c>
      <c r="AK32" s="16">
        <v>84594</v>
      </c>
      <c r="AL32" s="14"/>
      <c r="AM32" s="16"/>
      <c r="AN32" s="14"/>
      <c r="AO32" s="14"/>
      <c r="AP32" s="14"/>
      <c r="AQ32" s="14"/>
      <c r="AR32" s="14"/>
      <c r="AS32" s="15">
        <v>44378</v>
      </c>
      <c r="AT32" s="14"/>
      <c r="AU32" s="14">
        <v>9</v>
      </c>
      <c r="AV32" s="14"/>
      <c r="AW32" s="14" t="s">
        <v>137</v>
      </c>
      <c r="AX32" s="14">
        <v>2</v>
      </c>
      <c r="AY32" s="14">
        <v>21001231</v>
      </c>
      <c r="AZ32" s="14">
        <v>20210703</v>
      </c>
      <c r="BA32" s="14">
        <v>84594</v>
      </c>
      <c r="BB32" s="14">
        <v>0</v>
      </c>
      <c r="BC32" s="14"/>
    </row>
    <row r="33" spans="1:55" x14ac:dyDescent="0.25">
      <c r="A33" s="14">
        <v>800024390</v>
      </c>
      <c r="B33" s="14" t="s">
        <v>66</v>
      </c>
      <c r="C33" s="14" t="s">
        <v>12</v>
      </c>
      <c r="D33" s="14">
        <v>83145</v>
      </c>
      <c r="E33" s="14" t="s">
        <v>12</v>
      </c>
      <c r="F33" s="14">
        <v>83145</v>
      </c>
      <c r="G33" s="14"/>
      <c r="H33" s="14" t="s">
        <v>144</v>
      </c>
      <c r="I33" s="14" t="s">
        <v>145</v>
      </c>
      <c r="J33" s="14"/>
      <c r="K33" s="14"/>
      <c r="L33" s="14"/>
      <c r="M33" s="14"/>
      <c r="N33" s="15">
        <v>44025</v>
      </c>
      <c r="O33" s="16">
        <v>84594</v>
      </c>
      <c r="P33" s="16">
        <v>84594</v>
      </c>
      <c r="Q33" s="14" t="s">
        <v>135</v>
      </c>
      <c r="R33" s="14" t="s">
        <v>211</v>
      </c>
      <c r="S33" s="14" t="s">
        <v>211</v>
      </c>
      <c r="T33" s="14" t="s">
        <v>211</v>
      </c>
      <c r="U33" s="14"/>
      <c r="V33" s="14"/>
      <c r="W33" s="14"/>
      <c r="X33" s="14"/>
      <c r="Y33" s="14"/>
      <c r="Z33" s="14"/>
      <c r="AA33" s="14" t="s">
        <v>78</v>
      </c>
      <c r="AB33" s="16">
        <v>84594</v>
      </c>
      <c r="AC33" s="16">
        <v>0</v>
      </c>
      <c r="AD33" s="16">
        <v>0</v>
      </c>
      <c r="AE33" s="16">
        <v>0</v>
      </c>
      <c r="AF33" s="16">
        <v>0</v>
      </c>
      <c r="AG33" s="14"/>
      <c r="AH33" s="16">
        <v>84594</v>
      </c>
      <c r="AI33" s="14" t="s">
        <v>146</v>
      </c>
      <c r="AJ33" s="16">
        <v>0</v>
      </c>
      <c r="AK33" s="16">
        <v>84594</v>
      </c>
      <c r="AL33" s="14"/>
      <c r="AM33" s="16"/>
      <c r="AN33" s="14"/>
      <c r="AO33" s="14"/>
      <c r="AP33" s="14"/>
      <c r="AQ33" s="14"/>
      <c r="AR33" s="14"/>
      <c r="AS33" s="15">
        <v>45000</v>
      </c>
      <c r="AT33" s="14"/>
      <c r="AU33" s="14">
        <v>9</v>
      </c>
      <c r="AV33" s="14"/>
      <c r="AW33" s="14" t="s">
        <v>137</v>
      </c>
      <c r="AX33" s="14">
        <v>4</v>
      </c>
      <c r="AY33" s="14">
        <v>21001231</v>
      </c>
      <c r="AZ33" s="14">
        <v>20230316</v>
      </c>
      <c r="BA33" s="14">
        <v>84594</v>
      </c>
      <c r="BB33" s="14">
        <v>0</v>
      </c>
      <c r="BC33" s="14"/>
    </row>
    <row r="34" spans="1:55" x14ac:dyDescent="0.25">
      <c r="A34" s="14">
        <v>800024390</v>
      </c>
      <c r="B34" s="14" t="s">
        <v>66</v>
      </c>
      <c r="C34" s="14" t="s">
        <v>12</v>
      </c>
      <c r="D34" s="14">
        <v>76922</v>
      </c>
      <c r="E34" s="14" t="s">
        <v>12</v>
      </c>
      <c r="F34" s="14">
        <v>76922</v>
      </c>
      <c r="G34" s="14"/>
      <c r="H34" s="14" t="s">
        <v>147</v>
      </c>
      <c r="I34" s="14" t="s">
        <v>148</v>
      </c>
      <c r="J34" s="14"/>
      <c r="K34" s="14"/>
      <c r="L34" s="14"/>
      <c r="M34" s="14"/>
      <c r="N34" s="15">
        <v>43945</v>
      </c>
      <c r="O34" s="16">
        <v>2002356</v>
      </c>
      <c r="P34" s="16">
        <v>2002356</v>
      </c>
      <c r="Q34" s="14" t="s">
        <v>135</v>
      </c>
      <c r="R34" s="14" t="s">
        <v>211</v>
      </c>
      <c r="S34" s="14" t="s">
        <v>214</v>
      </c>
      <c r="T34" s="14" t="s">
        <v>214</v>
      </c>
      <c r="U34" s="14"/>
      <c r="V34" s="14"/>
      <c r="W34" s="14"/>
      <c r="X34" s="14"/>
      <c r="Y34" s="14"/>
      <c r="Z34" s="14"/>
      <c r="AA34" s="14" t="s">
        <v>78</v>
      </c>
      <c r="AB34" s="16">
        <v>2002356</v>
      </c>
      <c r="AC34" s="16">
        <v>0</v>
      </c>
      <c r="AD34" s="16">
        <v>0</v>
      </c>
      <c r="AE34" s="16">
        <v>0</v>
      </c>
      <c r="AF34" s="16">
        <v>0</v>
      </c>
      <c r="AG34" s="14"/>
      <c r="AH34" s="16">
        <v>2002356</v>
      </c>
      <c r="AI34" s="14" t="s">
        <v>149</v>
      </c>
      <c r="AJ34" s="16">
        <v>0</v>
      </c>
      <c r="AK34" s="16">
        <v>2002356</v>
      </c>
      <c r="AL34" s="14"/>
      <c r="AM34" s="16"/>
      <c r="AN34" s="14"/>
      <c r="AO34" s="14"/>
      <c r="AP34" s="14"/>
      <c r="AQ34" s="14"/>
      <c r="AR34" s="14"/>
      <c r="AS34" s="15">
        <v>44391</v>
      </c>
      <c r="AT34" s="14"/>
      <c r="AU34" s="14">
        <v>9</v>
      </c>
      <c r="AV34" s="14"/>
      <c r="AW34" s="14" t="s">
        <v>137</v>
      </c>
      <c r="AX34" s="14">
        <v>6</v>
      </c>
      <c r="AY34" s="14">
        <v>21001231</v>
      </c>
      <c r="AZ34" s="14">
        <v>20210721</v>
      </c>
      <c r="BA34" s="14">
        <v>2002356</v>
      </c>
      <c r="BB34" s="14">
        <v>0</v>
      </c>
      <c r="BC34" s="14"/>
    </row>
    <row r="35" spans="1:55" x14ac:dyDescent="0.25">
      <c r="A35" s="14">
        <v>800024390</v>
      </c>
      <c r="B35" s="14" t="s">
        <v>66</v>
      </c>
      <c r="C35" s="14" t="s">
        <v>12</v>
      </c>
      <c r="D35" s="14">
        <v>78025</v>
      </c>
      <c r="E35" s="14" t="s">
        <v>12</v>
      </c>
      <c r="F35" s="14">
        <v>78025</v>
      </c>
      <c r="G35" s="14"/>
      <c r="H35" s="14" t="s">
        <v>150</v>
      </c>
      <c r="I35" s="14" t="s">
        <v>151</v>
      </c>
      <c r="J35" s="14"/>
      <c r="K35" s="14"/>
      <c r="L35" s="14"/>
      <c r="M35" s="14"/>
      <c r="N35" s="15">
        <v>43967</v>
      </c>
      <c r="O35" s="16">
        <v>146032</v>
      </c>
      <c r="P35" s="16">
        <v>146032</v>
      </c>
      <c r="Q35" s="14" t="s">
        <v>135</v>
      </c>
      <c r="R35" s="14" t="s">
        <v>211</v>
      </c>
      <c r="S35" s="14" t="s">
        <v>211</v>
      </c>
      <c r="T35" s="14" t="s">
        <v>211</v>
      </c>
      <c r="U35" s="14"/>
      <c r="V35" s="14"/>
      <c r="W35" s="14"/>
      <c r="X35" s="14"/>
      <c r="Y35" s="14"/>
      <c r="Z35" s="14"/>
      <c r="AA35" s="14" t="s">
        <v>78</v>
      </c>
      <c r="AB35" s="16">
        <v>146032</v>
      </c>
      <c r="AC35" s="16">
        <v>0</v>
      </c>
      <c r="AD35" s="16">
        <v>0</v>
      </c>
      <c r="AE35" s="16">
        <v>0</v>
      </c>
      <c r="AF35" s="16">
        <v>0</v>
      </c>
      <c r="AG35" s="14"/>
      <c r="AH35" s="16">
        <v>146032</v>
      </c>
      <c r="AI35" s="14" t="s">
        <v>152</v>
      </c>
      <c r="AJ35" s="16">
        <v>0</v>
      </c>
      <c r="AK35" s="16">
        <v>146032</v>
      </c>
      <c r="AL35" s="14"/>
      <c r="AM35" s="16"/>
      <c r="AN35" s="14"/>
      <c r="AO35" s="14"/>
      <c r="AP35" s="14"/>
      <c r="AQ35" s="14"/>
      <c r="AR35" s="14"/>
      <c r="AS35" s="15">
        <v>45000</v>
      </c>
      <c r="AT35" s="14"/>
      <c r="AU35" s="14">
        <v>9</v>
      </c>
      <c r="AV35" s="14"/>
      <c r="AW35" s="14" t="s">
        <v>137</v>
      </c>
      <c r="AX35" s="14">
        <v>4</v>
      </c>
      <c r="AY35" s="14">
        <v>21001231</v>
      </c>
      <c r="AZ35" s="14">
        <v>20230316</v>
      </c>
      <c r="BA35" s="14">
        <v>146032</v>
      </c>
      <c r="BB35" s="14">
        <v>0</v>
      </c>
      <c r="BC35" s="14"/>
    </row>
    <row r="36" spans="1:55" x14ac:dyDescent="0.25">
      <c r="A36" s="14">
        <v>800024390</v>
      </c>
      <c r="B36" s="14" t="s">
        <v>66</v>
      </c>
      <c r="C36" s="14" t="s">
        <v>12</v>
      </c>
      <c r="D36" s="14">
        <v>120361</v>
      </c>
      <c r="E36" s="14" t="s">
        <v>12</v>
      </c>
      <c r="F36" s="14">
        <v>120361</v>
      </c>
      <c r="G36" s="14"/>
      <c r="H36" s="14" t="s">
        <v>153</v>
      </c>
      <c r="I36" s="14" t="s">
        <v>154</v>
      </c>
      <c r="J36" s="14"/>
      <c r="K36" s="14"/>
      <c r="L36" s="14"/>
      <c r="M36" s="14"/>
      <c r="N36" s="15">
        <v>44270</v>
      </c>
      <c r="O36" s="16">
        <v>2391741</v>
      </c>
      <c r="P36" s="16">
        <v>2391741</v>
      </c>
      <c r="Q36" s="14" t="s">
        <v>135</v>
      </c>
      <c r="R36" s="14" t="s">
        <v>211</v>
      </c>
      <c r="S36" s="14" t="s">
        <v>211</v>
      </c>
      <c r="T36" s="14" t="s">
        <v>211</v>
      </c>
      <c r="U36" s="14"/>
      <c r="V36" s="14"/>
      <c r="W36" s="14"/>
      <c r="X36" s="14"/>
      <c r="Y36" s="14"/>
      <c r="Z36" s="14"/>
      <c r="AA36" s="14" t="s">
        <v>78</v>
      </c>
      <c r="AB36" s="16">
        <v>2391741</v>
      </c>
      <c r="AC36" s="16">
        <v>0</v>
      </c>
      <c r="AD36" s="16">
        <v>0</v>
      </c>
      <c r="AE36" s="16">
        <v>0</v>
      </c>
      <c r="AF36" s="16">
        <v>0</v>
      </c>
      <c r="AG36" s="14"/>
      <c r="AH36" s="16">
        <v>2391741</v>
      </c>
      <c r="AI36" s="14" t="s">
        <v>155</v>
      </c>
      <c r="AJ36" s="16">
        <v>0</v>
      </c>
      <c r="AK36" s="16">
        <v>2391741</v>
      </c>
      <c r="AL36" s="14"/>
      <c r="AM36" s="16"/>
      <c r="AN36" s="14"/>
      <c r="AO36" s="14"/>
      <c r="AP36" s="14"/>
      <c r="AQ36" s="14"/>
      <c r="AR36" s="14"/>
      <c r="AS36" s="15">
        <v>45000</v>
      </c>
      <c r="AT36" s="14"/>
      <c r="AU36" s="14">
        <v>9</v>
      </c>
      <c r="AV36" s="14"/>
      <c r="AW36" s="14" t="s">
        <v>137</v>
      </c>
      <c r="AX36" s="14">
        <v>2</v>
      </c>
      <c r="AY36" s="14">
        <v>21001231</v>
      </c>
      <c r="AZ36" s="14">
        <v>20230316</v>
      </c>
      <c r="BA36" s="14">
        <v>2391741</v>
      </c>
      <c r="BB36" s="14">
        <v>0</v>
      </c>
      <c r="BC36" s="14"/>
    </row>
    <row r="37" spans="1:55" x14ac:dyDescent="0.25">
      <c r="A37" s="14">
        <v>800024390</v>
      </c>
      <c r="B37" s="14" t="s">
        <v>66</v>
      </c>
      <c r="C37" s="14" t="s">
        <v>12</v>
      </c>
      <c r="D37" s="14">
        <v>113191</v>
      </c>
      <c r="E37" s="14" t="s">
        <v>12</v>
      </c>
      <c r="F37" s="14">
        <v>113191</v>
      </c>
      <c r="G37" s="14"/>
      <c r="H37" s="14" t="s">
        <v>156</v>
      </c>
      <c r="I37" s="14" t="s">
        <v>157</v>
      </c>
      <c r="J37" s="14"/>
      <c r="K37" s="14"/>
      <c r="L37" s="14"/>
      <c r="M37" s="14"/>
      <c r="N37" s="15">
        <v>44231</v>
      </c>
      <c r="O37" s="16">
        <v>2413082</v>
      </c>
      <c r="P37" s="16">
        <v>2413082</v>
      </c>
      <c r="Q37" s="14" t="s">
        <v>135</v>
      </c>
      <c r="R37" s="14" t="s">
        <v>211</v>
      </c>
      <c r="S37" s="14" t="s">
        <v>214</v>
      </c>
      <c r="T37" s="14" t="s">
        <v>214</v>
      </c>
      <c r="U37" s="14"/>
      <c r="V37" s="14"/>
      <c r="W37" s="14"/>
      <c r="X37" s="14"/>
      <c r="Y37" s="14"/>
      <c r="Z37" s="14"/>
      <c r="AA37" s="14" t="s">
        <v>78</v>
      </c>
      <c r="AB37" s="16">
        <v>2413082</v>
      </c>
      <c r="AC37" s="16">
        <v>0</v>
      </c>
      <c r="AD37" s="16">
        <v>0</v>
      </c>
      <c r="AE37" s="16">
        <v>0</v>
      </c>
      <c r="AF37" s="16">
        <v>0</v>
      </c>
      <c r="AG37" s="14"/>
      <c r="AH37" s="16">
        <v>2413082</v>
      </c>
      <c r="AI37" s="14" t="s">
        <v>158</v>
      </c>
      <c r="AJ37" s="16">
        <v>0</v>
      </c>
      <c r="AK37" s="16">
        <v>2413082</v>
      </c>
      <c r="AL37" s="14"/>
      <c r="AM37" s="16"/>
      <c r="AN37" s="14"/>
      <c r="AO37" s="14"/>
      <c r="AP37" s="14"/>
      <c r="AQ37" s="14"/>
      <c r="AR37" s="14"/>
      <c r="AS37" s="15">
        <v>44391</v>
      </c>
      <c r="AT37" s="14"/>
      <c r="AU37" s="14">
        <v>9</v>
      </c>
      <c r="AV37" s="14"/>
      <c r="AW37" s="14" t="s">
        <v>137</v>
      </c>
      <c r="AX37" s="14">
        <v>1</v>
      </c>
      <c r="AY37" s="14">
        <v>21001231</v>
      </c>
      <c r="AZ37" s="14">
        <v>20210721</v>
      </c>
      <c r="BA37" s="14">
        <v>2413082</v>
      </c>
      <c r="BB37" s="14">
        <v>0</v>
      </c>
      <c r="BC37" s="14"/>
    </row>
    <row r="38" spans="1:55" x14ac:dyDescent="0.25">
      <c r="A38" s="14">
        <v>800024390</v>
      </c>
      <c r="B38" s="14" t="s">
        <v>66</v>
      </c>
      <c r="C38" s="14" t="s">
        <v>12</v>
      </c>
      <c r="D38" s="14">
        <v>208542</v>
      </c>
      <c r="E38" s="14" t="s">
        <v>12</v>
      </c>
      <c r="F38" s="14">
        <v>208542</v>
      </c>
      <c r="G38" s="14"/>
      <c r="H38" s="14" t="s">
        <v>159</v>
      </c>
      <c r="I38" s="14" t="s">
        <v>160</v>
      </c>
      <c r="J38" s="14"/>
      <c r="K38" s="14"/>
      <c r="L38" s="14"/>
      <c r="M38" s="14"/>
      <c r="N38" s="15">
        <v>44740</v>
      </c>
      <c r="O38" s="16">
        <v>181300</v>
      </c>
      <c r="P38" s="16">
        <v>181300</v>
      </c>
      <c r="Q38" s="14" t="s">
        <v>135</v>
      </c>
      <c r="R38" s="14" t="s">
        <v>211</v>
      </c>
      <c r="S38" s="14" t="s">
        <v>214</v>
      </c>
      <c r="T38" s="14" t="s">
        <v>214</v>
      </c>
      <c r="U38" s="14"/>
      <c r="V38" s="14"/>
      <c r="W38" s="14"/>
      <c r="X38" s="14"/>
      <c r="Y38" s="14"/>
      <c r="Z38" s="14"/>
      <c r="AA38" s="14" t="s">
        <v>78</v>
      </c>
      <c r="AB38" s="16">
        <v>181300</v>
      </c>
      <c r="AC38" s="16">
        <v>0</v>
      </c>
      <c r="AD38" s="16">
        <v>0</v>
      </c>
      <c r="AE38" s="16">
        <v>0</v>
      </c>
      <c r="AF38" s="16">
        <v>0</v>
      </c>
      <c r="AG38" s="14"/>
      <c r="AH38" s="16">
        <v>181300</v>
      </c>
      <c r="AI38" s="14" t="s">
        <v>161</v>
      </c>
      <c r="AJ38" s="16">
        <v>0</v>
      </c>
      <c r="AK38" s="16">
        <v>181300</v>
      </c>
      <c r="AL38" s="14"/>
      <c r="AM38" s="16"/>
      <c r="AN38" s="14"/>
      <c r="AO38" s="14"/>
      <c r="AP38" s="14"/>
      <c r="AQ38" s="14"/>
      <c r="AR38" s="14"/>
      <c r="AS38" s="15">
        <v>44774</v>
      </c>
      <c r="AT38" s="14"/>
      <c r="AU38" s="14">
        <v>9</v>
      </c>
      <c r="AV38" s="14"/>
      <c r="AW38" s="14" t="s">
        <v>137</v>
      </c>
      <c r="AX38" s="14">
        <v>1</v>
      </c>
      <c r="AY38" s="14">
        <v>21001231</v>
      </c>
      <c r="AZ38" s="14">
        <v>20220722</v>
      </c>
      <c r="BA38" s="14">
        <v>181300</v>
      </c>
      <c r="BB38" s="14">
        <v>0</v>
      </c>
      <c r="BC38" s="14"/>
    </row>
    <row r="39" spans="1:55" x14ac:dyDescent="0.25">
      <c r="A39" s="14">
        <v>800024390</v>
      </c>
      <c r="B39" s="14" t="s">
        <v>66</v>
      </c>
      <c r="C39" s="14" t="s">
        <v>12</v>
      </c>
      <c r="D39" s="14">
        <v>208543</v>
      </c>
      <c r="E39" s="14" t="s">
        <v>12</v>
      </c>
      <c r="F39" s="14">
        <v>208543</v>
      </c>
      <c r="G39" s="14"/>
      <c r="H39" s="14" t="s">
        <v>162</v>
      </c>
      <c r="I39" s="14" t="s">
        <v>163</v>
      </c>
      <c r="J39" s="14"/>
      <c r="K39" s="14"/>
      <c r="L39" s="14"/>
      <c r="M39" s="14"/>
      <c r="N39" s="15">
        <v>44740</v>
      </c>
      <c r="O39" s="16">
        <v>2604911</v>
      </c>
      <c r="P39" s="16">
        <v>2604911</v>
      </c>
      <c r="Q39" s="14" t="s">
        <v>135</v>
      </c>
      <c r="R39" s="14" t="s">
        <v>211</v>
      </c>
      <c r="S39" s="14" t="s">
        <v>214</v>
      </c>
      <c r="T39" s="14" t="s">
        <v>214</v>
      </c>
      <c r="U39" s="14"/>
      <c r="V39" s="14"/>
      <c r="W39" s="14"/>
      <c r="X39" s="14"/>
      <c r="Y39" s="14"/>
      <c r="Z39" s="14"/>
      <c r="AA39" s="14" t="s">
        <v>78</v>
      </c>
      <c r="AB39" s="16">
        <v>2604911</v>
      </c>
      <c r="AC39" s="16">
        <v>0</v>
      </c>
      <c r="AD39" s="16">
        <v>0</v>
      </c>
      <c r="AE39" s="16">
        <v>0</v>
      </c>
      <c r="AF39" s="16">
        <v>0</v>
      </c>
      <c r="AG39" s="14"/>
      <c r="AH39" s="16">
        <v>2604911</v>
      </c>
      <c r="AI39" s="14" t="s">
        <v>164</v>
      </c>
      <c r="AJ39" s="16">
        <v>0</v>
      </c>
      <c r="AK39" s="16">
        <v>2604911</v>
      </c>
      <c r="AL39" s="14"/>
      <c r="AM39" s="16"/>
      <c r="AN39" s="14"/>
      <c r="AO39" s="14"/>
      <c r="AP39" s="14"/>
      <c r="AQ39" s="14"/>
      <c r="AR39" s="14"/>
      <c r="AS39" s="15">
        <v>44774</v>
      </c>
      <c r="AT39" s="14"/>
      <c r="AU39" s="14">
        <v>9</v>
      </c>
      <c r="AV39" s="14"/>
      <c r="AW39" s="14" t="s">
        <v>137</v>
      </c>
      <c r="AX39" s="14">
        <v>1</v>
      </c>
      <c r="AY39" s="14">
        <v>21001231</v>
      </c>
      <c r="AZ39" s="14">
        <v>20220722</v>
      </c>
      <c r="BA39" s="14">
        <v>2604911</v>
      </c>
      <c r="BB39" s="14">
        <v>0</v>
      </c>
      <c r="BC39" s="14"/>
    </row>
    <row r="40" spans="1:55" x14ac:dyDescent="0.25">
      <c r="A40" s="14">
        <v>800024390</v>
      </c>
      <c r="B40" s="14" t="s">
        <v>66</v>
      </c>
      <c r="C40" s="14" t="s">
        <v>12</v>
      </c>
      <c r="D40" s="14">
        <v>208549</v>
      </c>
      <c r="E40" s="14" t="s">
        <v>12</v>
      </c>
      <c r="F40" s="14">
        <v>208549</v>
      </c>
      <c r="G40" s="14"/>
      <c r="H40" s="14" t="s">
        <v>165</v>
      </c>
      <c r="I40" s="14" t="s">
        <v>166</v>
      </c>
      <c r="J40" s="14"/>
      <c r="K40" s="14"/>
      <c r="L40" s="14"/>
      <c r="M40" s="14"/>
      <c r="N40" s="15">
        <v>44740</v>
      </c>
      <c r="O40" s="16">
        <v>144856</v>
      </c>
      <c r="P40" s="16">
        <v>144856</v>
      </c>
      <c r="Q40" s="14" t="s">
        <v>135</v>
      </c>
      <c r="R40" s="14" t="s">
        <v>211</v>
      </c>
      <c r="S40" s="14" t="s">
        <v>214</v>
      </c>
      <c r="T40" s="14" t="s">
        <v>214</v>
      </c>
      <c r="U40" s="14"/>
      <c r="V40" s="14"/>
      <c r="W40" s="14"/>
      <c r="X40" s="14"/>
      <c r="Y40" s="14"/>
      <c r="Z40" s="14"/>
      <c r="AA40" s="14" t="s">
        <v>78</v>
      </c>
      <c r="AB40" s="16">
        <v>144856</v>
      </c>
      <c r="AC40" s="16">
        <v>0</v>
      </c>
      <c r="AD40" s="16">
        <v>0</v>
      </c>
      <c r="AE40" s="16">
        <v>0</v>
      </c>
      <c r="AF40" s="16">
        <v>0</v>
      </c>
      <c r="AG40" s="14"/>
      <c r="AH40" s="16">
        <v>144856</v>
      </c>
      <c r="AI40" s="14" t="s">
        <v>167</v>
      </c>
      <c r="AJ40" s="16">
        <v>0</v>
      </c>
      <c r="AK40" s="16">
        <v>144856</v>
      </c>
      <c r="AL40" s="14"/>
      <c r="AM40" s="16"/>
      <c r="AN40" s="14"/>
      <c r="AO40" s="14"/>
      <c r="AP40" s="14"/>
      <c r="AQ40" s="14"/>
      <c r="AR40" s="14"/>
      <c r="AS40" s="15">
        <v>44774</v>
      </c>
      <c r="AT40" s="14"/>
      <c r="AU40" s="14">
        <v>9</v>
      </c>
      <c r="AV40" s="14"/>
      <c r="AW40" s="14" t="s">
        <v>137</v>
      </c>
      <c r="AX40" s="14">
        <v>1</v>
      </c>
      <c r="AY40" s="14">
        <v>21001231</v>
      </c>
      <c r="AZ40" s="14">
        <v>20220722</v>
      </c>
      <c r="BA40" s="14">
        <v>144856</v>
      </c>
      <c r="BB40" s="14">
        <v>0</v>
      </c>
      <c r="BC40" s="14"/>
    </row>
    <row r="41" spans="1:55" x14ac:dyDescent="0.25">
      <c r="A41" s="14">
        <v>800024390</v>
      </c>
      <c r="B41" s="14" t="s">
        <v>66</v>
      </c>
      <c r="C41" s="14" t="s">
        <v>12</v>
      </c>
      <c r="D41" s="14">
        <v>142659</v>
      </c>
      <c r="E41" s="14" t="s">
        <v>12</v>
      </c>
      <c r="F41" s="14">
        <v>142659</v>
      </c>
      <c r="G41" s="14"/>
      <c r="H41" s="14" t="s">
        <v>168</v>
      </c>
      <c r="I41" s="14" t="s">
        <v>169</v>
      </c>
      <c r="J41" s="14"/>
      <c r="K41" s="14"/>
      <c r="L41" s="14"/>
      <c r="M41" s="14"/>
      <c r="N41" s="15">
        <v>44407</v>
      </c>
      <c r="O41" s="16">
        <v>1133933</v>
      </c>
      <c r="P41" s="16">
        <v>1133933</v>
      </c>
      <c r="Q41" s="14" t="s">
        <v>135</v>
      </c>
      <c r="R41" s="14" t="s">
        <v>211</v>
      </c>
      <c r="S41" s="14" t="s">
        <v>211</v>
      </c>
      <c r="T41" s="14" t="s">
        <v>211</v>
      </c>
      <c r="U41" s="14"/>
      <c r="V41" s="14"/>
      <c r="W41" s="14"/>
      <c r="X41" s="14"/>
      <c r="Y41" s="14"/>
      <c r="Z41" s="14"/>
      <c r="AA41" s="14" t="s">
        <v>78</v>
      </c>
      <c r="AB41" s="16">
        <v>1133933</v>
      </c>
      <c r="AC41" s="16">
        <v>0</v>
      </c>
      <c r="AD41" s="16">
        <v>0</v>
      </c>
      <c r="AE41" s="16">
        <v>0</v>
      </c>
      <c r="AF41" s="16">
        <v>0</v>
      </c>
      <c r="AG41" s="14"/>
      <c r="AH41" s="16">
        <v>1133933</v>
      </c>
      <c r="AI41" s="14" t="s">
        <v>170</v>
      </c>
      <c r="AJ41" s="16">
        <v>0</v>
      </c>
      <c r="AK41" s="16">
        <v>1133933</v>
      </c>
      <c r="AL41" s="14"/>
      <c r="AM41" s="16"/>
      <c r="AN41" s="14"/>
      <c r="AO41" s="14"/>
      <c r="AP41" s="14"/>
      <c r="AQ41" s="14"/>
      <c r="AR41" s="14"/>
      <c r="AS41" s="15">
        <v>45000</v>
      </c>
      <c r="AT41" s="14"/>
      <c r="AU41" s="14">
        <v>9</v>
      </c>
      <c r="AV41" s="14"/>
      <c r="AW41" s="14" t="s">
        <v>137</v>
      </c>
      <c r="AX41" s="14">
        <v>2</v>
      </c>
      <c r="AY41" s="14">
        <v>21001231</v>
      </c>
      <c r="AZ41" s="14">
        <v>20230316</v>
      </c>
      <c r="BA41" s="14">
        <v>1133933</v>
      </c>
      <c r="BB41" s="14">
        <v>0</v>
      </c>
      <c r="BC41" s="14"/>
    </row>
    <row r="42" spans="1:55" x14ac:dyDescent="0.25">
      <c r="A42" s="14">
        <v>800024390</v>
      </c>
      <c r="B42" s="14" t="s">
        <v>66</v>
      </c>
      <c r="C42" s="14" t="s">
        <v>12</v>
      </c>
      <c r="D42" s="14">
        <v>150767</v>
      </c>
      <c r="E42" s="14" t="s">
        <v>12</v>
      </c>
      <c r="F42" s="14">
        <v>150767</v>
      </c>
      <c r="G42" s="14"/>
      <c r="H42" s="14" t="s">
        <v>171</v>
      </c>
      <c r="I42" s="14" t="s">
        <v>172</v>
      </c>
      <c r="J42" s="14"/>
      <c r="K42" s="14"/>
      <c r="L42" s="14"/>
      <c r="M42" s="14"/>
      <c r="N42" s="15">
        <v>44449</v>
      </c>
      <c r="O42" s="16">
        <v>370265</v>
      </c>
      <c r="P42" s="16">
        <v>370265</v>
      </c>
      <c r="Q42" s="14" t="s">
        <v>135</v>
      </c>
      <c r="R42" s="14" t="s">
        <v>211</v>
      </c>
      <c r="S42" s="14" t="s">
        <v>214</v>
      </c>
      <c r="T42" s="14" t="s">
        <v>214</v>
      </c>
      <c r="U42" s="14"/>
      <c r="V42" s="14"/>
      <c r="W42" s="14"/>
      <c r="X42" s="14"/>
      <c r="Y42" s="14"/>
      <c r="Z42" s="14"/>
      <c r="AA42" s="14" t="s">
        <v>78</v>
      </c>
      <c r="AB42" s="16">
        <v>370265</v>
      </c>
      <c r="AC42" s="16">
        <v>0</v>
      </c>
      <c r="AD42" s="16">
        <v>0</v>
      </c>
      <c r="AE42" s="16">
        <v>0</v>
      </c>
      <c r="AF42" s="16">
        <v>0</v>
      </c>
      <c r="AG42" s="14"/>
      <c r="AH42" s="16">
        <v>370265</v>
      </c>
      <c r="AI42" s="14" t="s">
        <v>173</v>
      </c>
      <c r="AJ42" s="16">
        <v>0</v>
      </c>
      <c r="AK42" s="16">
        <v>370265</v>
      </c>
      <c r="AL42" s="14"/>
      <c r="AM42" s="16"/>
      <c r="AN42" s="14"/>
      <c r="AO42" s="14"/>
      <c r="AP42" s="14"/>
      <c r="AQ42" s="14"/>
      <c r="AR42" s="14"/>
      <c r="AS42" s="15">
        <v>44545</v>
      </c>
      <c r="AT42" s="14"/>
      <c r="AU42" s="14">
        <v>9</v>
      </c>
      <c r="AV42" s="14"/>
      <c r="AW42" s="14" t="s">
        <v>137</v>
      </c>
      <c r="AX42" s="14">
        <v>2</v>
      </c>
      <c r="AY42" s="14">
        <v>21001231</v>
      </c>
      <c r="AZ42" s="14">
        <v>20211220</v>
      </c>
      <c r="BA42" s="14">
        <v>370265</v>
      </c>
      <c r="BB42" s="14">
        <v>0</v>
      </c>
      <c r="BC42" s="14"/>
    </row>
    <row r="43" spans="1:55" x14ac:dyDescent="0.25">
      <c r="A43" s="14">
        <v>800024390</v>
      </c>
      <c r="B43" s="14" t="s">
        <v>66</v>
      </c>
      <c r="C43" s="14" t="s">
        <v>12</v>
      </c>
      <c r="D43" s="14">
        <v>154294</v>
      </c>
      <c r="E43" s="14" t="s">
        <v>12</v>
      </c>
      <c r="F43" s="14">
        <v>154294</v>
      </c>
      <c r="G43" s="14"/>
      <c r="H43" s="14" t="s">
        <v>174</v>
      </c>
      <c r="I43" s="14" t="s">
        <v>175</v>
      </c>
      <c r="J43" s="14"/>
      <c r="K43" s="14"/>
      <c r="L43" s="14"/>
      <c r="M43" s="14"/>
      <c r="N43" s="15">
        <v>44466</v>
      </c>
      <c r="O43" s="16">
        <v>2452952</v>
      </c>
      <c r="P43" s="16">
        <v>2452952</v>
      </c>
      <c r="Q43" s="14" t="s">
        <v>135</v>
      </c>
      <c r="R43" s="14" t="s">
        <v>211</v>
      </c>
      <c r="S43" s="14" t="s">
        <v>214</v>
      </c>
      <c r="T43" s="14" t="s">
        <v>214</v>
      </c>
      <c r="U43" s="14"/>
      <c r="V43" s="14"/>
      <c r="W43" s="14"/>
      <c r="X43" s="14"/>
      <c r="Y43" s="14"/>
      <c r="Z43" s="14"/>
      <c r="AA43" s="14" t="s">
        <v>78</v>
      </c>
      <c r="AB43" s="16">
        <v>2452952</v>
      </c>
      <c r="AC43" s="16">
        <v>0</v>
      </c>
      <c r="AD43" s="16">
        <v>0</v>
      </c>
      <c r="AE43" s="16">
        <v>0</v>
      </c>
      <c r="AF43" s="16">
        <v>0</v>
      </c>
      <c r="AG43" s="14"/>
      <c r="AH43" s="16">
        <v>2452952</v>
      </c>
      <c r="AI43" s="14" t="s">
        <v>176</v>
      </c>
      <c r="AJ43" s="16">
        <v>0</v>
      </c>
      <c r="AK43" s="16">
        <v>2452952</v>
      </c>
      <c r="AL43" s="14"/>
      <c r="AM43" s="16"/>
      <c r="AN43" s="14"/>
      <c r="AO43" s="14"/>
      <c r="AP43" s="14"/>
      <c r="AQ43" s="14"/>
      <c r="AR43" s="14"/>
      <c r="AS43" s="15">
        <v>44635</v>
      </c>
      <c r="AT43" s="14"/>
      <c r="AU43" s="14">
        <v>9</v>
      </c>
      <c r="AV43" s="14"/>
      <c r="AW43" s="14" t="s">
        <v>137</v>
      </c>
      <c r="AX43" s="14">
        <v>2</v>
      </c>
      <c r="AY43" s="14">
        <v>21001231</v>
      </c>
      <c r="AZ43" s="14">
        <v>20220319</v>
      </c>
      <c r="BA43" s="14">
        <v>2452952</v>
      </c>
      <c r="BB43" s="14">
        <v>0</v>
      </c>
      <c r="BC43" s="14"/>
    </row>
    <row r="44" spans="1:55" x14ac:dyDescent="0.25">
      <c r="A44" s="14">
        <v>800024390</v>
      </c>
      <c r="B44" s="14" t="s">
        <v>66</v>
      </c>
      <c r="C44" s="14" t="s">
        <v>12</v>
      </c>
      <c r="D44" s="14">
        <v>170595</v>
      </c>
      <c r="E44" s="14" t="s">
        <v>12</v>
      </c>
      <c r="F44" s="14">
        <v>170595</v>
      </c>
      <c r="G44" s="14"/>
      <c r="H44" s="14" t="s">
        <v>177</v>
      </c>
      <c r="I44" s="14" t="s">
        <v>178</v>
      </c>
      <c r="J44" s="14"/>
      <c r="K44" s="14"/>
      <c r="L44" s="14"/>
      <c r="M44" s="14"/>
      <c r="N44" s="15">
        <v>44547</v>
      </c>
      <c r="O44" s="16">
        <v>4952574</v>
      </c>
      <c r="P44" s="16">
        <v>4949858</v>
      </c>
      <c r="Q44" s="14" t="s">
        <v>179</v>
      </c>
      <c r="R44" s="14" t="s">
        <v>211</v>
      </c>
      <c r="S44" s="14" t="s">
        <v>214</v>
      </c>
      <c r="T44" s="14" t="s">
        <v>214</v>
      </c>
      <c r="U44" s="14"/>
      <c r="V44" s="14"/>
      <c r="W44" s="14"/>
      <c r="X44" s="14"/>
      <c r="Y44" s="14"/>
      <c r="Z44" s="14"/>
      <c r="AA44" s="14" t="s">
        <v>78</v>
      </c>
      <c r="AB44" s="16">
        <v>4952574</v>
      </c>
      <c r="AC44" s="16">
        <v>0</v>
      </c>
      <c r="AD44" s="16">
        <v>0</v>
      </c>
      <c r="AE44" s="16">
        <v>0</v>
      </c>
      <c r="AF44" s="16">
        <v>0</v>
      </c>
      <c r="AG44" s="14"/>
      <c r="AH44" s="16">
        <v>4952574</v>
      </c>
      <c r="AI44" s="14" t="s">
        <v>180</v>
      </c>
      <c r="AJ44" s="16">
        <v>0</v>
      </c>
      <c r="AK44" s="16">
        <v>4952574</v>
      </c>
      <c r="AL44" s="14"/>
      <c r="AM44" s="16"/>
      <c r="AN44" s="14"/>
      <c r="AO44" s="14"/>
      <c r="AP44" s="14"/>
      <c r="AQ44" s="14"/>
      <c r="AR44" s="14"/>
      <c r="AS44" s="15">
        <v>44614</v>
      </c>
      <c r="AT44" s="14"/>
      <c r="AU44" s="14">
        <v>9</v>
      </c>
      <c r="AV44" s="14"/>
      <c r="AW44" s="14" t="s">
        <v>137</v>
      </c>
      <c r="AX44" s="14">
        <v>2</v>
      </c>
      <c r="AY44" s="14">
        <v>21001231</v>
      </c>
      <c r="AZ44" s="14">
        <v>20220218</v>
      </c>
      <c r="BA44" s="14">
        <v>4952574</v>
      </c>
      <c r="BB44" s="14">
        <v>0</v>
      </c>
      <c r="BC44" s="14"/>
    </row>
    <row r="45" spans="1:55" x14ac:dyDescent="0.25">
      <c r="A45" s="14">
        <v>800024390</v>
      </c>
      <c r="B45" s="14" t="s">
        <v>66</v>
      </c>
      <c r="C45" s="14" t="s">
        <v>12</v>
      </c>
      <c r="D45" s="14">
        <v>113197</v>
      </c>
      <c r="E45" s="14" t="s">
        <v>12</v>
      </c>
      <c r="F45" s="14">
        <v>113197</v>
      </c>
      <c r="G45" s="14"/>
      <c r="H45" s="14" t="s">
        <v>181</v>
      </c>
      <c r="I45" s="14" t="s">
        <v>182</v>
      </c>
      <c r="J45" s="14"/>
      <c r="K45" s="14"/>
      <c r="L45" s="14"/>
      <c r="M45" s="14"/>
      <c r="N45" s="15">
        <v>44231</v>
      </c>
      <c r="O45" s="16">
        <v>11866850</v>
      </c>
      <c r="P45" s="16">
        <v>11854845</v>
      </c>
      <c r="Q45" s="14" t="s">
        <v>179</v>
      </c>
      <c r="R45" s="14" t="s">
        <v>211</v>
      </c>
      <c r="S45" s="14" t="s">
        <v>211</v>
      </c>
      <c r="T45" s="14" t="s">
        <v>211</v>
      </c>
      <c r="U45" s="14"/>
      <c r="V45" s="14"/>
      <c r="W45" s="14"/>
      <c r="X45" s="14"/>
      <c r="Y45" s="14"/>
      <c r="Z45" s="14"/>
      <c r="AA45" s="14" t="s">
        <v>78</v>
      </c>
      <c r="AB45" s="16">
        <v>11866850</v>
      </c>
      <c r="AC45" s="16">
        <v>0</v>
      </c>
      <c r="AD45" s="16">
        <v>0</v>
      </c>
      <c r="AE45" s="16">
        <v>0</v>
      </c>
      <c r="AF45" s="16">
        <v>0</v>
      </c>
      <c r="AG45" s="14"/>
      <c r="AH45" s="16">
        <v>11866850</v>
      </c>
      <c r="AI45" s="14" t="s">
        <v>183</v>
      </c>
      <c r="AJ45" s="16">
        <v>0</v>
      </c>
      <c r="AK45" s="16">
        <v>11866850</v>
      </c>
      <c r="AL45" s="14"/>
      <c r="AM45" s="16"/>
      <c r="AN45" s="14"/>
      <c r="AO45" s="14"/>
      <c r="AP45" s="14"/>
      <c r="AQ45" s="14"/>
      <c r="AR45" s="14"/>
      <c r="AS45" s="15">
        <v>45000</v>
      </c>
      <c r="AT45" s="14"/>
      <c r="AU45" s="14">
        <v>9</v>
      </c>
      <c r="AV45" s="14"/>
      <c r="AW45" s="14" t="s">
        <v>137</v>
      </c>
      <c r="AX45" s="14">
        <v>2</v>
      </c>
      <c r="AY45" s="14">
        <v>21001231</v>
      </c>
      <c r="AZ45" s="14">
        <v>20230316</v>
      </c>
      <c r="BA45" s="14">
        <v>11866850</v>
      </c>
      <c r="BB45" s="14">
        <v>0</v>
      </c>
      <c r="BC45" s="14"/>
    </row>
    <row r="46" spans="1:55" x14ac:dyDescent="0.25">
      <c r="A46" s="14">
        <v>800024390</v>
      </c>
      <c r="B46" s="14" t="s">
        <v>66</v>
      </c>
      <c r="C46" s="14" t="s">
        <v>12</v>
      </c>
      <c r="D46" s="14">
        <v>111826</v>
      </c>
      <c r="E46" s="14" t="s">
        <v>12</v>
      </c>
      <c r="F46" s="14">
        <v>111826</v>
      </c>
      <c r="G46" s="14"/>
      <c r="H46" s="14" t="s">
        <v>184</v>
      </c>
      <c r="I46" s="14" t="s">
        <v>185</v>
      </c>
      <c r="J46" s="14"/>
      <c r="K46" s="14"/>
      <c r="L46" s="14"/>
      <c r="M46" s="14"/>
      <c r="N46" s="15">
        <v>44224</v>
      </c>
      <c r="O46" s="16">
        <v>100121</v>
      </c>
      <c r="P46" s="16">
        <v>84109</v>
      </c>
      <c r="Q46" s="14" t="s">
        <v>179</v>
      </c>
      <c r="R46" s="14" t="s">
        <v>211</v>
      </c>
      <c r="S46" s="14" t="s">
        <v>214</v>
      </c>
      <c r="T46" s="14" t="s">
        <v>214</v>
      </c>
      <c r="U46" s="14"/>
      <c r="V46" s="14"/>
      <c r="W46" s="14"/>
      <c r="X46" s="14"/>
      <c r="Y46" s="14"/>
      <c r="Z46" s="14"/>
      <c r="AA46" s="14" t="s">
        <v>78</v>
      </c>
      <c r="AB46" s="16">
        <v>100121</v>
      </c>
      <c r="AC46" s="16">
        <v>0</v>
      </c>
      <c r="AD46" s="16">
        <v>0</v>
      </c>
      <c r="AE46" s="16">
        <v>0</v>
      </c>
      <c r="AF46" s="16">
        <v>0</v>
      </c>
      <c r="AG46" s="14"/>
      <c r="AH46" s="16">
        <v>100121</v>
      </c>
      <c r="AI46" s="14" t="s">
        <v>186</v>
      </c>
      <c r="AJ46" s="16">
        <v>0</v>
      </c>
      <c r="AK46" s="16">
        <v>100121</v>
      </c>
      <c r="AL46" s="14"/>
      <c r="AM46" s="16"/>
      <c r="AN46" s="14"/>
      <c r="AO46" s="14"/>
      <c r="AP46" s="14"/>
      <c r="AQ46" s="14"/>
      <c r="AR46" s="14"/>
      <c r="AS46" s="15">
        <v>44392</v>
      </c>
      <c r="AT46" s="14"/>
      <c r="AU46" s="14">
        <v>9</v>
      </c>
      <c r="AV46" s="14"/>
      <c r="AW46" s="14" t="s">
        <v>137</v>
      </c>
      <c r="AX46" s="14">
        <v>2</v>
      </c>
      <c r="AY46" s="14">
        <v>21001231</v>
      </c>
      <c r="AZ46" s="14">
        <v>20210721</v>
      </c>
      <c r="BA46" s="14">
        <v>100121</v>
      </c>
      <c r="BB46" s="14">
        <v>0</v>
      </c>
      <c r="BC46" s="14"/>
    </row>
    <row r="47" spans="1:55" x14ac:dyDescent="0.25">
      <c r="A47" s="14">
        <v>800024390</v>
      </c>
      <c r="B47" s="14" t="s">
        <v>66</v>
      </c>
      <c r="C47" s="14" t="s">
        <v>12</v>
      </c>
      <c r="D47" s="14">
        <v>136938</v>
      </c>
      <c r="E47" s="14" t="s">
        <v>12</v>
      </c>
      <c r="F47" s="14">
        <v>136938</v>
      </c>
      <c r="G47" s="14"/>
      <c r="H47" s="14" t="s">
        <v>187</v>
      </c>
      <c r="I47" s="14" t="s">
        <v>188</v>
      </c>
      <c r="J47" s="14"/>
      <c r="K47" s="14"/>
      <c r="L47" s="14"/>
      <c r="M47" s="14"/>
      <c r="N47" s="15">
        <v>44377</v>
      </c>
      <c r="O47" s="16">
        <v>1860542</v>
      </c>
      <c r="P47" s="16">
        <v>1265903</v>
      </c>
      <c r="Q47" s="14" t="s">
        <v>179</v>
      </c>
      <c r="R47" s="14" t="s">
        <v>211</v>
      </c>
      <c r="S47" s="14" t="s">
        <v>214</v>
      </c>
      <c r="T47" s="14" t="s">
        <v>214</v>
      </c>
      <c r="U47" s="14"/>
      <c r="V47" s="14"/>
      <c r="W47" s="14"/>
      <c r="X47" s="14"/>
      <c r="Y47" s="14"/>
      <c r="Z47" s="14"/>
      <c r="AA47" s="14" t="s">
        <v>78</v>
      </c>
      <c r="AB47" s="16">
        <v>1860542</v>
      </c>
      <c r="AC47" s="16">
        <v>0</v>
      </c>
      <c r="AD47" s="16">
        <v>0</v>
      </c>
      <c r="AE47" s="16">
        <v>0</v>
      </c>
      <c r="AF47" s="16">
        <v>0</v>
      </c>
      <c r="AG47" s="14"/>
      <c r="AH47" s="16">
        <v>1860542</v>
      </c>
      <c r="AI47" s="14" t="s">
        <v>189</v>
      </c>
      <c r="AJ47" s="16">
        <v>0</v>
      </c>
      <c r="AK47" s="16">
        <v>1860542</v>
      </c>
      <c r="AL47" s="14"/>
      <c r="AM47" s="16"/>
      <c r="AN47" s="14"/>
      <c r="AO47" s="14"/>
      <c r="AP47" s="14"/>
      <c r="AQ47" s="14"/>
      <c r="AR47" s="14"/>
      <c r="AS47" s="15">
        <v>44635</v>
      </c>
      <c r="AT47" s="14"/>
      <c r="AU47" s="14">
        <v>9</v>
      </c>
      <c r="AV47" s="14"/>
      <c r="AW47" s="14" t="s">
        <v>137</v>
      </c>
      <c r="AX47" s="14">
        <v>2</v>
      </c>
      <c r="AY47" s="14">
        <v>21001231</v>
      </c>
      <c r="AZ47" s="14">
        <v>20220319</v>
      </c>
      <c r="BA47" s="14">
        <v>1860542</v>
      </c>
      <c r="BB47" s="14">
        <v>0</v>
      </c>
      <c r="BC47" s="14"/>
    </row>
    <row r="48" spans="1:55" x14ac:dyDescent="0.25">
      <c r="A48" s="14">
        <v>800024390</v>
      </c>
      <c r="B48" s="14" t="s">
        <v>66</v>
      </c>
      <c r="C48" s="14" t="s">
        <v>12</v>
      </c>
      <c r="D48" s="14">
        <v>78998</v>
      </c>
      <c r="E48" s="14" t="s">
        <v>12</v>
      </c>
      <c r="F48" s="14">
        <v>78998</v>
      </c>
      <c r="G48" s="14"/>
      <c r="H48" s="14" t="s">
        <v>190</v>
      </c>
      <c r="I48" s="14" t="s">
        <v>191</v>
      </c>
      <c r="J48" s="14"/>
      <c r="K48" s="14"/>
      <c r="L48" s="14"/>
      <c r="M48" s="14"/>
      <c r="N48" s="15">
        <v>43980</v>
      </c>
      <c r="O48" s="16">
        <v>190512</v>
      </c>
      <c r="P48" s="16">
        <v>187774</v>
      </c>
      <c r="Q48" s="14" t="s">
        <v>179</v>
      </c>
      <c r="R48" s="14" t="s">
        <v>211</v>
      </c>
      <c r="S48" s="14" t="s">
        <v>211</v>
      </c>
      <c r="T48" s="14" t="s">
        <v>211</v>
      </c>
      <c r="U48" s="14"/>
      <c r="V48" s="14"/>
      <c r="W48" s="14"/>
      <c r="X48" s="14"/>
      <c r="Y48" s="14"/>
      <c r="Z48" s="14"/>
      <c r="AA48" s="14" t="s">
        <v>78</v>
      </c>
      <c r="AB48" s="16">
        <v>190512</v>
      </c>
      <c r="AC48" s="16">
        <v>0</v>
      </c>
      <c r="AD48" s="16">
        <v>0</v>
      </c>
      <c r="AE48" s="16">
        <v>0</v>
      </c>
      <c r="AF48" s="16">
        <v>0</v>
      </c>
      <c r="AG48" s="14"/>
      <c r="AH48" s="16">
        <v>190512</v>
      </c>
      <c r="AI48" s="14" t="s">
        <v>192</v>
      </c>
      <c r="AJ48" s="16">
        <v>0</v>
      </c>
      <c r="AK48" s="16">
        <v>190512</v>
      </c>
      <c r="AL48" s="14"/>
      <c r="AM48" s="16"/>
      <c r="AN48" s="14"/>
      <c r="AO48" s="14"/>
      <c r="AP48" s="14"/>
      <c r="AQ48" s="14"/>
      <c r="AR48" s="14"/>
      <c r="AS48" s="15">
        <v>45000</v>
      </c>
      <c r="AT48" s="14"/>
      <c r="AU48" s="14">
        <v>9</v>
      </c>
      <c r="AV48" s="14"/>
      <c r="AW48" s="14" t="s">
        <v>137</v>
      </c>
      <c r="AX48" s="14">
        <v>4</v>
      </c>
      <c r="AY48" s="14">
        <v>21001231</v>
      </c>
      <c r="AZ48" s="14">
        <v>20230316</v>
      </c>
      <c r="BA48" s="14">
        <v>190512</v>
      </c>
      <c r="BB48" s="14">
        <v>0</v>
      </c>
      <c r="BC48" s="14"/>
    </row>
    <row r="49" spans="1:55" x14ac:dyDescent="0.25">
      <c r="A49" s="14">
        <v>800024390</v>
      </c>
      <c r="B49" s="14" t="s">
        <v>66</v>
      </c>
      <c r="C49" s="14" t="s">
        <v>12</v>
      </c>
      <c r="D49" s="14">
        <v>105904</v>
      </c>
      <c r="E49" s="14" t="s">
        <v>12</v>
      </c>
      <c r="F49" s="14">
        <v>105904</v>
      </c>
      <c r="G49" s="14"/>
      <c r="H49" s="14" t="s">
        <v>193</v>
      </c>
      <c r="I49" s="14" t="s">
        <v>194</v>
      </c>
      <c r="J49" s="14"/>
      <c r="K49" s="14"/>
      <c r="L49" s="14"/>
      <c r="M49" s="14"/>
      <c r="N49" s="15">
        <v>44180</v>
      </c>
      <c r="O49" s="16">
        <v>400832</v>
      </c>
      <c r="P49" s="16">
        <v>357776</v>
      </c>
      <c r="Q49" s="14" t="s">
        <v>179</v>
      </c>
      <c r="R49" s="14" t="s">
        <v>211</v>
      </c>
      <c r="S49" s="14" t="s">
        <v>214</v>
      </c>
      <c r="T49" s="14" t="s">
        <v>214</v>
      </c>
      <c r="U49" s="14"/>
      <c r="V49" s="14"/>
      <c r="W49" s="14"/>
      <c r="X49" s="14"/>
      <c r="Y49" s="14"/>
      <c r="Z49" s="14"/>
      <c r="AA49" s="14" t="s">
        <v>78</v>
      </c>
      <c r="AB49" s="16">
        <v>400832</v>
      </c>
      <c r="AC49" s="16">
        <v>0</v>
      </c>
      <c r="AD49" s="16">
        <v>0</v>
      </c>
      <c r="AE49" s="16">
        <v>0</v>
      </c>
      <c r="AF49" s="16">
        <v>0</v>
      </c>
      <c r="AG49" s="14"/>
      <c r="AH49" s="16">
        <v>400832</v>
      </c>
      <c r="AI49" s="14" t="s">
        <v>195</v>
      </c>
      <c r="AJ49" s="16">
        <v>0</v>
      </c>
      <c r="AK49" s="16">
        <v>400832</v>
      </c>
      <c r="AL49" s="14"/>
      <c r="AM49" s="16"/>
      <c r="AN49" s="14"/>
      <c r="AO49" s="14"/>
      <c r="AP49" s="14"/>
      <c r="AQ49" s="14"/>
      <c r="AR49" s="14"/>
      <c r="AS49" s="15">
        <v>44270</v>
      </c>
      <c r="AT49" s="14"/>
      <c r="AU49" s="14">
        <v>9</v>
      </c>
      <c r="AV49" s="14"/>
      <c r="AW49" s="14" t="s">
        <v>137</v>
      </c>
      <c r="AX49" s="14">
        <v>2</v>
      </c>
      <c r="AY49" s="14">
        <v>21001231</v>
      </c>
      <c r="AZ49" s="14">
        <v>20210312</v>
      </c>
      <c r="BA49" s="14">
        <v>400832</v>
      </c>
      <c r="BB49" s="14">
        <v>0</v>
      </c>
      <c r="BC49" s="14"/>
    </row>
    <row r="50" spans="1:55" x14ac:dyDescent="0.25">
      <c r="A50" s="14">
        <v>800024390</v>
      </c>
      <c r="B50" s="14" t="s">
        <v>66</v>
      </c>
      <c r="C50" s="14" t="s">
        <v>12</v>
      </c>
      <c r="D50" s="14">
        <v>223214</v>
      </c>
      <c r="E50" s="14" t="s">
        <v>12</v>
      </c>
      <c r="F50" s="14">
        <v>223214</v>
      </c>
      <c r="G50" s="14"/>
      <c r="H50" s="14" t="s">
        <v>196</v>
      </c>
      <c r="I50" s="14" t="s">
        <v>197</v>
      </c>
      <c r="J50" s="14"/>
      <c r="K50" s="14"/>
      <c r="L50" s="14"/>
      <c r="M50" s="14"/>
      <c r="N50" s="15">
        <v>44804</v>
      </c>
      <c r="O50" s="16">
        <v>21306246</v>
      </c>
      <c r="P50" s="16">
        <v>21306246</v>
      </c>
      <c r="Q50" s="14" t="s">
        <v>198</v>
      </c>
      <c r="R50" s="14" t="s">
        <v>212</v>
      </c>
      <c r="S50" s="14" t="s">
        <v>212</v>
      </c>
      <c r="T50" s="14" t="s">
        <v>212</v>
      </c>
      <c r="U50" s="14">
        <v>20844792</v>
      </c>
      <c r="V50" s="14">
        <v>1222242818</v>
      </c>
      <c r="W50" s="14"/>
      <c r="X50" s="14"/>
      <c r="Y50" s="14"/>
      <c r="Z50" s="14"/>
      <c r="AA50" s="14" t="s">
        <v>78</v>
      </c>
      <c r="AB50" s="16">
        <v>21306246</v>
      </c>
      <c r="AC50" s="16">
        <v>0</v>
      </c>
      <c r="AD50" s="16">
        <v>0</v>
      </c>
      <c r="AE50" s="16">
        <v>0</v>
      </c>
      <c r="AF50" s="16">
        <v>0</v>
      </c>
      <c r="AG50" s="14"/>
      <c r="AH50" s="16">
        <v>36050</v>
      </c>
      <c r="AI50" s="14" t="s">
        <v>199</v>
      </c>
      <c r="AJ50" s="16">
        <v>21270196</v>
      </c>
      <c r="AK50" s="16">
        <v>36050</v>
      </c>
      <c r="AL50" s="14"/>
      <c r="AM50" s="16"/>
      <c r="AN50" s="14"/>
      <c r="AO50" s="14"/>
      <c r="AP50" s="14"/>
      <c r="AQ50" s="14"/>
      <c r="AR50" s="14"/>
      <c r="AS50" s="15">
        <v>44973</v>
      </c>
      <c r="AT50" s="14"/>
      <c r="AU50" s="14">
        <v>9</v>
      </c>
      <c r="AV50" s="14"/>
      <c r="AW50" s="14" t="s">
        <v>200</v>
      </c>
      <c r="AX50" s="14">
        <v>1</v>
      </c>
      <c r="AY50" s="14">
        <v>21001231</v>
      </c>
      <c r="AZ50" s="14">
        <v>20230216</v>
      </c>
      <c r="BA50" s="14">
        <v>21306246</v>
      </c>
      <c r="BB50" s="14">
        <v>0</v>
      </c>
      <c r="BC50" s="14"/>
    </row>
    <row r="51" spans="1:55" x14ac:dyDescent="0.25">
      <c r="A51" s="14">
        <v>800024390</v>
      </c>
      <c r="B51" s="14" t="s">
        <v>66</v>
      </c>
      <c r="C51" s="14" t="s">
        <v>12</v>
      </c>
      <c r="D51" s="14">
        <v>111592</v>
      </c>
      <c r="E51" s="14" t="s">
        <v>12</v>
      </c>
      <c r="F51" s="14">
        <v>111592</v>
      </c>
      <c r="G51" s="14"/>
      <c r="H51" s="14" t="s">
        <v>201</v>
      </c>
      <c r="I51" s="14" t="s">
        <v>202</v>
      </c>
      <c r="J51" s="14"/>
      <c r="K51" s="14"/>
      <c r="L51" s="14"/>
      <c r="M51" s="14"/>
      <c r="N51" s="15">
        <v>44223</v>
      </c>
      <c r="O51" s="16">
        <v>146858</v>
      </c>
      <c r="P51" s="16">
        <v>146858</v>
      </c>
      <c r="Q51" s="14" t="s">
        <v>203</v>
      </c>
      <c r="R51" s="14" t="s">
        <v>211</v>
      </c>
      <c r="S51" s="14" t="s">
        <v>213</v>
      </c>
      <c r="T51" s="14" t="s">
        <v>211</v>
      </c>
      <c r="U51" s="14"/>
      <c r="V51" s="14"/>
      <c r="W51" s="14"/>
      <c r="X51" s="14"/>
      <c r="Y51" s="14"/>
      <c r="Z51" s="14"/>
      <c r="AA51" s="14" t="s">
        <v>78</v>
      </c>
      <c r="AB51" s="16">
        <v>146858</v>
      </c>
      <c r="AC51" s="16">
        <v>0</v>
      </c>
      <c r="AD51" s="16">
        <v>0</v>
      </c>
      <c r="AE51" s="16">
        <v>0</v>
      </c>
      <c r="AF51" s="16">
        <v>0</v>
      </c>
      <c r="AG51" s="14"/>
      <c r="AH51" s="16">
        <v>146858</v>
      </c>
      <c r="AI51" s="14" t="s">
        <v>204</v>
      </c>
      <c r="AJ51" s="16">
        <v>0</v>
      </c>
      <c r="AK51" s="16">
        <v>146858</v>
      </c>
      <c r="AL51" s="14"/>
      <c r="AM51" s="16"/>
      <c r="AN51" s="14"/>
      <c r="AO51" s="14"/>
      <c r="AP51" s="14"/>
      <c r="AQ51" s="14"/>
      <c r="AR51" s="14"/>
      <c r="AS51" s="15">
        <v>45000</v>
      </c>
      <c r="AT51" s="14"/>
      <c r="AU51" s="14">
        <v>0</v>
      </c>
      <c r="AV51" s="14"/>
      <c r="AW51" s="14" t="s">
        <v>137</v>
      </c>
      <c r="AX51" s="14">
        <v>2</v>
      </c>
      <c r="AY51" s="14">
        <v>20230330</v>
      </c>
      <c r="AZ51" s="14">
        <v>20230316</v>
      </c>
      <c r="BA51" s="14">
        <v>146858</v>
      </c>
      <c r="BB51" s="14">
        <v>0</v>
      </c>
      <c r="BC51" s="14"/>
    </row>
    <row r="52" spans="1:55" x14ac:dyDescent="0.25">
      <c r="A52" s="14">
        <v>800024390</v>
      </c>
      <c r="B52" s="14" t="s">
        <v>66</v>
      </c>
      <c r="C52" s="14" t="s">
        <v>12</v>
      </c>
      <c r="D52" s="14">
        <v>113070</v>
      </c>
      <c r="E52" s="14" t="s">
        <v>12</v>
      </c>
      <c r="F52" s="14">
        <v>113070</v>
      </c>
      <c r="G52" s="14"/>
      <c r="H52" s="14" t="s">
        <v>205</v>
      </c>
      <c r="I52" s="14" t="s">
        <v>206</v>
      </c>
      <c r="J52" s="14"/>
      <c r="K52" s="14"/>
      <c r="L52" s="14"/>
      <c r="M52" s="14"/>
      <c r="N52" s="15">
        <v>44231</v>
      </c>
      <c r="O52" s="16">
        <v>260000</v>
      </c>
      <c r="P52" s="16">
        <v>260000</v>
      </c>
      <c r="Q52" s="14" t="s">
        <v>203</v>
      </c>
      <c r="R52" s="14" t="s">
        <v>211</v>
      </c>
      <c r="S52" s="14" t="s">
        <v>213</v>
      </c>
      <c r="T52" s="14" t="s">
        <v>211</v>
      </c>
      <c r="U52" s="14"/>
      <c r="V52" s="14"/>
      <c r="W52" s="14"/>
      <c r="X52" s="14"/>
      <c r="Y52" s="14"/>
      <c r="Z52" s="14"/>
      <c r="AA52" s="14" t="s">
        <v>78</v>
      </c>
      <c r="AB52" s="16">
        <v>260000</v>
      </c>
      <c r="AC52" s="16">
        <v>0</v>
      </c>
      <c r="AD52" s="16">
        <v>0</v>
      </c>
      <c r="AE52" s="16">
        <v>0</v>
      </c>
      <c r="AF52" s="16">
        <v>0</v>
      </c>
      <c r="AG52" s="14"/>
      <c r="AH52" s="16">
        <v>260000</v>
      </c>
      <c r="AI52" s="14" t="s">
        <v>207</v>
      </c>
      <c r="AJ52" s="16">
        <v>0</v>
      </c>
      <c r="AK52" s="16">
        <v>260000</v>
      </c>
      <c r="AL52" s="14"/>
      <c r="AM52" s="16"/>
      <c r="AN52" s="14"/>
      <c r="AO52" s="14"/>
      <c r="AP52" s="14"/>
      <c r="AQ52" s="14"/>
      <c r="AR52" s="14"/>
      <c r="AS52" s="15">
        <v>45000</v>
      </c>
      <c r="AT52" s="14"/>
      <c r="AU52" s="14">
        <v>0</v>
      </c>
      <c r="AV52" s="14"/>
      <c r="AW52" s="14" t="s">
        <v>137</v>
      </c>
      <c r="AX52" s="14">
        <v>2</v>
      </c>
      <c r="AY52" s="14">
        <v>20230330</v>
      </c>
      <c r="AZ52" s="14">
        <v>20230316</v>
      </c>
      <c r="BA52" s="14">
        <v>260000</v>
      </c>
      <c r="BB52" s="14">
        <v>0</v>
      </c>
      <c r="BC52" s="14"/>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40"/>
  <sheetViews>
    <sheetView showGridLines="0" tabSelected="1" topLeftCell="A10" zoomScale="90" zoomScaleNormal="90" zoomScaleSheetLayoutView="100" workbookViewId="0">
      <selection activeCell="L39" sqref="L39"/>
    </sheetView>
  </sheetViews>
  <sheetFormatPr baseColWidth="10" defaultRowHeight="12.75" x14ac:dyDescent="0.2"/>
  <cols>
    <col min="1" max="1" width="1" style="23" customWidth="1"/>
    <col min="2" max="2" width="11.42578125" style="23"/>
    <col min="3" max="3" width="18.7109375" style="23" customWidth="1"/>
    <col min="4" max="4" width="11.5703125" style="23" customWidth="1"/>
    <col min="5" max="5" width="11.42578125" style="23"/>
    <col min="6" max="6" width="16.85546875" style="23" customWidth="1"/>
    <col min="7" max="7" width="11.42578125" style="23"/>
    <col min="8" max="8" width="22.5703125" style="23" customWidth="1"/>
    <col min="9" max="9" width="14" style="23" customWidth="1"/>
    <col min="10" max="10" width="11.42578125" style="23"/>
    <col min="11" max="11" width="32.42578125" style="23" customWidth="1"/>
    <col min="12" max="16384" width="11.42578125" style="23"/>
  </cols>
  <sheetData>
    <row r="1" spans="2:9" ht="6" customHeight="1" thickBot="1" x14ac:dyDescent="0.25"/>
    <row r="2" spans="2:9" ht="19.5" customHeight="1" x14ac:dyDescent="0.2">
      <c r="B2" s="24"/>
      <c r="C2" s="25"/>
      <c r="D2" s="26" t="s">
        <v>221</v>
      </c>
      <c r="E2" s="27"/>
      <c r="F2" s="27"/>
      <c r="G2" s="27"/>
      <c r="H2" s="28"/>
      <c r="I2" s="29" t="s">
        <v>222</v>
      </c>
    </row>
    <row r="3" spans="2:9" ht="13.5" thickBot="1" x14ac:dyDescent="0.25">
      <c r="B3" s="30"/>
      <c r="C3" s="31"/>
      <c r="D3" s="32"/>
      <c r="E3" s="33"/>
      <c r="F3" s="33"/>
      <c r="G3" s="33"/>
      <c r="H3" s="34"/>
      <c r="I3" s="35"/>
    </row>
    <row r="4" spans="2:9" x14ac:dyDescent="0.2">
      <c r="B4" s="30"/>
      <c r="C4" s="31"/>
      <c r="D4" s="26" t="s">
        <v>223</v>
      </c>
      <c r="E4" s="27"/>
      <c r="F4" s="27"/>
      <c r="G4" s="27"/>
      <c r="H4" s="28"/>
      <c r="I4" s="29" t="s">
        <v>224</v>
      </c>
    </row>
    <row r="5" spans="2:9" x14ac:dyDescent="0.2">
      <c r="B5" s="30"/>
      <c r="C5" s="31"/>
      <c r="D5" s="36"/>
      <c r="E5" s="37"/>
      <c r="F5" s="37"/>
      <c r="G5" s="37"/>
      <c r="H5" s="38"/>
      <c r="I5" s="39"/>
    </row>
    <row r="6" spans="2:9" ht="13.5" thickBot="1" x14ac:dyDescent="0.25">
      <c r="B6" s="40"/>
      <c r="C6" s="41"/>
      <c r="D6" s="32"/>
      <c r="E6" s="33"/>
      <c r="F6" s="33"/>
      <c r="G6" s="33"/>
      <c r="H6" s="34"/>
      <c r="I6" s="35"/>
    </row>
    <row r="7" spans="2:9" x14ac:dyDescent="0.2">
      <c r="B7" s="42"/>
      <c r="I7" s="43"/>
    </row>
    <row r="8" spans="2:9" x14ac:dyDescent="0.2">
      <c r="B8" s="42"/>
      <c r="I8" s="43"/>
    </row>
    <row r="9" spans="2:9" x14ac:dyDescent="0.2">
      <c r="B9" s="42"/>
      <c r="I9" s="43"/>
    </row>
    <row r="10" spans="2:9" x14ac:dyDescent="0.2">
      <c r="B10" s="42"/>
      <c r="C10" s="44" t="s">
        <v>225</v>
      </c>
      <c r="D10" s="72" t="s">
        <v>253</v>
      </c>
      <c r="E10" s="72"/>
      <c r="I10" s="43"/>
    </row>
    <row r="11" spans="2:9" x14ac:dyDescent="0.2">
      <c r="B11" s="42"/>
      <c r="I11" s="43"/>
    </row>
    <row r="12" spans="2:9" x14ac:dyDescent="0.2">
      <c r="B12" s="42"/>
      <c r="C12" s="44" t="s">
        <v>226</v>
      </c>
      <c r="D12" s="23" t="s">
        <v>66</v>
      </c>
      <c r="I12" s="43"/>
    </row>
    <row r="13" spans="2:9" x14ac:dyDescent="0.2">
      <c r="B13" s="42"/>
      <c r="C13" s="44" t="s">
        <v>227</v>
      </c>
      <c r="D13" s="46">
        <v>800024390</v>
      </c>
      <c r="I13" s="43"/>
    </row>
    <row r="14" spans="2:9" x14ac:dyDescent="0.2">
      <c r="B14" s="42"/>
      <c r="I14" s="43"/>
    </row>
    <row r="15" spans="2:9" x14ac:dyDescent="0.2">
      <c r="B15" s="42"/>
      <c r="C15" s="23" t="s">
        <v>254</v>
      </c>
      <c r="I15" s="43"/>
    </row>
    <row r="16" spans="2:9" x14ac:dyDescent="0.2">
      <c r="B16" s="42"/>
      <c r="C16" s="47"/>
      <c r="I16" s="43"/>
    </row>
    <row r="17" spans="2:9" x14ac:dyDescent="0.2">
      <c r="B17" s="42"/>
      <c r="C17" s="23" t="s">
        <v>255</v>
      </c>
      <c r="D17" s="45"/>
      <c r="G17" s="48" t="s">
        <v>228</v>
      </c>
      <c r="H17" s="48" t="s">
        <v>229</v>
      </c>
      <c r="I17" s="43"/>
    </row>
    <row r="18" spans="2:9" x14ac:dyDescent="0.2">
      <c r="B18" s="42"/>
      <c r="C18" s="44" t="s">
        <v>230</v>
      </c>
      <c r="D18" s="44"/>
      <c r="E18" s="44"/>
      <c r="F18" s="44"/>
      <c r="G18" s="49">
        <v>50</v>
      </c>
      <c r="H18" s="50">
        <v>86108064</v>
      </c>
      <c r="I18" s="43"/>
    </row>
    <row r="19" spans="2:9" x14ac:dyDescent="0.2">
      <c r="B19" s="42"/>
      <c r="C19" s="23" t="s">
        <v>231</v>
      </c>
      <c r="G19" s="51">
        <v>21</v>
      </c>
      <c r="H19" s="52">
        <v>24516270</v>
      </c>
      <c r="I19" s="43"/>
    </row>
    <row r="20" spans="2:9" x14ac:dyDescent="0.2">
      <c r="B20" s="42"/>
      <c r="C20" s="23" t="s">
        <v>232</v>
      </c>
      <c r="G20" s="51">
        <v>8</v>
      </c>
      <c r="H20" s="52">
        <v>16205777</v>
      </c>
      <c r="I20" s="43"/>
    </row>
    <row r="21" spans="2:9" x14ac:dyDescent="0.2">
      <c r="B21" s="42"/>
      <c r="C21" s="23" t="s">
        <v>233</v>
      </c>
      <c r="G21" s="51">
        <v>3</v>
      </c>
      <c r="H21" s="53">
        <v>4630839</v>
      </c>
      <c r="I21" s="43"/>
    </row>
    <row r="22" spans="2:9" x14ac:dyDescent="0.2">
      <c r="B22" s="42"/>
      <c r="C22" s="23" t="s">
        <v>214</v>
      </c>
      <c r="G22" s="51">
        <v>15</v>
      </c>
      <c r="H22" s="52">
        <v>19279200</v>
      </c>
      <c r="I22" s="43"/>
    </row>
    <row r="23" spans="2:9" ht="13.5" thickBot="1" x14ac:dyDescent="0.25">
      <c r="B23" s="42"/>
      <c r="C23" s="23" t="s">
        <v>234</v>
      </c>
      <c r="G23" s="54">
        <v>1</v>
      </c>
      <c r="H23" s="55">
        <v>36050</v>
      </c>
      <c r="I23" s="43"/>
    </row>
    <row r="24" spans="2:9" x14ac:dyDescent="0.2">
      <c r="B24" s="42"/>
      <c r="C24" s="44" t="s">
        <v>235</v>
      </c>
      <c r="D24" s="44"/>
      <c r="E24" s="44"/>
      <c r="F24" s="44"/>
      <c r="G24" s="49">
        <f>G19+G20+G21+G22+G23</f>
        <v>48</v>
      </c>
      <c r="H24" s="56">
        <f>H19+H20+H21+H22+H23</f>
        <v>64668136</v>
      </c>
      <c r="I24" s="43"/>
    </row>
    <row r="25" spans="2:9" x14ac:dyDescent="0.2">
      <c r="B25" s="42"/>
      <c r="C25" s="23" t="s">
        <v>236</v>
      </c>
      <c r="G25" s="51">
        <v>3</v>
      </c>
      <c r="H25" s="52">
        <v>21439928</v>
      </c>
      <c r="I25" s="43"/>
    </row>
    <row r="26" spans="2:9" ht="13.5" thickBot="1" x14ac:dyDescent="0.25">
      <c r="B26" s="42"/>
      <c r="C26" s="23" t="s">
        <v>213</v>
      </c>
      <c r="G26" s="54"/>
      <c r="H26" s="55"/>
      <c r="I26" s="43"/>
    </row>
    <row r="27" spans="2:9" x14ac:dyDescent="0.2">
      <c r="B27" s="42"/>
      <c r="C27" s="44" t="s">
        <v>237</v>
      </c>
      <c r="D27" s="44"/>
      <c r="E27" s="44"/>
      <c r="F27" s="44"/>
      <c r="G27" s="49">
        <f>G25+G26</f>
        <v>3</v>
      </c>
      <c r="H27" s="56">
        <f>H25+H26</f>
        <v>21439928</v>
      </c>
      <c r="I27" s="43"/>
    </row>
    <row r="28" spans="2:9" ht="13.5" thickBot="1" x14ac:dyDescent="0.25">
      <c r="B28" s="42"/>
      <c r="C28" s="23" t="s">
        <v>22</v>
      </c>
      <c r="D28" s="44"/>
      <c r="E28" s="44"/>
      <c r="F28" s="44"/>
      <c r="G28" s="54">
        <v>0</v>
      </c>
      <c r="H28" s="55">
        <v>0</v>
      </c>
      <c r="I28" s="43"/>
    </row>
    <row r="29" spans="2:9" x14ac:dyDescent="0.2">
      <c r="B29" s="42"/>
      <c r="C29" s="44" t="s">
        <v>238</v>
      </c>
      <c r="D29" s="44"/>
      <c r="E29" s="44"/>
      <c r="F29" s="44"/>
      <c r="G29" s="51">
        <f>G28</f>
        <v>0</v>
      </c>
      <c r="H29" s="52">
        <f>H28</f>
        <v>0</v>
      </c>
      <c r="I29" s="43"/>
    </row>
    <row r="30" spans="2:9" x14ac:dyDescent="0.2">
      <c r="B30" s="42"/>
      <c r="C30" s="44"/>
      <c r="D30" s="44"/>
      <c r="E30" s="44"/>
      <c r="F30" s="44"/>
      <c r="G30" s="57"/>
      <c r="H30" s="56"/>
      <c r="I30" s="43"/>
    </row>
    <row r="31" spans="2:9" ht="13.5" thickBot="1" x14ac:dyDescent="0.25">
      <c r="B31" s="42"/>
      <c r="C31" s="44" t="s">
        <v>239</v>
      </c>
      <c r="D31" s="44"/>
      <c r="G31" s="58">
        <f>G24+G27+G29</f>
        <v>51</v>
      </c>
      <c r="H31" s="59">
        <f>H24+H27+H29</f>
        <v>86108064</v>
      </c>
      <c r="I31" s="43"/>
    </row>
    <row r="32" spans="2:9" ht="13.5" thickTop="1" x14ac:dyDescent="0.2">
      <c r="B32" s="42"/>
      <c r="C32" s="44"/>
      <c r="D32" s="44"/>
      <c r="G32" s="60"/>
      <c r="H32" s="52"/>
      <c r="I32" s="43"/>
    </row>
    <row r="33" spans="2:9" x14ac:dyDescent="0.2">
      <c r="B33" s="42"/>
      <c r="G33" s="60"/>
      <c r="H33" s="60"/>
      <c r="I33" s="43"/>
    </row>
    <row r="34" spans="2:9" x14ac:dyDescent="0.2">
      <c r="B34" s="42"/>
      <c r="G34" s="60"/>
      <c r="H34" s="60"/>
      <c r="I34" s="43"/>
    </row>
    <row r="35" spans="2:9" x14ac:dyDescent="0.2">
      <c r="B35" s="42"/>
      <c r="G35" s="60"/>
      <c r="H35" s="60"/>
      <c r="I35" s="43"/>
    </row>
    <row r="36" spans="2:9" ht="13.5" thickBot="1" x14ac:dyDescent="0.25">
      <c r="B36" s="42"/>
      <c r="C36" s="61" t="s">
        <v>241</v>
      </c>
      <c r="D36" s="61"/>
      <c r="G36" s="61" t="s">
        <v>251</v>
      </c>
      <c r="H36" s="61"/>
      <c r="I36" s="43"/>
    </row>
    <row r="37" spans="2:9" ht="4.5" customHeight="1" x14ac:dyDescent="0.2">
      <c r="B37" s="42"/>
      <c r="C37" s="60"/>
      <c r="D37" s="60"/>
      <c r="G37" s="60"/>
      <c r="H37" s="60"/>
      <c r="I37" s="43"/>
    </row>
    <row r="38" spans="2:9" x14ac:dyDescent="0.2">
      <c r="B38" s="42"/>
      <c r="C38" s="44" t="s">
        <v>242</v>
      </c>
      <c r="G38" s="62" t="s">
        <v>252</v>
      </c>
      <c r="H38" s="60"/>
      <c r="I38" s="43"/>
    </row>
    <row r="39" spans="2:9" x14ac:dyDescent="0.2">
      <c r="B39" s="42"/>
      <c r="C39" s="44" t="str">
        <f>D12</f>
        <v>DIME CLINICA NEUROCARDIOVASCULAR</v>
      </c>
      <c r="G39" s="62" t="s">
        <v>240</v>
      </c>
      <c r="H39" s="60"/>
      <c r="I39" s="43"/>
    </row>
    <row r="40" spans="2:9" ht="18.75" customHeight="1" thickBot="1" x14ac:dyDescent="0.25">
      <c r="B40" s="63"/>
      <c r="C40" s="64"/>
      <c r="D40" s="64"/>
      <c r="E40" s="64"/>
      <c r="F40" s="64"/>
      <c r="G40" s="61"/>
      <c r="H40" s="61"/>
      <c r="I40" s="65"/>
    </row>
  </sheetData>
  <mergeCells count="1">
    <mergeCell ref="D10:E10"/>
  </mergeCells>
  <pageMargins left="0.7" right="0.7" top="0.75" bottom="0.75" header="0.3" footer="0.3"/>
  <pageSetup scale="7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TD2</vt:lpstr>
      <vt:lpstr>ESTADO DE CADA FACTURA</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Geraldine Valencia Zambrano</cp:lastModifiedBy>
  <cp:lastPrinted>2023-04-28T19:49:18Z</cp:lastPrinted>
  <dcterms:created xsi:type="dcterms:W3CDTF">2022-06-01T14:39:12Z</dcterms:created>
  <dcterms:modified xsi:type="dcterms:W3CDTF">2023-06-02T13:26:49Z</dcterms:modified>
</cp:coreProperties>
</file>