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00149384 CLINICA COLSANITAS S. A\"/>
    </mc:Choice>
  </mc:AlternateContent>
  <bookViews>
    <workbookView xWindow="0" yWindow="0" windowWidth="20490" windowHeight="7455" activeTab="1"/>
  </bookViews>
  <sheets>
    <sheet name="INFO IPS" sheetId="9" r:id="rId1"/>
    <sheet name="ESTADO DE CADA FACTURA" sheetId="10" r:id="rId2"/>
    <sheet name="TD" sheetId="12" r:id="rId3"/>
    <sheet name="FOR-CSA-018" sheetId="11" r:id="rId4"/>
  </sheets>
  <definedNames>
    <definedName name="_xlnm._FilterDatabase" localSheetId="1" hidden="1">'ESTADO DE CADA FACTURA'!$A$2:$AN$12</definedName>
  </definedNames>
  <calcPr calcId="152511"/>
  <pivotCaches>
    <pivotCache cacheId="8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" i="10" l="1"/>
  <c r="J1" i="10"/>
  <c r="I1" i="10"/>
  <c r="I29" i="11" l="1"/>
  <c r="H29" i="11"/>
  <c r="I27" i="11"/>
  <c r="H27" i="11"/>
  <c r="I24" i="11"/>
  <c r="I31" i="11" s="1"/>
  <c r="H24" i="11"/>
  <c r="H31" i="11" s="1"/>
  <c r="O11" i="9" l="1"/>
</calcChain>
</file>

<file path=xl/sharedStrings.xml><?xml version="1.0" encoding="utf-8"?>
<sst xmlns="http://schemas.openxmlformats.org/spreadsheetml/2006/main" count="199" uniqueCount="128">
  <si>
    <t>Nit</t>
  </si>
  <si>
    <t>Tipo</t>
  </si>
  <si>
    <t>Descripcion Nit</t>
  </si>
  <si>
    <t>Factura</t>
  </si>
  <si>
    <t>Fecha Contable</t>
  </si>
  <si>
    <t>Fecha Vencimiento</t>
  </si>
  <si>
    <t>Importe Pendiente</t>
  </si>
  <si>
    <t xml:space="preserve">  Actual</t>
  </si>
  <si>
    <t>De 1 a 30 Dias Vencido</t>
  </si>
  <si>
    <t>De 31 a 60 Dias Vencido</t>
  </si>
  <si>
    <t>De 61 a 90 Dias Vencido</t>
  </si>
  <si>
    <t>De 91 a180 Dias Vencido</t>
  </si>
  <si>
    <t>De 181a360 Dias Vencido</t>
  </si>
  <si>
    <t>Mas de 361 Dias Vencido</t>
  </si>
  <si>
    <t>Fecha Radicacion</t>
  </si>
  <si>
    <t xml:space="preserve">COMFENALCO VALLE   </t>
  </si>
  <si>
    <t>700-219360</t>
  </si>
  <si>
    <t>700-219487</t>
  </si>
  <si>
    <t>700-266226</t>
  </si>
  <si>
    <t>700-289689</t>
  </si>
  <si>
    <t>703-132402</t>
  </si>
  <si>
    <t>703-152153</t>
  </si>
  <si>
    <t>703-152159</t>
  </si>
  <si>
    <t>703-37274</t>
  </si>
  <si>
    <t>703-60910</t>
  </si>
  <si>
    <t>703-60912</t>
  </si>
  <si>
    <t>CLINICA COLSANITAS S. A.</t>
  </si>
  <si>
    <t>NIT</t>
  </si>
  <si>
    <t>IPS</t>
  </si>
  <si>
    <t>FOR-CSA-018</t>
  </si>
  <si>
    <t>HOJA 1 DE 2</t>
  </si>
  <si>
    <t>RESUMEN DE CARTERA REVISADA POR LA EPS</t>
  </si>
  <si>
    <t>VERSION 1</t>
  </si>
  <si>
    <t>SANTIAGO DE CALI , MAYO 18 DE 2023</t>
  </si>
  <si>
    <t>A continuacion me permito remitir nuestra respuesta al estado de cartera presentado en la fecha: 17/05/2023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</si>
  <si>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</si>
  <si>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</si>
  <si>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</si>
  <si>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</si>
  <si>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</si>
  <si>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</si>
  <si>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</si>
  <si>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</si>
  <si>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</si>
  <si>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</si>
  <si>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</si>
  <si>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</si>
  <si>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</si>
  <si>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</si>
  <si>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</si>
  <si>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</si>
  <si>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</si>
  <si>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</si>
  <si>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</si>
  <si>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</si>
  <si>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</si>
  <si>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</si>
  <si>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</si>
  <si>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</si>
  <si>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</si>
  <si>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</si>
  <si>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</si>
  <si>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</si>
  <si>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18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</si>
  <si>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</si>
  <si>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</si>
  <si>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</si>
  <si>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</si>
  <si>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</si>
  <si>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</si>
  <si>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</si>
  <si>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</si>
  <si>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</si>
  <si>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</si>
  <si>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</si>
  <si>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</si>
  <si>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</si>
  <si>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</si>
  <si>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</si>
  <si>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</si>
  <si>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</si>
  <si>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</si>
  <si>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</si>
  <si>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</si>
  <si>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</si>
  <si>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</si>
  <si>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</si>
  <si>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</si>
  <si>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</si>
  <si>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</si>
  <si>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</si>
  <si>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</si>
  <si>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800149384_700_266226</t>
  </si>
  <si>
    <t>A)Factura no radicada en ERP</t>
  </si>
  <si>
    <t>FACTURA NO RADICADA</t>
  </si>
  <si>
    <t>no_cruza</t>
  </si>
  <si>
    <t>800149384_700_289689</t>
  </si>
  <si>
    <t>800149384_703_60912</t>
  </si>
  <si>
    <t>800149384_703_152153</t>
  </si>
  <si>
    <t>800149384_703_152159</t>
  </si>
  <si>
    <t>800149384_700_219487</t>
  </si>
  <si>
    <t>C)Glosas total pendiente por respuesta de IPS</t>
  </si>
  <si>
    <t>FACTURA DEVUELTA</t>
  </si>
  <si>
    <t>DEVOLUCION</t>
  </si>
  <si>
    <t>OK</t>
  </si>
  <si>
    <t>COVID-19: Se devuelve factura completa servicio laboratorioDETECCION DE COVID-19 POR PCR codigo 908856. presenta inconsistencia en: 1- falta detalle de cargos o anexar cups y nombre del servicio en la factura; 2- pcr no reportado en sismueSismuestra a la aseguradora correspondiente del afiliado(REPORTADO A EPS SANITAS) favor corregir sismuestra y anexarsoportes solicitados.Gladys Vivas.</t>
  </si>
  <si>
    <t>SI</t>
  </si>
  <si>
    <t>800149384_703_132402</t>
  </si>
  <si>
    <t>SE DEVUELVE FACTURA AL VALIDAR NO CUENTA CON AUTORIZACION PO LOS SERVICIOS FACTURADOS FAVOR SOLICITAR AL CORREO CAPAUTORIZACIONES@EPSCOMFENALCOVALLE.COM.CO / CAPAUTORIZACIONES@EPSDELAGENTE.COM.CO PARA DAR TRAMITE.JENNIFER REBOLLEDO</t>
  </si>
  <si>
    <t>800149384_703_37274</t>
  </si>
  <si>
    <t>Se devuelve cuenta medica con soportes suministrados,validarsolicitud de autorizacion a los correosautorizacionescap@epscomfenalcovalle.com.cocapautorizaciones@epscomfenalcovalle.com.co  CAROLINA A</t>
  </si>
  <si>
    <t>800149384_703_60910</t>
  </si>
  <si>
    <t>D)Glosas parcial pendiente por respuesta de IPS/conciliar diferencia valor de factura</t>
  </si>
  <si>
    <t>GLOSA</t>
  </si>
  <si>
    <t>SPTE INCOMPLETO/TARIFA/PERTINENCIA MEDICA: OBJECCIONES MEDICAS Y ADMINISTRATIVAS QUE SUMAN UN TOTAL DE $5.604.022 SE REALIZA ENVIO DE FORMATO CON LAS OBJECCIONES DETALLADAS FAVOR VLIDAR Y GENERAR RESPUESTA.JENNIFER REBOLLEDO</t>
  </si>
  <si>
    <t>NO</t>
  </si>
  <si>
    <t>800149384_700_219360</t>
  </si>
  <si>
    <t>SPTE.INCOMPLETO: SE GLOSA FACTURA POR PERTINENCIA MEDICADR MAIBER FACTURACION. 111 Insumos no facturables, incluidosCánula nasal facturan 2. Se acepta 1 por estancia.YUFREY HERNANDEZ</t>
  </si>
  <si>
    <t>FACTURA GLOSA CERRADA POR EXTEMPORANEIDAD</t>
  </si>
  <si>
    <t>Total general</t>
  </si>
  <si>
    <t>Tipificación</t>
  </si>
  <si>
    <t>Cant Facturas</t>
  </si>
  <si>
    <t>Saldo Facturas</t>
  </si>
  <si>
    <t>Señores : CLINICA COLSANITAS S. A.</t>
  </si>
  <si>
    <t>NIT: 800149384</t>
  </si>
  <si>
    <t>Humberto Pinzon Caicedo</t>
  </si>
  <si>
    <t>Coordinador de Cartera - Colsanitas</t>
  </si>
  <si>
    <t>EVIDENCIA NOTIFICACIÓN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</si>
</sst>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d/mm/yyyy;@"/>
    <numFmt numFmtId="165" formatCode="&quot;$&quot;\ #,##0;[Red]&quot;$&quot;\ #,##0"/>
    <numFmt numFmtId="166" formatCode="&quot;$&quot;\ #,##0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Tahoma"/>
      <family val="2"/>
    </font>
    <font>
      <sz val="9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gray0625">
        <fgColor theme="0"/>
        <bgColor theme="4" tint="0.39994506668294322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1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1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41" fontId="2" fillId="2" borderId="0" xfId="1" applyFont="1" applyFill="1" applyBorder="1" applyAlignment="1">
      <alignment horizontal="center" vertical="center" wrapText="1"/>
    </xf>
    <xf numFmtId="41" fontId="3" fillId="0" borderId="0" xfId="1" applyFont="1" applyBorder="1"/>
    <xf numFmtId="41" fontId="0" fillId="0" borderId="0" xfId="1" applyFont="1" applyBorder="1"/>
    <xf numFmtId="0" fontId="5" fillId="0" borderId="0" xfId="2" applyFont="1"/>
    <xf numFmtId="0" fontId="5" fillId="0" borderId="1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/>
    </xf>
    <xf numFmtId="0" fontId="6" fillId="0" borderId="1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/>
    </xf>
    <xf numFmtId="0" fontId="5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/>
    </xf>
    <xf numFmtId="0" fontId="5" fillId="0" borderId="5" xfId="2" applyFont="1" applyBorder="1"/>
    <xf numFmtId="0" fontId="5" fillId="0" borderId="6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right"/>
    </xf>
    <xf numFmtId="1" fontId="5" fillId="0" borderId="8" xfId="2" applyNumberFormat="1" applyFont="1" applyBorder="1" applyAlignment="1">
      <alignment horizontal="center"/>
    </xf>
    <xf numFmtId="165" fontId="5" fillId="0" borderId="8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2" xfId="2" applyNumberFormat="1" applyFont="1" applyBorder="1" applyAlignment="1">
      <alignment horizontal="center"/>
    </xf>
    <xf numFmtId="165" fontId="6" fillId="0" borderId="12" xfId="2" applyNumberFormat="1" applyFont="1" applyBorder="1" applyAlignment="1">
      <alignment horizontal="right"/>
    </xf>
    <xf numFmtId="165" fontId="5" fillId="0" borderId="0" xfId="2" applyNumberFormat="1" applyFont="1"/>
    <xf numFmtId="165" fontId="5" fillId="0" borderId="8" xfId="2" applyNumberFormat="1" applyFont="1" applyBorder="1"/>
    <xf numFmtId="165" fontId="6" fillId="0" borderId="8" xfId="2" applyNumberFormat="1" applyFont="1" applyBorder="1"/>
    <xf numFmtId="165" fontId="6" fillId="0" borderId="0" xfId="2" applyNumberFormat="1" applyFont="1"/>
    <xf numFmtId="0" fontId="5" fillId="0" borderId="7" xfId="2" applyFont="1" applyBorder="1"/>
    <xf numFmtId="0" fontId="5" fillId="0" borderId="8" xfId="2" applyFont="1" applyBorder="1"/>
    <xf numFmtId="0" fontId="5" fillId="0" borderId="9" xfId="2" applyFont="1" applyBorder="1"/>
    <xf numFmtId="0" fontId="8" fillId="0" borderId="13" xfId="0" applyFont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7" fontId="8" fillId="0" borderId="13" xfId="3" applyNumberFormat="1" applyFont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167" fontId="8" fillId="4" borderId="13" xfId="3" applyNumberFormat="1" applyFont="1" applyFill="1" applyBorder="1" applyAlignment="1">
      <alignment horizontal="center" vertical="center" wrapText="1"/>
    </xf>
    <xf numFmtId="167" fontId="8" fillId="3" borderId="13" xfId="3" applyNumberFormat="1" applyFont="1" applyFill="1" applyBorder="1" applyAlignment="1">
      <alignment horizontal="center" vertical="center" wrapText="1"/>
    </xf>
    <xf numFmtId="167" fontId="8" fillId="5" borderId="13" xfId="3" applyNumberFormat="1" applyFont="1" applyFill="1" applyBorder="1" applyAlignment="1">
      <alignment horizontal="center" vertical="center" wrapText="1"/>
    </xf>
    <xf numFmtId="0" fontId="0" fillId="0" borderId="13" xfId="0" applyBorder="1"/>
    <xf numFmtId="14" fontId="0" fillId="0" borderId="13" xfId="0" applyNumberFormat="1" applyBorder="1"/>
    <xf numFmtId="167" fontId="0" fillId="0" borderId="13" xfId="3" applyNumberFormat="1" applyFont="1" applyBorder="1"/>
    <xf numFmtId="167" fontId="0" fillId="0" borderId="0" xfId="3" applyNumberFormat="1" applyFont="1"/>
    <xf numFmtId="167" fontId="8" fillId="0" borderId="0" xfId="3" applyNumberFormat="1" applyFont="1"/>
    <xf numFmtId="0" fontId="0" fillId="0" borderId="0" xfId="0" applyAlignment="1">
      <alignment horizontal="center"/>
    </xf>
    <xf numFmtId="167" fontId="0" fillId="0" borderId="15" xfId="0" applyNumberFormat="1" applyBorder="1"/>
    <xf numFmtId="167" fontId="7" fillId="6" borderId="16" xfId="0" applyNumberFormat="1" applyFont="1" applyFill="1" applyBorder="1" applyAlignment="1">
      <alignment horizontal="center" vertical="center"/>
    </xf>
    <xf numFmtId="0" fontId="0" fillId="0" borderId="18" xfId="0" applyNumberFormat="1" applyBorder="1" applyAlignment="1">
      <alignment horizontal="center"/>
    </xf>
    <xf numFmtId="0" fontId="7" fillId="6" borderId="19" xfId="0" applyNumberFormat="1" applyFont="1" applyFill="1" applyBorder="1" applyAlignment="1">
      <alignment horizontal="center" vertical="center"/>
    </xf>
    <xf numFmtId="166" fontId="6" fillId="0" borderId="0" xfId="2" applyNumberFormat="1" applyFont="1" applyAlignment="1">
      <alignment horizontal="right"/>
    </xf>
    <xf numFmtId="167" fontId="0" fillId="0" borderId="14" xfId="0" applyNumberFormat="1" applyBorder="1"/>
    <xf numFmtId="0" fontId="7" fillId="6" borderId="13" xfId="0" applyFont="1" applyFill="1" applyBorder="1" applyAlignment="1">
      <alignment horizontal="center" vertical="center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167" fontId="7" fillId="6" borderId="20" xfId="0" applyNumberFormat="1" applyFont="1" applyFill="1" applyBorder="1" applyAlignment="1">
      <alignment horizontal="center" vertical="center"/>
    </xf>
    <xf numFmtId="0" fontId="0" fillId="0" borderId="17" xfId="0" applyNumberFormat="1" applyBorder="1" applyAlignment="1">
      <alignment horizontal="center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2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70.630114236112" createdVersion="5" refreshedVersion="5" minRefreshableVersion="3" recordCount="10">
  <cacheSource type="worksheet">
    <worksheetSource ref="A2:AN12" sheet="ESTADO DE CADA FACTURA"/>
  </cacheSource>
  <cacheFields count="40">
    <cacheField name="NIT IPS" numFmtId="0">
      <sharedItems containsSemiMixedTypes="0" containsString="0" containsNumber="1" containsInteger="1" minValue="800149384" maxValue="800149384"/>
    </cacheField>
    <cacheField name=" ENTIDAD" numFmtId="0">
      <sharedItems/>
    </cacheField>
    <cacheField name="Prefijo Factura" numFmtId="0">
      <sharedItems containsSemiMixedTypes="0" containsString="0" containsNumber="1" containsInteger="1" minValue="700" maxValue="703"/>
    </cacheField>
    <cacheField name="NUMERO FACTURA" numFmtId="0">
      <sharedItems containsSemiMixedTypes="0" containsString="0" containsNumber="1" containsInteger="1" minValue="37274" maxValue="289689"/>
    </cacheField>
    <cacheField name="LLAVE" numFmtId="0">
      <sharedItems/>
    </cacheField>
    <cacheField name="PREFIJO SASS" numFmtId="0">
      <sharedItems containsString="0" containsBlank="1" containsNumber="1" containsInteger="1" minValue="700" maxValue="703"/>
    </cacheField>
    <cacheField name="NUMERO FACT SASSS" numFmtId="0">
      <sharedItems containsString="0" containsBlank="1" containsNumber="1" containsInteger="1" minValue="37274" maxValue="219487"/>
    </cacheField>
    <cacheField name="FECHA FACT IPS" numFmtId="14">
      <sharedItems containsSemiMixedTypes="0" containsNonDate="0" containsDate="1" containsString="0" minDate="2020-10-13T00:00:00" maxDate="2023-01-09T00:00:00"/>
    </cacheField>
    <cacheField name="VALOR FACT IPS" numFmtId="167">
      <sharedItems containsSemiMixedTypes="0" containsString="0" containsNumber="1" containsInteger="1" minValue="131238" maxValue="5604022"/>
    </cacheField>
    <cacheField name="SALDO FACT IPS" numFmtId="167">
      <sharedItems containsSemiMixedTypes="0" containsString="0" containsNumber="1" containsInteger="1" minValue="131238" maxValue="5604022"/>
    </cacheField>
    <cacheField name="OBSERVACION SASS" numFmtId="0">
      <sharedItems/>
    </cacheField>
    <cacheField name="ESTADO EPS MAYO 18" numFmtId="0">
      <sharedItems count="3">
        <s v="FACTURA NO RADICADA"/>
        <s v="FACTURA DEVUELTA"/>
        <s v="FACTURA GLOSA CERRADA POR EXTEMPORANEIDAD"/>
      </sharedItems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5604022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78088737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72484715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5604022"/>
    </cacheField>
    <cacheField name="OBSERVACION GLOSA DEVUELTA" numFmtId="0">
      <sharedItems containsBlank="1" longText="1"/>
    </cacheField>
    <cacheField name="SALDO SASS" numFmtId="167">
      <sharedItems containsSemiMixedTypes="0" containsString="0" containsNumber="1" containsInteger="1" minValue="0" maxValue="5604022"/>
    </cacheField>
    <cacheField name="VALOR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10-13T00:00:00" maxDate="2023-01-0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9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1001231" maxValue="21001231"/>
    </cacheField>
    <cacheField name="F RAD SASS" numFmtId="0">
      <sharedItems containsString="0" containsBlank="1" containsNumber="1" containsInteger="1" minValue="20210112" maxValue="20221005"/>
    </cacheField>
    <cacheField name="VALOR REPORTADO CRICULAR 030" numFmtId="167">
      <sharedItems containsSemiMixedTypes="0" containsString="0" containsNumber="1" containsInteger="1" minValue="0" maxValue="78088737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800149384"/>
    <s v="CLINICA COLSANITAS S. A."/>
    <n v="700"/>
    <n v="266226"/>
    <s v="800149384_700_266226"/>
    <m/>
    <m/>
    <d v="2022-09-01T00:00:00"/>
    <n v="996565"/>
    <n v="996565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09-01T00:00:00"/>
    <m/>
    <m/>
    <m/>
    <m/>
    <m/>
    <m/>
    <m/>
    <n v="0"/>
    <n v="0"/>
    <d v="2023-04-30T00:00:00"/>
  </r>
  <r>
    <n v="800149384"/>
    <s v="CLINICA COLSANITAS S. A."/>
    <n v="700"/>
    <n v="289689"/>
    <s v="800149384_700_289689"/>
    <m/>
    <m/>
    <d v="2022-10-28T00:00:00"/>
    <n v="271267"/>
    <n v="271267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10-28T00:00:00"/>
    <m/>
    <m/>
    <m/>
    <m/>
    <m/>
    <m/>
    <m/>
    <n v="0"/>
    <n v="0"/>
    <d v="2023-04-30T00:00:00"/>
  </r>
  <r>
    <n v="800149384"/>
    <s v="CLINICA COLSANITAS S. A."/>
    <n v="703"/>
    <n v="60912"/>
    <s v="800149384_703_60912"/>
    <m/>
    <m/>
    <d v="2021-04-07T00:00:00"/>
    <n v="2678460"/>
    <n v="267846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1-04-07T00:00:00"/>
    <m/>
    <m/>
    <m/>
    <m/>
    <m/>
    <m/>
    <m/>
    <n v="0"/>
    <n v="0"/>
    <d v="2023-04-30T00:00:00"/>
  </r>
  <r>
    <n v="800149384"/>
    <s v="CLINICA COLSANITAS S. A."/>
    <n v="703"/>
    <n v="152153"/>
    <s v="800149384_703_152153"/>
    <m/>
    <m/>
    <d v="2023-01-08T00:00:00"/>
    <n v="2700238"/>
    <n v="2700238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3-01-08T00:00:00"/>
    <m/>
    <m/>
    <m/>
    <m/>
    <m/>
    <m/>
    <m/>
    <n v="0"/>
    <n v="0"/>
    <d v="2023-04-30T00:00:00"/>
  </r>
  <r>
    <n v="800149384"/>
    <s v="CLINICA COLSANITAS S. A."/>
    <n v="703"/>
    <n v="152159"/>
    <s v="800149384_703_152159"/>
    <m/>
    <m/>
    <d v="2023-01-08T00:00:00"/>
    <n v="1403453"/>
    <n v="1403453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3-01-08T00:00:00"/>
    <m/>
    <m/>
    <m/>
    <m/>
    <m/>
    <m/>
    <m/>
    <n v="0"/>
    <n v="0"/>
    <d v="2023-04-30T00:00:00"/>
  </r>
  <r>
    <n v="800149384"/>
    <s v="CLINICA COLSANITAS S. A."/>
    <n v="700"/>
    <n v="219487"/>
    <s v="800149384_700_219487"/>
    <n v="700"/>
    <n v="219487"/>
    <d v="2022-02-15T00:00:00"/>
    <n v="216994"/>
    <n v="216994"/>
    <s v="C)Glosas total pendiente por respuesta de IPS"/>
    <x v="1"/>
    <s v="DEVOLUCION"/>
    <n v="216994"/>
    <s v="OK"/>
    <n v="216994"/>
    <n v="0"/>
    <n v="0"/>
    <n v="0"/>
    <n v="0"/>
    <n v="0"/>
    <m/>
    <n v="216994"/>
    <s v="COVID-19: Se devuelve factura completa servicio laboratorioDETECCION DE COVID-19 POR PCR codigo 908856. presenta inconsistencia en: 1- falta detalle de cargos o anexar cups y nombre del servicio en la factura; 2- pcr no reportado en sismueSismuestra a la aseguradora correspondiente del afiliado(REPORTADO A EPS SANITAS) favor corregir sismuestra y anexarsoportes solicitados.Gladys Vivas."/>
    <n v="216994"/>
    <n v="0"/>
    <n v="0"/>
    <m/>
    <m/>
    <d v="2022-04-29T00:00:00"/>
    <m/>
    <n v="9"/>
    <m/>
    <s v="SI"/>
    <n v="1"/>
    <n v="21001231"/>
    <n v="20220812"/>
    <n v="216994"/>
    <n v="0"/>
    <d v="2023-04-30T00:00:00"/>
  </r>
  <r>
    <n v="800149384"/>
    <s v="CLINICA COLSANITAS S. A."/>
    <n v="703"/>
    <n v="132402"/>
    <s v="800149384_703_132402"/>
    <n v="703"/>
    <n v="132402"/>
    <d v="2022-07-16T00:00:00"/>
    <n v="3815697"/>
    <n v="3815697"/>
    <s v="C)Glosas total pendiente por respuesta de IPS"/>
    <x v="1"/>
    <s v="DEVOLUCION"/>
    <n v="3815697"/>
    <s v="OK"/>
    <n v="3815697"/>
    <n v="0"/>
    <n v="0"/>
    <n v="0"/>
    <n v="0"/>
    <n v="0"/>
    <m/>
    <n v="3815697"/>
    <s v="SE DEVUELVE FACTURA AL VALIDAR NO CUENTA CON AUTORIZACION PO LOS SERVICIOS FACTURADOS FAVOR SOLICITAR AL CORREO CAPAUTORIZACIONES@EPSCOMFENALCOVALLE.COM.CO / CAPAUTORIZACIONES@EPSDELAGENTE.COM.CO PARA DAR TRAMITE.JENNIFER REBOLLEDO"/>
    <n v="3815697"/>
    <n v="0"/>
    <n v="0"/>
    <m/>
    <m/>
    <d v="2022-07-16T00:00:00"/>
    <m/>
    <n v="9"/>
    <m/>
    <s v="SI"/>
    <n v="1"/>
    <n v="21001231"/>
    <n v="20220913"/>
    <n v="3815697"/>
    <n v="0"/>
    <d v="2023-04-30T00:00:00"/>
  </r>
  <r>
    <n v="800149384"/>
    <s v="CLINICA COLSANITAS S. A."/>
    <n v="703"/>
    <n v="37274"/>
    <s v="800149384_703_37274"/>
    <n v="703"/>
    <n v="37274"/>
    <d v="2020-10-13T00:00:00"/>
    <n v="1188065"/>
    <n v="1188065"/>
    <s v="C)Glosas total pendiente por respuesta de IPS"/>
    <x v="1"/>
    <s v="DEVOLUCION"/>
    <n v="1188065"/>
    <s v="OK"/>
    <n v="1188065"/>
    <n v="0"/>
    <n v="0"/>
    <n v="0"/>
    <n v="0"/>
    <n v="0"/>
    <m/>
    <n v="1188065"/>
    <s v="Se devuelve cuenta medica con soportes suministrados,validarsolicitud de autorizacion a los correosautorizacionescap@epscomfenalcovalle.com.cocapautorizaciones@epscomfenalcovalle.com.co  CAROLINA A"/>
    <n v="1188065"/>
    <n v="0"/>
    <n v="0"/>
    <m/>
    <m/>
    <d v="2020-10-13T00:00:00"/>
    <m/>
    <n v="9"/>
    <m/>
    <s v="SI"/>
    <n v="1"/>
    <n v="21001231"/>
    <n v="20210112"/>
    <n v="1188065"/>
    <n v="0"/>
    <d v="2023-04-30T00:00:00"/>
  </r>
  <r>
    <n v="800149384"/>
    <s v="CLINICA COLSANITAS S. A."/>
    <n v="703"/>
    <n v="60910"/>
    <s v="800149384_703_60910"/>
    <n v="703"/>
    <n v="60910"/>
    <d v="2021-04-07T00:00:00"/>
    <n v="5604022"/>
    <n v="5604022"/>
    <s v="D)Glosas parcial pendiente por respuesta de IPS/conciliar diferencia valor de factura"/>
    <x v="2"/>
    <s v="GLOSA"/>
    <n v="5604022"/>
    <s v="OK"/>
    <n v="78088737"/>
    <n v="0"/>
    <n v="0"/>
    <n v="0"/>
    <n v="72484715"/>
    <n v="0"/>
    <m/>
    <n v="5604022"/>
    <s v="SPTE INCOMPLETO/TARIFA/PERTINENCIA MEDICA: OBJECCIONES MEDICAS Y ADMINISTRATIVAS QUE SUMAN UN TOTAL DE $5.604.022 SE REALIZA ENVIO DE FORMATO CON LAS OBJECCIONES DETALLADAS FAVOR VLIDAR Y GENERAR RESPUESTA.JENNIFER REBOLLEDO"/>
    <n v="5604022"/>
    <n v="0"/>
    <n v="0"/>
    <m/>
    <m/>
    <d v="2021-04-07T00:00:00"/>
    <m/>
    <n v="9"/>
    <m/>
    <s v="NO"/>
    <n v="2"/>
    <n v="21001231"/>
    <n v="20221005"/>
    <n v="78088737"/>
    <n v="0"/>
    <d v="2023-04-30T00:00:00"/>
  </r>
  <r>
    <n v="800149384"/>
    <s v="CLINICA COLSANITAS S. A."/>
    <n v="700"/>
    <n v="219360"/>
    <s v="800149384_700_219360"/>
    <n v="700"/>
    <n v="219360"/>
    <d v="2022-02-15T00:00:00"/>
    <n v="131238"/>
    <n v="131238"/>
    <s v="D)Glosas parcial pendiente por respuesta de IPS/conciliar diferencia valor de factura"/>
    <x v="2"/>
    <s v="GLOSA"/>
    <n v="131238"/>
    <s v="OK"/>
    <n v="11173677"/>
    <n v="0"/>
    <n v="0"/>
    <n v="0"/>
    <n v="11042439"/>
    <n v="0"/>
    <m/>
    <n v="131238"/>
    <s v="SPTE.INCOMPLETO: SE GLOSA FACTURA POR PERTINENCIA MEDICADR MAIBER FACTURACION. 111 Insumos no facturables, incluidosCánula nasal facturan 2. Se acepta 1 por estancia.YUFREY HERNANDEZ"/>
    <n v="131238"/>
    <n v="0"/>
    <n v="0"/>
    <m/>
    <m/>
    <d v="2022-04-29T00:00:00"/>
    <m/>
    <n v="9"/>
    <m/>
    <s v="NO"/>
    <n v="1"/>
    <n v="21001231"/>
    <n v="20220812"/>
    <n v="11173677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8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4"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7"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4">
    <i>
      <x v="1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7"/>
  </dataFields>
  <formats count="24"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1" type="button" dataOnly="0" labelOnly="1" outline="0" axis="axisRow" fieldPosition="0"/>
    </format>
    <format dxfId="4">
      <pivotArea dataOnly="0" labelOnly="1" fieldPosition="0">
        <references count="1">
          <reference field="11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topLeftCell="C1" workbookViewId="0">
      <selection activeCell="E21" sqref="E21"/>
    </sheetView>
  </sheetViews>
  <sheetFormatPr baseColWidth="10" defaultRowHeight="15" x14ac:dyDescent="0.25"/>
  <sheetData>
    <row r="1" spans="1:17" ht="45" x14ac:dyDescent="0.25">
      <c r="A1" s="4" t="s">
        <v>27</v>
      </c>
      <c r="B1" s="4" t="s">
        <v>28</v>
      </c>
      <c r="C1" s="4" t="s">
        <v>3</v>
      </c>
      <c r="D1" s="4" t="s">
        <v>1</v>
      </c>
      <c r="E1" s="3" t="s">
        <v>0</v>
      </c>
      <c r="F1" s="4" t="s">
        <v>2</v>
      </c>
      <c r="G1" s="5" t="s">
        <v>4</v>
      </c>
      <c r="H1" s="5" t="s">
        <v>5</v>
      </c>
      <c r="I1" s="6" t="s">
        <v>6</v>
      </c>
      <c r="J1" s="6" t="s">
        <v>7</v>
      </c>
      <c r="K1" s="6" t="s">
        <v>8</v>
      </c>
      <c r="L1" s="6" t="s">
        <v>9</v>
      </c>
      <c r="M1" s="6" t="s">
        <v>10</v>
      </c>
      <c r="N1" s="6" t="s">
        <v>11</v>
      </c>
      <c r="O1" s="6" t="s">
        <v>12</v>
      </c>
      <c r="P1" s="6" t="s">
        <v>13</v>
      </c>
      <c r="Q1" s="5" t="s">
        <v>14</v>
      </c>
    </row>
    <row r="2" spans="1:17" x14ac:dyDescent="0.25">
      <c r="A2">
        <v>800149384</v>
      </c>
      <c r="B2" t="s">
        <v>26</v>
      </c>
      <c r="C2" s="1" t="s">
        <v>16</v>
      </c>
      <c r="D2" t="s">
        <v>3</v>
      </c>
      <c r="E2" s="1">
        <v>890303093</v>
      </c>
      <c r="F2" t="s">
        <v>15</v>
      </c>
      <c r="G2" s="2">
        <v>44607</v>
      </c>
      <c r="H2" s="2">
        <v>44710</v>
      </c>
      <c r="I2" s="7">
        <v>131238</v>
      </c>
      <c r="J2" s="7">
        <v>0</v>
      </c>
      <c r="K2" s="7">
        <v>0</v>
      </c>
      <c r="L2" s="7">
        <v>0</v>
      </c>
      <c r="M2" s="7">
        <v>0</v>
      </c>
      <c r="N2" s="7">
        <v>0</v>
      </c>
      <c r="O2" s="7">
        <v>131238</v>
      </c>
      <c r="P2" s="7">
        <v>0</v>
      </c>
      <c r="Q2" s="2">
        <v>44680</v>
      </c>
    </row>
    <row r="3" spans="1:17" x14ac:dyDescent="0.25">
      <c r="A3">
        <v>800149384</v>
      </c>
      <c r="B3" t="s">
        <v>26</v>
      </c>
      <c r="C3" s="1" t="s">
        <v>17</v>
      </c>
      <c r="D3" t="s">
        <v>3</v>
      </c>
      <c r="E3" s="1">
        <v>890303093</v>
      </c>
      <c r="F3" t="s">
        <v>15</v>
      </c>
      <c r="G3" s="2">
        <v>44607</v>
      </c>
      <c r="H3" s="2">
        <v>44710</v>
      </c>
      <c r="I3" s="7">
        <v>216994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216994</v>
      </c>
      <c r="P3" s="7">
        <v>0</v>
      </c>
      <c r="Q3" s="2">
        <v>44680</v>
      </c>
    </row>
    <row r="4" spans="1:17" x14ac:dyDescent="0.25">
      <c r="A4">
        <v>800149384</v>
      </c>
      <c r="B4" t="s">
        <v>26</v>
      </c>
      <c r="C4" s="1" t="s">
        <v>18</v>
      </c>
      <c r="D4" t="s">
        <v>3</v>
      </c>
      <c r="E4" s="1">
        <v>890303093</v>
      </c>
      <c r="F4" t="s">
        <v>15</v>
      </c>
      <c r="G4" s="2">
        <v>44805</v>
      </c>
      <c r="H4" s="2">
        <v>44809</v>
      </c>
      <c r="I4" s="7">
        <v>996565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996565</v>
      </c>
      <c r="P4" s="7">
        <v>0</v>
      </c>
      <c r="Q4" s="2"/>
    </row>
    <row r="5" spans="1:17" x14ac:dyDescent="0.25">
      <c r="A5">
        <v>800149384</v>
      </c>
      <c r="B5" t="s">
        <v>26</v>
      </c>
      <c r="C5" s="1" t="s">
        <v>19</v>
      </c>
      <c r="D5" t="s">
        <v>3</v>
      </c>
      <c r="E5" s="1">
        <v>890303093</v>
      </c>
      <c r="F5" t="s">
        <v>15</v>
      </c>
      <c r="G5" s="2">
        <v>44862</v>
      </c>
      <c r="H5" s="2">
        <v>44892</v>
      </c>
      <c r="I5" s="7">
        <v>271267</v>
      </c>
      <c r="J5" s="7">
        <v>0</v>
      </c>
      <c r="K5" s="7">
        <v>0</v>
      </c>
      <c r="L5" s="7">
        <v>0</v>
      </c>
      <c r="M5" s="7">
        <v>0</v>
      </c>
      <c r="N5" s="7">
        <v>271267</v>
      </c>
      <c r="O5" s="7">
        <v>0</v>
      </c>
      <c r="P5" s="7">
        <v>0</v>
      </c>
      <c r="Q5" s="2"/>
    </row>
    <row r="6" spans="1:17" x14ac:dyDescent="0.25">
      <c r="A6">
        <v>800149384</v>
      </c>
      <c r="B6" t="s">
        <v>26</v>
      </c>
      <c r="C6" s="1" t="s">
        <v>20</v>
      </c>
      <c r="D6" t="s">
        <v>3</v>
      </c>
      <c r="E6" s="1">
        <v>890303093</v>
      </c>
      <c r="F6" t="s">
        <v>15</v>
      </c>
      <c r="G6" s="2">
        <v>44758</v>
      </c>
      <c r="H6" s="2">
        <v>44788</v>
      </c>
      <c r="I6" s="7">
        <v>3815697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3815697</v>
      </c>
      <c r="P6" s="7">
        <v>0</v>
      </c>
      <c r="Q6" s="2"/>
    </row>
    <row r="7" spans="1:17" x14ac:dyDescent="0.25">
      <c r="A7">
        <v>800149384</v>
      </c>
      <c r="B7" t="s">
        <v>26</v>
      </c>
      <c r="C7" s="1" t="s">
        <v>21</v>
      </c>
      <c r="D7" t="s">
        <v>3</v>
      </c>
      <c r="E7" s="1">
        <v>890303093</v>
      </c>
      <c r="F7" t="s">
        <v>15</v>
      </c>
      <c r="G7" s="2">
        <v>44934</v>
      </c>
      <c r="H7" s="2">
        <v>44964</v>
      </c>
      <c r="I7" s="7">
        <v>2700238</v>
      </c>
      <c r="J7" s="7">
        <v>0</v>
      </c>
      <c r="K7" s="7">
        <v>0</v>
      </c>
      <c r="L7" s="7">
        <v>0</v>
      </c>
      <c r="M7" s="7">
        <v>2700238</v>
      </c>
      <c r="N7" s="7">
        <v>0</v>
      </c>
      <c r="O7" s="7">
        <v>0</v>
      </c>
      <c r="P7" s="7">
        <v>0</v>
      </c>
      <c r="Q7" s="2"/>
    </row>
    <row r="8" spans="1:17" x14ac:dyDescent="0.25">
      <c r="A8">
        <v>800149384</v>
      </c>
      <c r="B8" t="s">
        <v>26</v>
      </c>
      <c r="C8" s="1" t="s">
        <v>22</v>
      </c>
      <c r="D8" t="s">
        <v>3</v>
      </c>
      <c r="E8" s="1">
        <v>890303093</v>
      </c>
      <c r="F8" t="s">
        <v>15</v>
      </c>
      <c r="G8" s="2">
        <v>44934</v>
      </c>
      <c r="H8" s="2">
        <v>44964</v>
      </c>
      <c r="I8" s="7">
        <v>1403453</v>
      </c>
      <c r="J8" s="7">
        <v>0</v>
      </c>
      <c r="K8" s="7">
        <v>0</v>
      </c>
      <c r="L8" s="7">
        <v>0</v>
      </c>
      <c r="M8" s="7">
        <v>1403453</v>
      </c>
      <c r="N8" s="7">
        <v>0</v>
      </c>
      <c r="O8" s="7">
        <v>0</v>
      </c>
      <c r="P8" s="7">
        <v>0</v>
      </c>
      <c r="Q8" s="2"/>
    </row>
    <row r="9" spans="1:17" x14ac:dyDescent="0.25">
      <c r="A9">
        <v>800149384</v>
      </c>
      <c r="B9" t="s">
        <v>26</v>
      </c>
      <c r="C9" s="1" t="s">
        <v>23</v>
      </c>
      <c r="D9" t="s">
        <v>3</v>
      </c>
      <c r="E9" s="1">
        <v>890303093</v>
      </c>
      <c r="F9" t="s">
        <v>15</v>
      </c>
      <c r="G9" s="2">
        <v>44117</v>
      </c>
      <c r="H9" s="2">
        <v>44232</v>
      </c>
      <c r="I9" s="7">
        <v>1188065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/>
      <c r="P9" s="7">
        <v>1188065</v>
      </c>
      <c r="Q9" s="2">
        <v>44202</v>
      </c>
    </row>
    <row r="10" spans="1:17" x14ac:dyDescent="0.25">
      <c r="A10">
        <v>800149384</v>
      </c>
      <c r="B10" t="s">
        <v>26</v>
      </c>
      <c r="C10" s="1" t="s">
        <v>24</v>
      </c>
      <c r="D10" t="s">
        <v>3</v>
      </c>
      <c r="E10" s="1">
        <v>890303093</v>
      </c>
      <c r="F10" t="s">
        <v>15</v>
      </c>
      <c r="G10" s="2">
        <v>44293</v>
      </c>
      <c r="H10" s="2">
        <v>44323</v>
      </c>
      <c r="I10" s="7">
        <v>5604022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/>
      <c r="P10" s="7">
        <v>5604022</v>
      </c>
      <c r="Q10" s="2"/>
    </row>
    <row r="11" spans="1:17" x14ac:dyDescent="0.25">
      <c r="A11">
        <v>800149384</v>
      </c>
      <c r="B11" t="s">
        <v>26</v>
      </c>
      <c r="C11" s="1" t="s">
        <v>25</v>
      </c>
      <c r="D11" t="s">
        <v>3</v>
      </c>
      <c r="E11" s="1">
        <v>890303093</v>
      </c>
      <c r="F11" t="s">
        <v>15</v>
      </c>
      <c r="G11" s="2">
        <v>44293</v>
      </c>
      <c r="H11" s="2">
        <v>44710</v>
      </c>
      <c r="I11" s="7">
        <v>2678460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f>SUM(O2:O10)</f>
        <v>5160494</v>
      </c>
      <c r="P11" s="7">
        <v>0</v>
      </c>
      <c r="Q11" s="2">
        <v>44680</v>
      </c>
    </row>
    <row r="12" spans="1:17" x14ac:dyDescent="0.25">
      <c r="C12" s="1"/>
      <c r="E12" s="1"/>
      <c r="G12" s="2"/>
      <c r="H12" s="2"/>
      <c r="I12" s="8">
        <v>19005999</v>
      </c>
      <c r="J12" s="8"/>
      <c r="K12" s="8"/>
      <c r="L12" s="8"/>
      <c r="M12" s="8"/>
      <c r="N12" s="8"/>
      <c r="O12" s="8"/>
      <c r="P12" s="8"/>
      <c r="Q1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N12"/>
  <sheetViews>
    <sheetView showGridLines="0" tabSelected="1" zoomScale="73" zoomScaleNormal="73" workbookViewId="0">
      <selection activeCell="I33" sqref="I33"/>
    </sheetView>
  </sheetViews>
  <sheetFormatPr baseColWidth="10" defaultRowHeight="15" x14ac:dyDescent="0.25"/>
  <cols>
    <col min="1" max="1" width="11.85546875" bestFit="1" customWidth="1"/>
    <col min="2" max="2" width="24" bestFit="1" customWidth="1"/>
    <col min="5" max="5" width="24.5703125" bestFit="1" customWidth="1"/>
    <col min="8" max="8" width="15.140625" bestFit="1" customWidth="1"/>
    <col min="9" max="10" width="16" bestFit="1" customWidth="1"/>
    <col min="11" max="11" width="14.42578125" customWidth="1"/>
    <col min="12" max="12" width="47.42578125" bestFit="1" customWidth="1"/>
    <col min="13" max="13" width="15.140625" bestFit="1" customWidth="1"/>
    <col min="14" max="14" width="14.42578125" bestFit="1" customWidth="1"/>
    <col min="16" max="16" width="13" bestFit="1" customWidth="1"/>
    <col min="17" max="18" width="13.42578125" bestFit="1" customWidth="1"/>
    <col min="19" max="19" width="19.85546875" customWidth="1"/>
    <col min="20" max="20" width="14.85546875" bestFit="1" customWidth="1"/>
    <col min="21" max="21" width="14.42578125" bestFit="1" customWidth="1"/>
    <col min="22" max="22" width="14.140625" customWidth="1"/>
    <col min="23" max="23" width="14.42578125" bestFit="1" customWidth="1"/>
    <col min="24" max="24" width="18.28515625" customWidth="1"/>
    <col min="25" max="25" width="12.42578125" bestFit="1" customWidth="1"/>
    <col min="26" max="26" width="16.42578125" bestFit="1" customWidth="1"/>
    <col min="28" max="28" width="20.28515625" customWidth="1"/>
    <col min="29" max="29" width="20.5703125" customWidth="1"/>
    <col min="30" max="30" width="14.5703125" bestFit="1" customWidth="1"/>
    <col min="32" max="32" width="13.28515625" bestFit="1" customWidth="1"/>
    <col min="33" max="33" width="14.85546875" bestFit="1" customWidth="1"/>
    <col min="34" max="34" width="15" bestFit="1" customWidth="1"/>
    <col min="35" max="35" width="14" bestFit="1" customWidth="1"/>
    <col min="38" max="38" width="14.28515625" bestFit="1" customWidth="1"/>
    <col min="39" max="39" width="14.42578125" bestFit="1" customWidth="1"/>
    <col min="40" max="40" width="12.28515625" bestFit="1" customWidth="1"/>
  </cols>
  <sheetData>
    <row r="1" spans="1:40" x14ac:dyDescent="0.25">
      <c r="I1" s="62">
        <f>SUBTOTAL(9,I3:I12)</f>
        <v>1188065</v>
      </c>
      <c r="J1" s="62">
        <f>SUBTOTAL(9,J3:J12)</f>
        <v>1188065</v>
      </c>
      <c r="N1" s="62">
        <f>SUBTOTAL(9,N3:N12)</f>
        <v>1188065</v>
      </c>
    </row>
    <row r="2" spans="1:40" ht="60" x14ac:dyDescent="0.25">
      <c r="A2" s="51" t="s">
        <v>52</v>
      </c>
      <c r="B2" s="51" t="s">
        <v>53</v>
      </c>
      <c r="C2" s="51" t="s">
        <v>54</v>
      </c>
      <c r="D2" s="51" t="s">
        <v>55</v>
      </c>
      <c r="E2" s="52" t="s">
        <v>56</v>
      </c>
      <c r="F2" s="51" t="s">
        <v>57</v>
      </c>
      <c r="G2" s="51" t="s">
        <v>58</v>
      </c>
      <c r="H2" s="51" t="s">
        <v>59</v>
      </c>
      <c r="I2" s="53" t="s">
        <v>60</v>
      </c>
      <c r="J2" s="53" t="s">
        <v>61</v>
      </c>
      <c r="K2" s="51" t="s">
        <v>62</v>
      </c>
      <c r="L2" s="54" t="s">
        <v>63</v>
      </c>
      <c r="M2" s="54" t="s">
        <v>64</v>
      </c>
      <c r="N2" s="54" t="s">
        <v>65</v>
      </c>
      <c r="O2" s="51" t="s">
        <v>66</v>
      </c>
      <c r="P2" s="53" t="s">
        <v>67</v>
      </c>
      <c r="Q2" s="56" t="s">
        <v>68</v>
      </c>
      <c r="R2" s="56" t="s">
        <v>69</v>
      </c>
      <c r="S2" s="53" t="s">
        <v>70</v>
      </c>
      <c r="T2" s="53" t="s">
        <v>71</v>
      </c>
      <c r="U2" s="57" t="s">
        <v>72</v>
      </c>
      <c r="V2" s="57" t="s">
        <v>73</v>
      </c>
      <c r="W2" s="57" t="s">
        <v>74</v>
      </c>
      <c r="X2" s="57" t="s">
        <v>75</v>
      </c>
      <c r="Y2" s="53" t="s">
        <v>76</v>
      </c>
      <c r="Z2" s="55" t="s">
        <v>77</v>
      </c>
      <c r="AA2" s="55" t="s">
        <v>78</v>
      </c>
      <c r="AB2" s="54" t="s">
        <v>79</v>
      </c>
      <c r="AC2" s="54" t="s">
        <v>80</v>
      </c>
      <c r="AD2" s="51" t="s">
        <v>81</v>
      </c>
      <c r="AE2" s="51" t="s">
        <v>82</v>
      </c>
      <c r="AF2" s="52" t="s">
        <v>83</v>
      </c>
      <c r="AG2" s="51" t="s">
        <v>84</v>
      </c>
      <c r="AH2" s="51" t="s">
        <v>85</v>
      </c>
      <c r="AI2" s="51" t="s">
        <v>86</v>
      </c>
      <c r="AJ2" s="51" t="s">
        <v>87</v>
      </c>
      <c r="AK2" s="51" t="s">
        <v>88</v>
      </c>
      <c r="AL2" s="53" t="s">
        <v>89</v>
      </c>
      <c r="AM2" s="53" t="s">
        <v>90</v>
      </c>
      <c r="AN2" s="51" t="s">
        <v>91</v>
      </c>
    </row>
    <row r="3" spans="1:40" hidden="1" x14ac:dyDescent="0.25">
      <c r="A3" s="58">
        <v>800149384</v>
      </c>
      <c r="B3" s="58" t="s">
        <v>26</v>
      </c>
      <c r="C3" s="58">
        <v>700</v>
      </c>
      <c r="D3" s="58">
        <v>266226</v>
      </c>
      <c r="E3" s="58" t="s">
        <v>92</v>
      </c>
      <c r="F3" s="58"/>
      <c r="G3" s="58"/>
      <c r="H3" s="59">
        <v>44805</v>
      </c>
      <c r="I3" s="60">
        <v>996565</v>
      </c>
      <c r="J3" s="60">
        <v>996565</v>
      </c>
      <c r="K3" s="58" t="s">
        <v>93</v>
      </c>
      <c r="L3" s="58" t="s">
        <v>94</v>
      </c>
      <c r="M3" s="58"/>
      <c r="N3" s="60">
        <v>0</v>
      </c>
      <c r="O3" s="58" t="s">
        <v>95</v>
      </c>
      <c r="P3" s="60">
        <v>0</v>
      </c>
      <c r="Q3" s="60">
        <v>0</v>
      </c>
      <c r="R3" s="60">
        <v>0</v>
      </c>
      <c r="S3" s="60">
        <v>0</v>
      </c>
      <c r="T3" s="60">
        <v>0</v>
      </c>
      <c r="U3" s="60">
        <v>0</v>
      </c>
      <c r="V3" s="58"/>
      <c r="W3" s="60">
        <v>0</v>
      </c>
      <c r="X3" s="58"/>
      <c r="Y3" s="60">
        <v>0</v>
      </c>
      <c r="Z3" s="60">
        <v>0</v>
      </c>
      <c r="AA3" s="60">
        <v>0</v>
      </c>
      <c r="AB3" s="58"/>
      <c r="AC3" s="58"/>
      <c r="AD3" s="59">
        <v>44805</v>
      </c>
      <c r="AE3" s="58"/>
      <c r="AF3" s="58"/>
      <c r="AG3" s="58"/>
      <c r="AH3" s="58"/>
      <c r="AI3" s="58"/>
      <c r="AJ3" s="58"/>
      <c r="AK3" s="58"/>
      <c r="AL3" s="60">
        <v>0</v>
      </c>
      <c r="AM3" s="60">
        <v>0</v>
      </c>
      <c r="AN3" s="59">
        <v>45046</v>
      </c>
    </row>
    <row r="4" spans="1:40" hidden="1" x14ac:dyDescent="0.25">
      <c r="A4" s="58">
        <v>800149384</v>
      </c>
      <c r="B4" s="58" t="s">
        <v>26</v>
      </c>
      <c r="C4" s="58">
        <v>700</v>
      </c>
      <c r="D4" s="58">
        <v>289689</v>
      </c>
      <c r="E4" s="58" t="s">
        <v>96</v>
      </c>
      <c r="F4" s="58"/>
      <c r="G4" s="58"/>
      <c r="H4" s="59">
        <v>44862</v>
      </c>
      <c r="I4" s="60">
        <v>271267</v>
      </c>
      <c r="J4" s="60">
        <v>271267</v>
      </c>
      <c r="K4" s="58" t="s">
        <v>93</v>
      </c>
      <c r="L4" s="58" t="s">
        <v>94</v>
      </c>
      <c r="M4" s="58"/>
      <c r="N4" s="60">
        <v>0</v>
      </c>
      <c r="O4" s="58" t="s">
        <v>95</v>
      </c>
      <c r="P4" s="60">
        <v>0</v>
      </c>
      <c r="Q4" s="60">
        <v>0</v>
      </c>
      <c r="R4" s="60">
        <v>0</v>
      </c>
      <c r="S4" s="60">
        <v>0</v>
      </c>
      <c r="T4" s="60">
        <v>0</v>
      </c>
      <c r="U4" s="60">
        <v>0</v>
      </c>
      <c r="V4" s="58"/>
      <c r="W4" s="60">
        <v>0</v>
      </c>
      <c r="X4" s="58"/>
      <c r="Y4" s="60">
        <v>0</v>
      </c>
      <c r="Z4" s="60">
        <v>0</v>
      </c>
      <c r="AA4" s="60">
        <v>0</v>
      </c>
      <c r="AB4" s="58"/>
      <c r="AC4" s="58"/>
      <c r="AD4" s="59">
        <v>44862</v>
      </c>
      <c r="AE4" s="58"/>
      <c r="AF4" s="58"/>
      <c r="AG4" s="58"/>
      <c r="AH4" s="58"/>
      <c r="AI4" s="58"/>
      <c r="AJ4" s="58"/>
      <c r="AK4" s="58"/>
      <c r="AL4" s="60">
        <v>0</v>
      </c>
      <c r="AM4" s="60">
        <v>0</v>
      </c>
      <c r="AN4" s="59">
        <v>45046</v>
      </c>
    </row>
    <row r="5" spans="1:40" hidden="1" x14ac:dyDescent="0.25">
      <c r="A5" s="58">
        <v>800149384</v>
      </c>
      <c r="B5" s="58" t="s">
        <v>26</v>
      </c>
      <c r="C5" s="58">
        <v>703</v>
      </c>
      <c r="D5" s="58">
        <v>60912</v>
      </c>
      <c r="E5" s="58" t="s">
        <v>97</v>
      </c>
      <c r="F5" s="58"/>
      <c r="G5" s="58"/>
      <c r="H5" s="59">
        <v>44293</v>
      </c>
      <c r="I5" s="60">
        <v>2678460</v>
      </c>
      <c r="J5" s="60">
        <v>2678460</v>
      </c>
      <c r="K5" s="58" t="s">
        <v>93</v>
      </c>
      <c r="L5" s="58" t="s">
        <v>94</v>
      </c>
      <c r="M5" s="58"/>
      <c r="N5" s="60">
        <v>0</v>
      </c>
      <c r="O5" s="58" t="s">
        <v>95</v>
      </c>
      <c r="P5" s="60">
        <v>0</v>
      </c>
      <c r="Q5" s="60">
        <v>0</v>
      </c>
      <c r="R5" s="60">
        <v>0</v>
      </c>
      <c r="S5" s="60">
        <v>0</v>
      </c>
      <c r="T5" s="60">
        <v>0</v>
      </c>
      <c r="U5" s="60">
        <v>0</v>
      </c>
      <c r="V5" s="58"/>
      <c r="W5" s="60">
        <v>0</v>
      </c>
      <c r="X5" s="58"/>
      <c r="Y5" s="60">
        <v>0</v>
      </c>
      <c r="Z5" s="60">
        <v>0</v>
      </c>
      <c r="AA5" s="60">
        <v>0</v>
      </c>
      <c r="AB5" s="58"/>
      <c r="AC5" s="58"/>
      <c r="AD5" s="59">
        <v>44293</v>
      </c>
      <c r="AE5" s="58"/>
      <c r="AF5" s="58"/>
      <c r="AG5" s="58"/>
      <c r="AH5" s="58"/>
      <c r="AI5" s="58"/>
      <c r="AJ5" s="58"/>
      <c r="AK5" s="58"/>
      <c r="AL5" s="60">
        <v>0</v>
      </c>
      <c r="AM5" s="60">
        <v>0</v>
      </c>
      <c r="AN5" s="59">
        <v>45046</v>
      </c>
    </row>
    <row r="6" spans="1:40" hidden="1" x14ac:dyDescent="0.25">
      <c r="A6" s="58">
        <v>800149384</v>
      </c>
      <c r="B6" s="58" t="s">
        <v>26</v>
      </c>
      <c r="C6" s="58">
        <v>703</v>
      </c>
      <c r="D6" s="58">
        <v>152153</v>
      </c>
      <c r="E6" s="58" t="s">
        <v>98</v>
      </c>
      <c r="F6" s="58"/>
      <c r="G6" s="58"/>
      <c r="H6" s="59">
        <v>44934</v>
      </c>
      <c r="I6" s="60">
        <v>2700238</v>
      </c>
      <c r="J6" s="60">
        <v>2700238</v>
      </c>
      <c r="K6" s="58" t="s">
        <v>93</v>
      </c>
      <c r="L6" s="58" t="s">
        <v>94</v>
      </c>
      <c r="M6" s="58"/>
      <c r="N6" s="60">
        <v>0</v>
      </c>
      <c r="O6" s="58" t="s">
        <v>95</v>
      </c>
      <c r="P6" s="60">
        <v>0</v>
      </c>
      <c r="Q6" s="60">
        <v>0</v>
      </c>
      <c r="R6" s="60">
        <v>0</v>
      </c>
      <c r="S6" s="60">
        <v>0</v>
      </c>
      <c r="T6" s="60">
        <v>0</v>
      </c>
      <c r="U6" s="60">
        <v>0</v>
      </c>
      <c r="V6" s="58"/>
      <c r="W6" s="60">
        <v>0</v>
      </c>
      <c r="X6" s="58"/>
      <c r="Y6" s="60">
        <v>0</v>
      </c>
      <c r="Z6" s="60">
        <v>0</v>
      </c>
      <c r="AA6" s="60">
        <v>0</v>
      </c>
      <c r="AB6" s="58"/>
      <c r="AC6" s="58"/>
      <c r="AD6" s="59">
        <v>44934</v>
      </c>
      <c r="AE6" s="58"/>
      <c r="AF6" s="58"/>
      <c r="AG6" s="58"/>
      <c r="AH6" s="58"/>
      <c r="AI6" s="58"/>
      <c r="AJ6" s="58"/>
      <c r="AK6" s="58"/>
      <c r="AL6" s="60">
        <v>0</v>
      </c>
      <c r="AM6" s="60">
        <v>0</v>
      </c>
      <c r="AN6" s="59">
        <v>45046</v>
      </c>
    </row>
    <row r="7" spans="1:40" hidden="1" x14ac:dyDescent="0.25">
      <c r="A7" s="58">
        <v>800149384</v>
      </c>
      <c r="B7" s="58" t="s">
        <v>26</v>
      </c>
      <c r="C7" s="58">
        <v>703</v>
      </c>
      <c r="D7" s="58">
        <v>152159</v>
      </c>
      <c r="E7" s="58" t="s">
        <v>99</v>
      </c>
      <c r="F7" s="58"/>
      <c r="G7" s="58"/>
      <c r="H7" s="59">
        <v>44934</v>
      </c>
      <c r="I7" s="60">
        <v>1403453</v>
      </c>
      <c r="J7" s="60">
        <v>1403453</v>
      </c>
      <c r="K7" s="58" t="s">
        <v>93</v>
      </c>
      <c r="L7" s="58" t="s">
        <v>94</v>
      </c>
      <c r="M7" s="58"/>
      <c r="N7" s="60">
        <v>0</v>
      </c>
      <c r="O7" s="58" t="s">
        <v>95</v>
      </c>
      <c r="P7" s="60">
        <v>0</v>
      </c>
      <c r="Q7" s="60">
        <v>0</v>
      </c>
      <c r="R7" s="60">
        <v>0</v>
      </c>
      <c r="S7" s="60">
        <v>0</v>
      </c>
      <c r="T7" s="60">
        <v>0</v>
      </c>
      <c r="U7" s="60">
        <v>0</v>
      </c>
      <c r="V7" s="58"/>
      <c r="W7" s="60">
        <v>0</v>
      </c>
      <c r="X7" s="58"/>
      <c r="Y7" s="60">
        <v>0</v>
      </c>
      <c r="Z7" s="60">
        <v>0</v>
      </c>
      <c r="AA7" s="60">
        <v>0</v>
      </c>
      <c r="AB7" s="58"/>
      <c r="AC7" s="58"/>
      <c r="AD7" s="59">
        <v>44934</v>
      </c>
      <c r="AE7" s="58"/>
      <c r="AF7" s="58"/>
      <c r="AG7" s="58"/>
      <c r="AH7" s="58"/>
      <c r="AI7" s="58"/>
      <c r="AJ7" s="58"/>
      <c r="AK7" s="58"/>
      <c r="AL7" s="60">
        <v>0</v>
      </c>
      <c r="AM7" s="60">
        <v>0</v>
      </c>
      <c r="AN7" s="59">
        <v>45046</v>
      </c>
    </row>
    <row r="8" spans="1:40" hidden="1" x14ac:dyDescent="0.25">
      <c r="A8" s="58">
        <v>800149384</v>
      </c>
      <c r="B8" s="58" t="s">
        <v>26</v>
      </c>
      <c r="C8" s="58">
        <v>700</v>
      </c>
      <c r="D8" s="58">
        <v>219487</v>
      </c>
      <c r="E8" s="58" t="s">
        <v>100</v>
      </c>
      <c r="F8" s="58">
        <v>700</v>
      </c>
      <c r="G8" s="58">
        <v>219487</v>
      </c>
      <c r="H8" s="59">
        <v>44607</v>
      </c>
      <c r="I8" s="60">
        <v>216994</v>
      </c>
      <c r="J8" s="60">
        <v>216994</v>
      </c>
      <c r="K8" s="58" t="s">
        <v>101</v>
      </c>
      <c r="L8" s="58" t="s">
        <v>102</v>
      </c>
      <c r="M8" s="58" t="s">
        <v>103</v>
      </c>
      <c r="N8" s="60">
        <v>216994</v>
      </c>
      <c r="O8" s="58" t="s">
        <v>104</v>
      </c>
      <c r="P8" s="60">
        <v>216994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58"/>
      <c r="W8" s="60">
        <v>216994</v>
      </c>
      <c r="X8" s="58" t="s">
        <v>105</v>
      </c>
      <c r="Y8" s="60">
        <v>216994</v>
      </c>
      <c r="Z8" s="60">
        <v>0</v>
      </c>
      <c r="AA8" s="60">
        <v>0</v>
      </c>
      <c r="AB8" s="58"/>
      <c r="AC8" s="58"/>
      <c r="AD8" s="59">
        <v>44680</v>
      </c>
      <c r="AE8" s="58"/>
      <c r="AF8" s="58">
        <v>9</v>
      </c>
      <c r="AG8" s="58"/>
      <c r="AH8" s="58" t="s">
        <v>106</v>
      </c>
      <c r="AI8" s="58">
        <v>1</v>
      </c>
      <c r="AJ8" s="58">
        <v>21001231</v>
      </c>
      <c r="AK8" s="58">
        <v>20220812</v>
      </c>
      <c r="AL8" s="60">
        <v>216994</v>
      </c>
      <c r="AM8" s="60">
        <v>0</v>
      </c>
      <c r="AN8" s="59">
        <v>45046</v>
      </c>
    </row>
    <row r="9" spans="1:40" hidden="1" x14ac:dyDescent="0.25">
      <c r="A9" s="58">
        <v>800149384</v>
      </c>
      <c r="B9" s="58" t="s">
        <v>26</v>
      </c>
      <c r="C9" s="58">
        <v>703</v>
      </c>
      <c r="D9" s="58">
        <v>132402</v>
      </c>
      <c r="E9" s="58" t="s">
        <v>107</v>
      </c>
      <c r="F9" s="58">
        <v>703</v>
      </c>
      <c r="G9" s="58">
        <v>132402</v>
      </c>
      <c r="H9" s="59">
        <v>44758</v>
      </c>
      <c r="I9" s="60">
        <v>3815697</v>
      </c>
      <c r="J9" s="60">
        <v>3815697</v>
      </c>
      <c r="K9" s="58" t="s">
        <v>101</v>
      </c>
      <c r="L9" s="58" t="s">
        <v>102</v>
      </c>
      <c r="M9" s="58" t="s">
        <v>103</v>
      </c>
      <c r="N9" s="60">
        <v>3815697</v>
      </c>
      <c r="O9" s="58" t="s">
        <v>104</v>
      </c>
      <c r="P9" s="60">
        <v>3815697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58"/>
      <c r="W9" s="60">
        <v>3815697</v>
      </c>
      <c r="X9" s="58" t="s">
        <v>108</v>
      </c>
      <c r="Y9" s="60">
        <v>3815697</v>
      </c>
      <c r="Z9" s="60">
        <v>0</v>
      </c>
      <c r="AA9" s="60">
        <v>0</v>
      </c>
      <c r="AB9" s="58"/>
      <c r="AC9" s="58"/>
      <c r="AD9" s="59">
        <v>44758</v>
      </c>
      <c r="AE9" s="58"/>
      <c r="AF9" s="58">
        <v>9</v>
      </c>
      <c r="AG9" s="58"/>
      <c r="AH9" s="58" t="s">
        <v>106</v>
      </c>
      <c r="AI9" s="58">
        <v>1</v>
      </c>
      <c r="AJ9" s="58">
        <v>21001231</v>
      </c>
      <c r="AK9" s="58">
        <v>20220913</v>
      </c>
      <c r="AL9" s="60">
        <v>3815697</v>
      </c>
      <c r="AM9" s="60">
        <v>0</v>
      </c>
      <c r="AN9" s="59">
        <v>45046</v>
      </c>
    </row>
    <row r="10" spans="1:40" x14ac:dyDescent="0.25">
      <c r="A10" s="58">
        <v>800149384</v>
      </c>
      <c r="B10" s="58" t="s">
        <v>26</v>
      </c>
      <c r="C10" s="58">
        <v>703</v>
      </c>
      <c r="D10" s="58">
        <v>37274</v>
      </c>
      <c r="E10" s="58" t="s">
        <v>109</v>
      </c>
      <c r="F10" s="58">
        <v>703</v>
      </c>
      <c r="G10" s="58">
        <v>37274</v>
      </c>
      <c r="H10" s="59">
        <v>44117</v>
      </c>
      <c r="I10" s="60">
        <v>1188065</v>
      </c>
      <c r="J10" s="60">
        <v>1188065</v>
      </c>
      <c r="K10" s="58" t="s">
        <v>101</v>
      </c>
      <c r="L10" s="58" t="s">
        <v>102</v>
      </c>
      <c r="M10" s="58" t="s">
        <v>103</v>
      </c>
      <c r="N10" s="60">
        <v>1188065</v>
      </c>
      <c r="O10" s="58" t="s">
        <v>104</v>
      </c>
      <c r="P10" s="60">
        <v>1188065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58"/>
      <c r="W10" s="60">
        <v>1188065</v>
      </c>
      <c r="X10" s="58" t="s">
        <v>110</v>
      </c>
      <c r="Y10" s="60">
        <v>1188065</v>
      </c>
      <c r="Z10" s="60">
        <v>0</v>
      </c>
      <c r="AA10" s="60">
        <v>0</v>
      </c>
      <c r="AB10" s="58"/>
      <c r="AC10" s="58"/>
      <c r="AD10" s="59">
        <v>44117</v>
      </c>
      <c r="AE10" s="58"/>
      <c r="AF10" s="58">
        <v>9</v>
      </c>
      <c r="AG10" s="58"/>
      <c r="AH10" s="58" t="s">
        <v>106</v>
      </c>
      <c r="AI10" s="58">
        <v>1</v>
      </c>
      <c r="AJ10" s="58">
        <v>21001231</v>
      </c>
      <c r="AK10" s="58">
        <v>20210112</v>
      </c>
      <c r="AL10" s="60">
        <v>1188065</v>
      </c>
      <c r="AM10" s="60">
        <v>0</v>
      </c>
      <c r="AN10" s="59">
        <v>45046</v>
      </c>
    </row>
    <row r="11" spans="1:40" hidden="1" x14ac:dyDescent="0.25">
      <c r="A11" s="58">
        <v>800149384</v>
      </c>
      <c r="B11" s="58" t="s">
        <v>26</v>
      </c>
      <c r="C11" s="58">
        <v>703</v>
      </c>
      <c r="D11" s="58">
        <v>60910</v>
      </c>
      <c r="E11" s="58" t="s">
        <v>111</v>
      </c>
      <c r="F11" s="58">
        <v>703</v>
      </c>
      <c r="G11" s="58">
        <v>60910</v>
      </c>
      <c r="H11" s="59">
        <v>44293</v>
      </c>
      <c r="I11" s="60">
        <v>5604022</v>
      </c>
      <c r="J11" s="60">
        <v>5604022</v>
      </c>
      <c r="K11" s="58" t="s">
        <v>112</v>
      </c>
      <c r="L11" s="58" t="s">
        <v>118</v>
      </c>
      <c r="M11" s="58" t="s">
        <v>113</v>
      </c>
      <c r="N11" s="60">
        <v>5604022</v>
      </c>
      <c r="O11" s="58" t="s">
        <v>104</v>
      </c>
      <c r="P11" s="60">
        <v>78088737</v>
      </c>
      <c r="Q11" s="60">
        <v>0</v>
      </c>
      <c r="R11" s="60">
        <v>0</v>
      </c>
      <c r="S11" s="60">
        <v>0</v>
      </c>
      <c r="T11" s="60">
        <v>72484715</v>
      </c>
      <c r="U11" s="60">
        <v>0</v>
      </c>
      <c r="V11" s="58"/>
      <c r="W11" s="60">
        <v>5604022</v>
      </c>
      <c r="X11" s="58" t="s">
        <v>114</v>
      </c>
      <c r="Y11" s="60">
        <v>5604022</v>
      </c>
      <c r="Z11" s="60">
        <v>0</v>
      </c>
      <c r="AA11" s="60">
        <v>0</v>
      </c>
      <c r="AB11" s="58"/>
      <c r="AC11" s="58"/>
      <c r="AD11" s="59">
        <v>44293</v>
      </c>
      <c r="AE11" s="58"/>
      <c r="AF11" s="58">
        <v>9</v>
      </c>
      <c r="AG11" s="58"/>
      <c r="AH11" s="58" t="s">
        <v>115</v>
      </c>
      <c r="AI11" s="58">
        <v>2</v>
      </c>
      <c r="AJ11" s="58">
        <v>21001231</v>
      </c>
      <c r="AK11" s="58">
        <v>20221005</v>
      </c>
      <c r="AL11" s="60">
        <v>78088737</v>
      </c>
      <c r="AM11" s="60">
        <v>0</v>
      </c>
      <c r="AN11" s="59">
        <v>45046</v>
      </c>
    </row>
    <row r="12" spans="1:40" hidden="1" x14ac:dyDescent="0.25">
      <c r="A12" s="58">
        <v>800149384</v>
      </c>
      <c r="B12" s="58" t="s">
        <v>26</v>
      </c>
      <c r="C12" s="58">
        <v>700</v>
      </c>
      <c r="D12" s="58">
        <v>219360</v>
      </c>
      <c r="E12" s="58" t="s">
        <v>116</v>
      </c>
      <c r="F12" s="58">
        <v>700</v>
      </c>
      <c r="G12" s="58">
        <v>219360</v>
      </c>
      <c r="H12" s="59">
        <v>44607</v>
      </c>
      <c r="I12" s="60">
        <v>131238</v>
      </c>
      <c r="J12" s="60">
        <v>131238</v>
      </c>
      <c r="K12" s="58" t="s">
        <v>112</v>
      </c>
      <c r="L12" s="58" t="s">
        <v>118</v>
      </c>
      <c r="M12" s="58" t="s">
        <v>113</v>
      </c>
      <c r="N12" s="60">
        <v>131238</v>
      </c>
      <c r="O12" s="58" t="s">
        <v>104</v>
      </c>
      <c r="P12" s="60">
        <v>11173677</v>
      </c>
      <c r="Q12" s="60">
        <v>0</v>
      </c>
      <c r="R12" s="60">
        <v>0</v>
      </c>
      <c r="S12" s="60">
        <v>0</v>
      </c>
      <c r="T12" s="60">
        <v>11042439</v>
      </c>
      <c r="U12" s="60">
        <v>0</v>
      </c>
      <c r="V12" s="58"/>
      <c r="W12" s="60">
        <v>131238</v>
      </c>
      <c r="X12" s="58" t="s">
        <v>117</v>
      </c>
      <c r="Y12" s="60">
        <v>131238</v>
      </c>
      <c r="Z12" s="60">
        <v>0</v>
      </c>
      <c r="AA12" s="60">
        <v>0</v>
      </c>
      <c r="AB12" s="58"/>
      <c r="AC12" s="58"/>
      <c r="AD12" s="59">
        <v>44680</v>
      </c>
      <c r="AE12" s="58"/>
      <c r="AF12" s="58">
        <v>9</v>
      </c>
      <c r="AG12" s="58"/>
      <c r="AH12" s="58" t="s">
        <v>115</v>
      </c>
      <c r="AI12" s="58">
        <v>1</v>
      </c>
      <c r="AJ12" s="58">
        <v>21001231</v>
      </c>
      <c r="AK12" s="58">
        <v>20220812</v>
      </c>
      <c r="AL12" s="60">
        <v>11173677</v>
      </c>
      <c r="AM12" s="60">
        <v>0</v>
      </c>
      <c r="AN12" s="59">
        <v>45046</v>
      </c>
    </row>
  </sheetData>
  <autoFilter ref="A2:AN12">
    <filterColumn colId="7">
      <filters>
        <dateGroupItem year="2020" dateTimeGrouping="year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73" zoomScaleNormal="73" workbookViewId="0">
      <selection activeCell="C6" sqref="C6:D6"/>
    </sheetView>
  </sheetViews>
  <sheetFormatPr baseColWidth="10" defaultRowHeight="15" x14ac:dyDescent="0.25"/>
  <cols>
    <col min="2" max="2" width="47.42578125" bestFit="1" customWidth="1"/>
    <col min="3" max="3" width="13.28515625" style="63" bestFit="1" customWidth="1"/>
    <col min="4" max="4" width="15.140625" style="61" bestFit="1" customWidth="1"/>
  </cols>
  <sheetData>
    <row r="2" spans="2:4" x14ac:dyDescent="0.25">
      <c r="B2" s="70" t="s">
        <v>120</v>
      </c>
      <c r="C2" s="70" t="s">
        <v>121</v>
      </c>
      <c r="D2" s="74" t="s">
        <v>122</v>
      </c>
    </row>
    <row r="3" spans="2:4" x14ac:dyDescent="0.25">
      <c r="B3" s="71" t="s">
        <v>118</v>
      </c>
      <c r="C3" s="75">
        <v>2</v>
      </c>
      <c r="D3" s="69">
        <v>5735260</v>
      </c>
    </row>
    <row r="4" spans="2:4" x14ac:dyDescent="0.25">
      <c r="B4" s="72" t="s">
        <v>102</v>
      </c>
      <c r="C4" s="66">
        <v>3</v>
      </c>
      <c r="D4" s="64">
        <v>5220756</v>
      </c>
    </row>
    <row r="5" spans="2:4" x14ac:dyDescent="0.25">
      <c r="B5" s="73" t="s">
        <v>94</v>
      </c>
      <c r="C5" s="66">
        <v>5</v>
      </c>
      <c r="D5" s="64">
        <v>8049983</v>
      </c>
    </row>
    <row r="6" spans="2:4" x14ac:dyDescent="0.25">
      <c r="B6" s="70" t="s">
        <v>119</v>
      </c>
      <c r="C6" s="67">
        <v>10</v>
      </c>
      <c r="D6" s="65">
        <v>19005999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opLeftCell="A10" zoomScale="90" zoomScaleNormal="90" zoomScaleSheetLayoutView="100" workbookViewId="0">
      <selection activeCell="H21" sqref="H21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29</v>
      </c>
      <c r="E2" s="13"/>
      <c r="F2" s="13"/>
      <c r="G2" s="13"/>
      <c r="H2" s="13"/>
      <c r="I2" s="14"/>
      <c r="J2" s="15" t="s">
        <v>30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31</v>
      </c>
      <c r="E4" s="13"/>
      <c r="F4" s="13"/>
      <c r="G4" s="13"/>
      <c r="H4" s="13"/>
      <c r="I4" s="14"/>
      <c r="J4" s="15" t="s">
        <v>32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33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123</v>
      </c>
      <c r="J12" s="29"/>
    </row>
    <row r="13" spans="2:10" x14ac:dyDescent="0.2">
      <c r="B13" s="28"/>
      <c r="C13" s="30" t="s">
        <v>124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34</v>
      </c>
      <c r="J15" s="29"/>
    </row>
    <row r="16" spans="2:10" x14ac:dyDescent="0.2">
      <c r="B16" s="28"/>
      <c r="C16" s="32"/>
      <c r="J16" s="29"/>
    </row>
    <row r="17" spans="2:12" x14ac:dyDescent="0.2">
      <c r="B17" s="28"/>
      <c r="C17" s="9" t="s">
        <v>35</v>
      </c>
      <c r="D17" s="31"/>
      <c r="H17" s="33" t="s">
        <v>36</v>
      </c>
      <c r="I17" s="33" t="s">
        <v>37</v>
      </c>
      <c r="J17" s="29"/>
    </row>
    <row r="18" spans="2:12" x14ac:dyDescent="0.2">
      <c r="B18" s="28"/>
      <c r="C18" s="30" t="s">
        <v>38</v>
      </c>
      <c r="D18" s="30"/>
      <c r="E18" s="30"/>
      <c r="F18" s="30"/>
      <c r="H18" s="34">
        <v>10</v>
      </c>
      <c r="I18" s="68">
        <v>19005999</v>
      </c>
      <c r="J18" s="29"/>
    </row>
    <row r="19" spans="2:12" x14ac:dyDescent="0.2">
      <c r="B19" s="28"/>
      <c r="C19" s="9" t="s">
        <v>39</v>
      </c>
      <c r="H19" s="35">
        <v>0</v>
      </c>
      <c r="I19" s="36">
        <v>0</v>
      </c>
      <c r="J19" s="29"/>
    </row>
    <row r="20" spans="2:12" x14ac:dyDescent="0.2">
      <c r="B20" s="28"/>
      <c r="C20" s="9" t="s">
        <v>40</v>
      </c>
      <c r="H20" s="35">
        <v>3</v>
      </c>
      <c r="I20" s="36">
        <v>5220756</v>
      </c>
      <c r="J20" s="29"/>
    </row>
    <row r="21" spans="2:12" x14ac:dyDescent="0.2">
      <c r="B21" s="28"/>
      <c r="C21" s="9" t="s">
        <v>41</v>
      </c>
      <c r="H21" s="35">
        <v>5</v>
      </c>
      <c r="I21" s="37">
        <v>8049983</v>
      </c>
      <c r="J21" s="29"/>
      <c r="L21" s="9" t="s">
        <v>104</v>
      </c>
    </row>
    <row r="22" spans="2:12" x14ac:dyDescent="0.2">
      <c r="B22" s="28"/>
      <c r="C22" s="9" t="s">
        <v>118</v>
      </c>
      <c r="H22" s="35">
        <v>2</v>
      </c>
      <c r="I22" s="36">
        <v>5735260</v>
      </c>
      <c r="J22" s="29"/>
      <c r="L22" s="9" t="s">
        <v>127</v>
      </c>
    </row>
    <row r="23" spans="2:12" ht="13.5" thickBot="1" x14ac:dyDescent="0.25">
      <c r="B23" s="28"/>
      <c r="C23" s="9" t="s">
        <v>42</v>
      </c>
      <c r="H23" s="38">
        <v>0</v>
      </c>
      <c r="I23" s="39">
        <v>0</v>
      </c>
      <c r="J23" s="29"/>
    </row>
    <row r="24" spans="2:12" x14ac:dyDescent="0.2">
      <c r="B24" s="28"/>
      <c r="C24" s="30" t="s">
        <v>43</v>
      </c>
      <c r="D24" s="30"/>
      <c r="E24" s="30"/>
      <c r="F24" s="30"/>
      <c r="H24" s="34">
        <f>H19+H20+H21+H22+H23</f>
        <v>10</v>
      </c>
      <c r="I24" s="40">
        <f>I19+I20+I21+I22+I23</f>
        <v>19005999</v>
      </c>
      <c r="J24" s="29"/>
    </row>
    <row r="25" spans="2:12" x14ac:dyDescent="0.2">
      <c r="B25" s="28"/>
      <c r="C25" s="9" t="s">
        <v>44</v>
      </c>
      <c r="H25" s="35">
        <v>0</v>
      </c>
      <c r="I25" s="36">
        <v>0</v>
      </c>
      <c r="J25" s="29"/>
    </row>
    <row r="26" spans="2:12" ht="13.5" thickBot="1" x14ac:dyDescent="0.25">
      <c r="B26" s="28"/>
      <c r="C26" s="9" t="s">
        <v>45</v>
      </c>
      <c r="H26" s="38">
        <v>0</v>
      </c>
      <c r="I26" s="39">
        <v>0</v>
      </c>
      <c r="J26" s="29"/>
    </row>
    <row r="27" spans="2:12" x14ac:dyDescent="0.2">
      <c r="B27" s="28"/>
      <c r="C27" s="30" t="s">
        <v>46</v>
      </c>
      <c r="D27" s="30"/>
      <c r="E27" s="30"/>
      <c r="F27" s="30"/>
      <c r="H27" s="34">
        <f>H25+H26</f>
        <v>0</v>
      </c>
      <c r="I27" s="40">
        <f>I25+I26</f>
        <v>0</v>
      </c>
      <c r="J27" s="29"/>
    </row>
    <row r="28" spans="2:12" ht="13.5" thickBot="1" x14ac:dyDescent="0.25">
      <c r="B28" s="28"/>
      <c r="C28" s="9" t="s">
        <v>47</v>
      </c>
      <c r="D28" s="30"/>
      <c r="E28" s="30"/>
      <c r="F28" s="30"/>
      <c r="H28" s="38">
        <v>0</v>
      </c>
      <c r="I28" s="39">
        <v>0</v>
      </c>
      <c r="J28" s="29"/>
    </row>
    <row r="29" spans="2:12" x14ac:dyDescent="0.2">
      <c r="B29" s="28"/>
      <c r="C29" s="30" t="s">
        <v>48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2" x14ac:dyDescent="0.2">
      <c r="B30" s="28"/>
      <c r="C30" s="30"/>
      <c r="D30" s="30"/>
      <c r="E30" s="30"/>
      <c r="F30" s="30"/>
      <c r="H30" s="41"/>
      <c r="I30" s="40"/>
      <c r="J30" s="29"/>
    </row>
    <row r="31" spans="2:12" ht="13.5" thickBot="1" x14ac:dyDescent="0.25">
      <c r="B31" s="28"/>
      <c r="C31" s="30" t="s">
        <v>49</v>
      </c>
      <c r="D31" s="30"/>
      <c r="H31" s="42">
        <f>H24+H27+H29</f>
        <v>10</v>
      </c>
      <c r="I31" s="43">
        <f>I24+I27+I29</f>
        <v>19005999</v>
      </c>
      <c r="J31" s="29"/>
    </row>
    <row r="32" spans="2:12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6" t="s">
        <v>125</v>
      </c>
      <c r="D36" s="45"/>
      <c r="G36" s="46" t="s">
        <v>50</v>
      </c>
      <c r="H36" s="45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126</v>
      </c>
      <c r="G38" s="47" t="s">
        <v>51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Humberto Pinzon Caicedo (Coordinador De Cartera)</dc:creator>
  <cp:lastModifiedBy>Geraldine Valencia Zambrano</cp:lastModifiedBy>
  <cp:lastPrinted>2023-05-18T18:28:15Z</cp:lastPrinted>
  <dcterms:created xsi:type="dcterms:W3CDTF">2023-05-16T13:43:25Z</dcterms:created>
  <dcterms:modified xsi:type="dcterms:W3CDTF">2023-05-24T20:43:53Z</dcterms:modified>
</cp:coreProperties>
</file>