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7004393_Hosp Local Municipio Los Patios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FACTURA'!$A$2:$AS$8</definedName>
  </definedNames>
  <calcPr calcId="152511"/>
  <pivotCaches>
    <pivotCache cacheId="3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R1" i="2" l="1"/>
  <c r="AQ1" i="2"/>
  <c r="AC1" i="2"/>
  <c r="AD1" i="2"/>
  <c r="Z1" i="2"/>
  <c r="AA1" i="2"/>
  <c r="AB1" i="2"/>
  <c r="V1" i="2"/>
  <c r="W1" i="2"/>
  <c r="X1" i="2"/>
  <c r="Y1" i="2"/>
  <c r="U1" i="2"/>
  <c r="O1" i="2"/>
  <c r="J1" i="2" l="1"/>
  <c r="I1" i="2"/>
</calcChain>
</file>

<file path=xl/sharedStrings.xml><?xml version="1.0" encoding="utf-8"?>
<sst xmlns="http://schemas.openxmlformats.org/spreadsheetml/2006/main" count="238" uniqueCount="206">
  <si>
    <t>Documento</t>
  </si>
  <si>
    <t>Fecha</t>
  </si>
  <si>
    <t>Vencimiento</t>
  </si>
  <si>
    <t>Tercero</t>
  </si>
  <si>
    <t>Nombre del Tercero</t>
  </si>
  <si>
    <t>Débitos</t>
  </si>
  <si>
    <t>Créditos</t>
  </si>
  <si>
    <t>Saldo Documento</t>
  </si>
  <si>
    <t>Nombre de la Cuenta</t>
  </si>
  <si>
    <t>Descripción</t>
  </si>
  <si>
    <t>Sucursal</t>
  </si>
  <si>
    <t>FA</t>
  </si>
  <si>
    <t>976855</t>
  </si>
  <si>
    <t>18/01/2011</t>
  </si>
  <si>
    <t>18/01/2011</t>
  </si>
  <si>
    <t>890303093</t>
  </si>
  <si>
    <t>COMFENALCO VALLE EPS</t>
  </si>
  <si>
    <t>86,900.00</t>
  </si>
  <si>
    <t>86,900.00</t>
  </si>
  <si>
    <t/>
  </si>
  <si>
    <t>Plan Subsidiado de Salud POSS-ARS Facturacion radicada</t>
  </si>
  <si>
    <t>FACTURA EVENTO SUBSIDIADO</t>
  </si>
  <si>
    <t>HOSPITAL LOCAL DE LOS PATIOS</t>
  </si>
  <si>
    <t>FA</t>
  </si>
  <si>
    <t>899455</t>
  </si>
  <si>
    <t>19/04/2011</t>
  </si>
  <si>
    <t>19/04/2011</t>
  </si>
  <si>
    <t>890303093</t>
  </si>
  <si>
    <t>COMFENALCO VALLE EPS</t>
  </si>
  <si>
    <t>118,600.00</t>
  </si>
  <si>
    <t>118,600.00</t>
  </si>
  <si>
    <t/>
  </si>
  <si>
    <t>Plan Subsidiado de Salud POSS-ARS Facturacion radicada</t>
  </si>
  <si>
    <t>FACTURA EVENTO SUBSIDIADO</t>
  </si>
  <si>
    <t>HOSPITAL LOCAL DE LOS PATIOS</t>
  </si>
  <si>
    <t>FP</t>
  </si>
  <si>
    <t>31517</t>
  </si>
  <si>
    <t>29/09/2022</t>
  </si>
  <si>
    <t>29/09/2022</t>
  </si>
  <si>
    <t>890303093</t>
  </si>
  <si>
    <t>COMFENALCO VALLE EPS</t>
  </si>
  <si>
    <t>95,000.00</t>
  </si>
  <si>
    <t/>
  </si>
  <si>
    <t>95,000.00</t>
  </si>
  <si>
    <t>Plan obligatorio de salud Pos-EPS facturacion Radicada</t>
  </si>
  <si>
    <t>ATENCION PACIENTE 1107511442 - OBANDO ZUÑIGA DANY FERNANDA</t>
  </si>
  <si>
    <t>HOSPITAL LOCAL DE LOS PATIOS</t>
  </si>
  <si>
    <t>FP</t>
  </si>
  <si>
    <t>31518</t>
  </si>
  <si>
    <t>29/09/2022</t>
  </si>
  <si>
    <t>29/09/2022</t>
  </si>
  <si>
    <t>890303093</t>
  </si>
  <si>
    <t>COMFENALCO VALLE EPS</t>
  </si>
  <si>
    <t>66,822.00</t>
  </si>
  <si>
    <t/>
  </si>
  <si>
    <t>66,822.00</t>
  </si>
  <si>
    <t>Plan obligatorio de salud Pos-EPS facturacion Radicada</t>
  </si>
  <si>
    <t>ATENCION PACIENTE 1144111523 - GOMEZ OBANDO MARIANA</t>
  </si>
  <si>
    <t>HOSPITAL LOCAL DE LOS PATIOS</t>
  </si>
  <si>
    <t>FP</t>
  </si>
  <si>
    <t>31519</t>
  </si>
  <si>
    <t>29/09/2022</t>
  </si>
  <si>
    <t>29/09/2022</t>
  </si>
  <si>
    <t>890303093</t>
  </si>
  <si>
    <t>COMFENALCO VALLE EPS</t>
  </si>
  <si>
    <t>18,000.00</t>
  </si>
  <si>
    <t/>
  </si>
  <si>
    <t>18,000.00</t>
  </si>
  <si>
    <t>Plan obligatorio de salud Pos-EPS facturacion Radicada</t>
  </si>
  <si>
    <t>ATENCION PACIENTE 1114554947 - VERGARA ARCE SAMANTHA</t>
  </si>
  <si>
    <t>HOSPITAL LOCAL DE LOS PATIOS</t>
  </si>
  <si>
    <t>FP</t>
  </si>
  <si>
    <t>33689</t>
  </si>
  <si>
    <t>31/10/2022</t>
  </si>
  <si>
    <t>31/10/2022</t>
  </si>
  <si>
    <t>890303093</t>
  </si>
  <si>
    <t>COMFENALCO VALLE EPS</t>
  </si>
  <si>
    <t>3,100.00</t>
  </si>
  <si>
    <t/>
  </si>
  <si>
    <t>3,100.00</t>
  </si>
  <si>
    <t>Plan obligatorio de salud Pos-EPS facturacion Radicada</t>
  </si>
  <si>
    <t>ATENCION PACIENTE 1114548328 - LUCUMI ARCE MARIA DE LOS ANGELES</t>
  </si>
  <si>
    <t>HOSPITAL LOCAL DE LOS PATIOS</t>
  </si>
  <si>
    <t>FP</t>
  </si>
  <si>
    <t>36946</t>
  </si>
  <si>
    <t>01/01/2023</t>
  </si>
  <si>
    <t>01/01/2023</t>
  </si>
  <si>
    <t>890303093</t>
  </si>
  <si>
    <t>COMFENALCO VALLE EPS</t>
  </si>
  <si>
    <t>69,620.00</t>
  </si>
  <si>
    <t/>
  </si>
  <si>
    <t>69,620.00</t>
  </si>
  <si>
    <t>Plan obligatorio de salud Pos-EPS facturacion Radicada</t>
  </si>
  <si>
    <t>ATENCION PACIENTE 5430376 - URBINA ALBARRACIN LUIS FRANCISCO</t>
  </si>
  <si>
    <t>HOSPITAL LOCAL DE LOS PATIOS</t>
  </si>
  <si>
    <t>FP</t>
  </si>
  <si>
    <t>37652</t>
  </si>
  <si>
    <t>31/01/2023</t>
  </si>
  <si>
    <t>31/01/2023</t>
  </si>
  <si>
    <t>890303093</t>
  </si>
  <si>
    <t>COMFENALCO VALLE EPS</t>
  </si>
  <si>
    <t>205,510.00</t>
  </si>
  <si>
    <t/>
  </si>
  <si>
    <t>205,510.00</t>
  </si>
  <si>
    <t>Plan obligatorio de salud Pos-EPS facturacion Radicada</t>
  </si>
  <si>
    <t>ATENCION PACIENTE 13374632 - VANEGAS QUINTERO FRANCISCO ANTONIO</t>
  </si>
  <si>
    <t>HOSPITAL LOCAL DE LOS PATIOS</t>
  </si>
  <si>
    <t>663,552.00</t>
  </si>
  <si>
    <t>205,500.00</t>
  </si>
  <si>
    <t>458,052.00</t>
  </si>
  <si>
    <t>Tipo</t>
  </si>
  <si>
    <t xml:space="preserve">ESE HOSPITAL LOCAL LOS PATIOS </t>
  </si>
  <si>
    <t>NIT 807.004.393-5</t>
  </si>
  <si>
    <t>CARTERA   COMFENALCO  VALLE  EPS  CON CORTE  A  MARZO  31  DE  2023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</si>
  <si>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</si>
  <si>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</si>
  <si>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</si>
  <si>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</si>
  <si>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</si>
  <si>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</si>
  <si>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</si>
  <si>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</si>
  <si>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</si>
  <si>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</si>
  <si>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</si>
  <si>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</si>
  <si>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VAGLO</t>
  </si>
  <si>
    <t>VALOR VAGLO</t>
  </si>
  <si>
    <t>COVID-19</t>
  </si>
  <si>
    <t>VALIDACIÓN COVID-19</t>
  </si>
  <si>
    <t>POR PAGAR SAP</t>
  </si>
  <si>
    <t>P. ABIERTAS DOC</t>
  </si>
  <si>
    <t>INTERFAZ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</si>
  <si>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</si>
  <si>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</si>
  <si>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</si>
  <si>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</si>
  <si>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</si>
  <si>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</si>
  <si>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</si>
  <si>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</si>
  <si>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</si>
  <si>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</si>
  <si>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</si>
  <si>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</si>
  <si>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</si>
  <si>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</si>
  <si>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</si>
  <si>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</si>
  <si>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</si>
  <si>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</si>
  <si>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</si>
  <si>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</si>
  <si>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</si>
  <si>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</si>
  <si>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</si>
  <si>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</si>
  <si>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</si>
  <si>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Local Municipio Los Patios</t>
  </si>
  <si>
    <t>807004393_FP_31517</t>
  </si>
  <si>
    <t>B)Factura sin saldo ERP/conciliar diferencia valor de factura</t>
  </si>
  <si>
    <t>OK</t>
  </si>
  <si>
    <t>807004393_FP_31518</t>
  </si>
  <si>
    <t>807004393_FP_31519</t>
  </si>
  <si>
    <t>807004393_FP_36946</t>
  </si>
  <si>
    <t>807004393_FP_37652</t>
  </si>
  <si>
    <t>807004393_FP_33689</t>
  </si>
  <si>
    <t>C)Glosas total pendiente por respuesta de IPS/conciliar diferencia valor de factura</t>
  </si>
  <si>
    <t>FACTURA DEVUELTA</t>
  </si>
  <si>
    <t>DEVOLUCION</t>
  </si>
  <si>
    <t>PAIWEB: Se hace dev de fact con soportes completos yoriginales, no se encuentran datos registrados del usuarioen el PAIWEB. favor verificar para tramite de pago.NANCY</t>
  </si>
  <si>
    <t>SI</t>
  </si>
  <si>
    <t>ESTADO DE CARTERA EPS MAYO 08 DE 2023</t>
  </si>
  <si>
    <t>FACTURA EN PROGRAMACION DE PAGO</t>
  </si>
  <si>
    <t>Total general</t>
  </si>
  <si>
    <t xml:space="preserve"> TIPIFICACION</t>
  </si>
  <si>
    <t xml:space="preserve"> CANT FACT</t>
  </si>
  <si>
    <t xml:space="preserve"> SALDO FACTURA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</si>
  <si>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</si>
  <si>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</si>
  <si>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</si>
  <si>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</si>
  <si>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</si>
  <si>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</si>
  <si>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</si>
  <si>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</si>
  <si>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</si>
  <si>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</si>
  <si>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</si>
  <si>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</si>
  <si>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</si>
  <si>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</si>
  <si>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</si>
  <si>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</si>
  <si>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</si>
  <si>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</si>
  <si>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</si>
  <si>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</si>
  <si>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</si>
  <si>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MAYO 08 DE 2023</t>
  </si>
  <si>
    <t>Señores : HOSPITAL LOCAL MUNICIPIO DE LOS PATIOS</t>
  </si>
  <si>
    <t>NIT: 807004393</t>
  </si>
  <si>
    <t>A continuacion me permito remitir nuestra respuesta al estado de cartera presentado en la fecha: 05/05/2023</t>
  </si>
  <si>
    <t>Con Corte al dia :31/04/2023</t>
  </si>
  <si>
    <t>LILIANA ELENA RODRIGUEZ</t>
  </si>
  <si>
    <t>RGERENTE- ESE Hospital Local Municipio de los Patios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</si>
</sst>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</numFmts>
  <fonts count="20" x14ac:knownFonts="1">
    <font>
      <sz val="11"/>
      <name val="Calibri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80"/>
      <name val="Verdana"/>
      <family val="2"/>
    </font>
    <font>
      <sz val="8"/>
      <color rgb="FF000080"/>
      <name val="Verdana"/>
      <family val="2"/>
    </font>
    <font>
      <sz val="8"/>
      <color rgb="FF00008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11"/>
      <name val="Calibri"/>
      <family val="2"/>
    </font>
    <font>
      <b/>
      <sz val="8"/>
      <color rgb="FF000000"/>
      <name val="Verdana"/>
      <family val="2"/>
    </font>
    <font>
      <sz val="11"/>
      <name val="Calibri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A0A0A0"/>
      </top>
      <bottom style="thin">
        <color rgb="FFA0A0A0"/>
      </bottom>
      <diagonal/>
    </border>
    <border>
      <left style="thin">
        <color rgb="FFA0A0A0"/>
      </left>
      <right/>
      <top style="thin">
        <color rgb="FFA0A0A0"/>
      </top>
      <bottom style="thin">
        <color rgb="FFA0A0A0"/>
      </bottom>
      <diagonal/>
    </border>
    <border>
      <left style="thin">
        <color rgb="FFE6EBF0"/>
      </left>
      <right style="thin">
        <color rgb="FFE6EBF0"/>
      </right>
      <top style="thin">
        <color rgb="FFE6EBF0"/>
      </top>
      <bottom style="thin">
        <color rgb="FFE6EBF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0" fontId="17" fillId="0" borderId="0"/>
  </cellStyleXfs>
  <cellXfs count="78">
    <xf numFmtId="0" fontId="0" fillId="0" borderId="0" xfId="0"/>
    <xf numFmtId="0" fontId="4" fillId="2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right" vertical="top" wrapText="1"/>
    </xf>
    <xf numFmtId="0" fontId="7" fillId="5" borderId="7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left" vertical="top" wrapText="1"/>
    </xf>
    <xf numFmtId="0" fontId="9" fillId="7" borderId="9" xfId="0" applyFont="1" applyFill="1" applyBorder="1" applyAlignment="1">
      <alignment horizontal="right" vertical="top" wrapText="1"/>
    </xf>
    <xf numFmtId="0" fontId="10" fillId="8" borderId="10" xfId="0" applyFont="1" applyFill="1" applyBorder="1" applyAlignment="1">
      <alignment horizontal="center" vertical="top" wrapText="1"/>
    </xf>
    <xf numFmtId="0" fontId="11" fillId="9" borderId="11" xfId="0" applyFont="1" applyFill="1" applyBorder="1" applyAlignment="1">
      <alignment horizontal="left" vertical="top" wrapText="1"/>
    </xf>
    <xf numFmtId="0" fontId="12" fillId="10" borderId="12" xfId="0" applyFont="1" applyFill="1" applyBorder="1" applyAlignment="1">
      <alignment horizontal="right" vertical="top" wrapText="1"/>
    </xf>
    <xf numFmtId="0" fontId="2" fillId="11" borderId="2" xfId="0" applyFont="1" applyFill="1" applyBorder="1" applyAlignment="1">
      <alignment horizontal="left" vertical="top" wrapText="1"/>
    </xf>
    <xf numFmtId="0" fontId="1" fillId="11" borderId="1" xfId="0" applyFont="1" applyFill="1" applyBorder="1" applyAlignment="1">
      <alignment horizontal="left" vertical="top" wrapText="1"/>
    </xf>
    <xf numFmtId="0" fontId="3" fillId="11" borderId="3" xfId="0" applyFont="1" applyFill="1" applyBorder="1" applyAlignment="1">
      <alignment horizontal="right" vertical="top" wrapText="1"/>
    </xf>
    <xf numFmtId="0" fontId="0" fillId="11" borderId="0" xfId="0" applyFill="1"/>
    <xf numFmtId="0" fontId="14" fillId="11" borderId="3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12" borderId="13" xfId="0" applyFont="1" applyFill="1" applyBorder="1" applyAlignment="1">
      <alignment horizontal="center" vertical="center" wrapText="1"/>
    </xf>
    <xf numFmtId="164" fontId="16" fillId="0" borderId="13" xfId="1" applyNumberFormat="1" applyFont="1" applyBorder="1" applyAlignment="1">
      <alignment horizontal="center" vertical="center" wrapText="1"/>
    </xf>
    <xf numFmtId="0" fontId="16" fillId="13" borderId="13" xfId="0" applyFont="1" applyFill="1" applyBorder="1" applyAlignment="1">
      <alignment horizontal="center" vertical="center" wrapText="1"/>
    </xf>
    <xf numFmtId="164" fontId="16" fillId="13" borderId="13" xfId="1" applyNumberFormat="1" applyFont="1" applyFill="1" applyBorder="1" applyAlignment="1">
      <alignment horizontal="center" vertical="center" wrapText="1"/>
    </xf>
    <xf numFmtId="164" fontId="16" fillId="12" borderId="13" xfId="1" applyNumberFormat="1" applyFont="1" applyFill="1" applyBorder="1" applyAlignment="1">
      <alignment horizontal="center" vertical="center" wrapText="1"/>
    </xf>
    <xf numFmtId="164" fontId="16" fillId="14" borderId="13" xfId="1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4" fontId="0" fillId="0" borderId="13" xfId="1" applyNumberFormat="1" applyFont="1" applyBorder="1"/>
    <xf numFmtId="1" fontId="0" fillId="0" borderId="0" xfId="0" applyNumberFormat="1"/>
    <xf numFmtId="41" fontId="0" fillId="0" borderId="13" xfId="2" applyFont="1" applyBorder="1"/>
    <xf numFmtId="164" fontId="16" fillId="15" borderId="13" xfId="1" applyNumberFormat="1" applyFont="1" applyFill="1" applyBorder="1" applyAlignment="1">
      <alignment horizontal="center" vertical="center" wrapText="1"/>
    </xf>
    <xf numFmtId="41" fontId="0" fillId="0" borderId="0" xfId="2" applyFont="1"/>
    <xf numFmtId="0" fontId="0" fillId="0" borderId="13" xfId="0" pivotButton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42" fontId="0" fillId="0" borderId="13" xfId="0" applyNumberFormat="1" applyBorder="1"/>
    <xf numFmtId="0" fontId="18" fillId="0" borderId="0" xfId="3" applyFont="1"/>
    <xf numFmtId="0" fontId="18" fillId="0" borderId="14" xfId="3" applyFont="1" applyBorder="1" applyAlignment="1">
      <alignment horizontal="centerContinuous"/>
    </xf>
    <xf numFmtId="0" fontId="18" fillId="0" borderId="15" xfId="3" applyFont="1" applyBorder="1" applyAlignment="1">
      <alignment horizontal="centerContinuous"/>
    </xf>
    <xf numFmtId="0" fontId="19" fillId="0" borderId="14" xfId="3" applyFont="1" applyBorder="1" applyAlignment="1">
      <alignment horizontal="centerContinuous" vertical="center"/>
    </xf>
    <xf numFmtId="0" fontId="19" fillId="0" borderId="16" xfId="3" applyFont="1" applyBorder="1" applyAlignment="1">
      <alignment horizontal="centerContinuous" vertical="center"/>
    </xf>
    <xf numFmtId="0" fontId="19" fillId="0" borderId="15" xfId="3" applyFont="1" applyBorder="1" applyAlignment="1">
      <alignment horizontal="centerContinuous" vertical="center"/>
    </xf>
    <xf numFmtId="0" fontId="19" fillId="0" borderId="17" xfId="3" applyFont="1" applyBorder="1" applyAlignment="1">
      <alignment horizontal="centerContinuous" vertical="center"/>
    </xf>
    <xf numFmtId="0" fontId="18" fillId="0" borderId="18" xfId="3" applyFont="1" applyBorder="1" applyAlignment="1">
      <alignment horizontal="centerContinuous"/>
    </xf>
    <xf numFmtId="0" fontId="18" fillId="0" borderId="19" xfId="3" applyFont="1" applyBorder="1" applyAlignment="1">
      <alignment horizontal="centerContinuous"/>
    </xf>
    <xf numFmtId="0" fontId="19" fillId="0" borderId="20" xfId="3" applyFont="1" applyBorder="1" applyAlignment="1">
      <alignment horizontal="centerContinuous" vertical="center"/>
    </xf>
    <xf numFmtId="0" fontId="19" fillId="0" borderId="21" xfId="3" applyFont="1" applyBorder="1" applyAlignment="1">
      <alignment horizontal="centerContinuous" vertical="center"/>
    </xf>
    <xf numFmtId="0" fontId="19" fillId="0" borderId="22" xfId="3" applyFont="1" applyBorder="1" applyAlignment="1">
      <alignment horizontal="centerContinuous" vertical="center"/>
    </xf>
    <xf numFmtId="0" fontId="19" fillId="0" borderId="23" xfId="3" applyFont="1" applyBorder="1" applyAlignment="1">
      <alignment horizontal="centerContinuous" vertical="center"/>
    </xf>
    <xf numFmtId="0" fontId="19" fillId="0" borderId="18" xfId="3" applyFont="1" applyBorder="1" applyAlignment="1">
      <alignment horizontal="centerContinuous" vertical="center"/>
    </xf>
    <xf numFmtId="0" fontId="19" fillId="0" borderId="0" xfId="3" applyFont="1" applyAlignment="1">
      <alignment horizontal="centerContinuous" vertical="center"/>
    </xf>
    <xf numFmtId="0" fontId="19" fillId="0" borderId="19" xfId="3" applyFont="1" applyBorder="1" applyAlignment="1">
      <alignment horizontal="centerContinuous" vertical="center"/>
    </xf>
    <xf numFmtId="0" fontId="19" fillId="0" borderId="24" xfId="3" applyFont="1" applyBorder="1" applyAlignment="1">
      <alignment horizontal="centerContinuous" vertical="center"/>
    </xf>
    <xf numFmtId="0" fontId="18" fillId="0" borderId="20" xfId="3" applyFont="1" applyBorder="1" applyAlignment="1">
      <alignment horizontal="centerContinuous"/>
    </xf>
    <xf numFmtId="0" fontId="18" fillId="0" borderId="22" xfId="3" applyFont="1" applyBorder="1" applyAlignment="1">
      <alignment horizontal="centerContinuous"/>
    </xf>
    <xf numFmtId="0" fontId="18" fillId="0" borderId="18" xfId="3" applyFont="1" applyBorder="1"/>
    <xf numFmtId="0" fontId="18" fillId="0" borderId="19" xfId="3" applyFont="1" applyBorder="1"/>
    <xf numFmtId="0" fontId="19" fillId="0" borderId="0" xfId="3" applyFont="1"/>
    <xf numFmtId="14" fontId="18" fillId="0" borderId="0" xfId="3" applyNumberFormat="1" applyFont="1"/>
    <xf numFmtId="14" fontId="18" fillId="0" borderId="0" xfId="3" applyNumberFormat="1" applyFont="1" applyAlignment="1">
      <alignment horizontal="left"/>
    </xf>
    <xf numFmtId="0" fontId="19" fillId="0" borderId="0" xfId="3" applyFont="1" applyAlignment="1">
      <alignment horizontal="center"/>
    </xf>
    <xf numFmtId="1" fontId="19" fillId="0" borderId="0" xfId="3" applyNumberFormat="1" applyFont="1" applyAlignment="1">
      <alignment horizontal="center"/>
    </xf>
    <xf numFmtId="165" fontId="19" fillId="0" borderId="0" xfId="3" applyNumberFormat="1" applyFont="1" applyAlignment="1">
      <alignment horizontal="right"/>
    </xf>
    <xf numFmtId="1" fontId="18" fillId="0" borderId="0" xfId="3" applyNumberFormat="1" applyFont="1" applyAlignment="1">
      <alignment horizontal="center"/>
    </xf>
    <xf numFmtId="166" fontId="18" fillId="0" borderId="0" xfId="3" applyNumberFormat="1" applyFont="1" applyAlignment="1">
      <alignment horizontal="right"/>
    </xf>
    <xf numFmtId="165" fontId="18" fillId="0" borderId="0" xfId="3" applyNumberFormat="1" applyFont="1" applyAlignment="1">
      <alignment horizontal="right"/>
    </xf>
    <xf numFmtId="1" fontId="18" fillId="0" borderId="21" xfId="3" applyNumberFormat="1" applyFont="1" applyBorder="1" applyAlignment="1">
      <alignment horizontal="center"/>
    </xf>
    <xf numFmtId="166" fontId="18" fillId="0" borderId="21" xfId="3" applyNumberFormat="1" applyFont="1" applyBorder="1" applyAlignment="1">
      <alignment horizontal="right"/>
    </xf>
    <xf numFmtId="166" fontId="19" fillId="0" borderId="0" xfId="3" applyNumberFormat="1" applyFont="1" applyAlignment="1">
      <alignment horizontal="right"/>
    </xf>
    <xf numFmtId="0" fontId="18" fillId="0" borderId="0" xfId="3" applyFont="1" applyAlignment="1">
      <alignment horizontal="center"/>
    </xf>
    <xf numFmtId="1" fontId="19" fillId="0" borderId="25" xfId="3" applyNumberFormat="1" applyFont="1" applyBorder="1" applyAlignment="1">
      <alignment horizontal="center"/>
    </xf>
    <xf numFmtId="166" fontId="19" fillId="0" borderId="25" xfId="3" applyNumberFormat="1" applyFont="1" applyBorder="1" applyAlignment="1">
      <alignment horizontal="right"/>
    </xf>
    <xf numFmtId="166" fontId="18" fillId="0" borderId="0" xfId="3" applyNumberFormat="1" applyFont="1"/>
    <xf numFmtId="166" fontId="19" fillId="0" borderId="21" xfId="3" applyNumberFormat="1" applyFont="1" applyBorder="1"/>
    <xf numFmtId="166" fontId="18" fillId="0" borderId="21" xfId="3" applyNumberFormat="1" applyFont="1" applyBorder="1"/>
    <xf numFmtId="166" fontId="19" fillId="0" borderId="0" xfId="3" applyNumberFormat="1" applyFont="1"/>
    <xf numFmtId="0" fontId="18" fillId="0" borderId="20" xfId="3" applyFont="1" applyBorder="1"/>
    <xf numFmtId="0" fontId="18" fillId="0" borderId="21" xfId="3" applyFont="1" applyBorder="1"/>
    <xf numFmtId="0" fontId="18" fillId="0" borderId="22" xfId="3" applyFont="1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1504950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21693" y="5214409"/>
          <a:ext cx="1693334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64.406781481484" createdVersion="5" refreshedVersion="5" minRefreshableVersion="3" recordCount="6">
  <cacheSource type="worksheet">
    <worksheetSource ref="A2:AS8" sheet="ESTADO DE CADA FACTURA"/>
  </cacheSource>
  <cacheFields count="45">
    <cacheField name="NIT IPS" numFmtId="0">
      <sharedItems containsSemiMixedTypes="0" containsString="0" containsNumber="1" containsInteger="1" minValue="807004393" maxValue="80700439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1517" maxValue="37652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1517" maxValue="37652"/>
    </cacheField>
    <cacheField name="FECHA FACT IPS" numFmtId="14">
      <sharedItems containsSemiMixedTypes="0" containsNonDate="0" containsDate="1" containsString="0" minDate="2022-09-29T00:00:00" maxDate="2023-02-01T00:00:00"/>
    </cacheField>
    <cacheField name="VALOR FACT IPS" numFmtId="41">
      <sharedItems containsSemiMixedTypes="0" containsString="0" containsNumber="1" containsInteger="1" minValue="3100" maxValue="95000"/>
    </cacheField>
    <cacheField name="SALDO FACT IPS" numFmtId="41">
      <sharedItems containsSemiMixedTypes="0" containsString="0" containsNumber="1" containsInteger="1" minValue="3100" maxValue="205510"/>
    </cacheField>
    <cacheField name="OBSERVACION SASS" numFmtId="0">
      <sharedItems/>
    </cacheField>
    <cacheField name="VALIDACION ALFA FACT" numFmtId="0">
      <sharedItems/>
    </cacheField>
    <cacheField name="ESTADO DE CARTERA EPS MAYO 08 DE 2023" numFmtId="0">
      <sharedItems count="3">
        <s v="FACTURA EN PROGRAMACION DE PAGO"/>
        <s v="FACTURA DEVUELTA"/>
        <s v="FACTURA NO RADICADA" u="1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100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OR PAGAR SAP" numFmtId="41">
      <sharedItems containsSemiMixedTypes="0" containsString="0" containsNumber="1" containsInteger="1" minValue="0" maxValue="95000"/>
    </cacheField>
    <cacheField name="P. ABIERTAS DOC" numFmtId="0">
      <sharedItems containsString="0" containsBlank="1" containsNumber="1" containsInteger="1" minValue="1222184983" maxValue="1222228481"/>
    </cacheField>
    <cacheField name="INTERFAZ" numFmtId="164">
      <sharedItems containsSemiMixedTypes="0" containsString="0" containsNumber="1" containsInteger="1" minValue="0" maxValue="0"/>
    </cacheField>
    <cacheField name="VALOR RADICADO FACT" numFmtId="164">
      <sharedItems containsSemiMixedTypes="0" containsString="0" containsNumber="1" containsInteger="1" minValue="3100" maxValue="20551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0551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31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10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9-29T00:00:00" maxDate="2023-02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1130" maxValue="21001231"/>
    </cacheField>
    <cacheField name="F RAD SASS" numFmtId="0">
      <sharedItems containsSemiMixedTypes="0" containsString="0" containsNumber="1" containsInteger="1" minValue="20221102" maxValue="20230217"/>
    </cacheField>
    <cacheField name="VALOR REPORTADO CRICULAR 030" numFmtId="164">
      <sharedItems containsSemiMixedTypes="0" containsString="0" containsNumber="1" containsInteger="1" minValue="3100" maxValue="20551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7004393"/>
    <s v="Hospital Local Municipio Los Patios"/>
    <s v="FP"/>
    <n v="31517"/>
    <s v="807004393_FP_31517"/>
    <s v="FP"/>
    <n v="31517"/>
    <d v="2022-09-29T00:00:00"/>
    <n v="95000"/>
    <n v="95000"/>
    <s v="B)Factura sin saldo ERP/conciliar diferencia valor de factura"/>
    <s v="OK"/>
    <x v="0"/>
    <m/>
    <n v="0"/>
    <m/>
    <m/>
    <n v="95000"/>
    <n v="1222208726"/>
    <n v="0"/>
    <n v="95000"/>
    <n v="0"/>
    <n v="0"/>
    <n v="0"/>
    <n v="95000"/>
    <n v="0"/>
    <m/>
    <n v="0"/>
    <m/>
    <n v="0"/>
    <n v="0"/>
    <n v="0"/>
    <m/>
    <m/>
    <d v="2022-09-29T00:00:00"/>
    <m/>
    <n v="2"/>
    <m/>
    <m/>
    <n v="1"/>
    <n v="20221130"/>
    <n v="20221102"/>
    <n v="95000"/>
    <n v="0"/>
    <d v="2023-04-30T00:00:00"/>
  </r>
  <r>
    <n v="807004393"/>
    <s v="Hospital Local Municipio Los Patios"/>
    <s v="FP"/>
    <n v="31518"/>
    <s v="807004393_FP_31518"/>
    <s v="FP"/>
    <n v="31518"/>
    <d v="2022-09-29T00:00:00"/>
    <n v="66822"/>
    <n v="66822"/>
    <s v="B)Factura sin saldo ERP/conciliar diferencia valor de factura"/>
    <s v="OK"/>
    <x v="0"/>
    <m/>
    <n v="0"/>
    <m/>
    <m/>
    <n v="66822"/>
    <n v="1222208727"/>
    <n v="0"/>
    <n v="66822"/>
    <n v="0"/>
    <n v="0"/>
    <n v="0"/>
    <n v="66822"/>
    <n v="0"/>
    <m/>
    <n v="0"/>
    <m/>
    <n v="0"/>
    <n v="0"/>
    <n v="0"/>
    <m/>
    <m/>
    <d v="2022-09-29T00:00:00"/>
    <m/>
    <n v="2"/>
    <m/>
    <m/>
    <n v="1"/>
    <n v="20221130"/>
    <n v="20221102"/>
    <n v="66822"/>
    <n v="0"/>
    <d v="2023-04-30T00:00:00"/>
  </r>
  <r>
    <n v="807004393"/>
    <s v="Hospital Local Municipio Los Patios"/>
    <s v="FP"/>
    <n v="31519"/>
    <s v="807004393_FP_31519"/>
    <s v="FP"/>
    <n v="31519"/>
    <d v="2022-09-29T00:00:00"/>
    <n v="18000"/>
    <n v="18000"/>
    <s v="B)Factura sin saldo ERP/conciliar diferencia valor de factura"/>
    <s v="OK"/>
    <x v="0"/>
    <m/>
    <n v="0"/>
    <m/>
    <m/>
    <n v="18000"/>
    <n v="1222184983"/>
    <n v="0"/>
    <n v="18000"/>
    <n v="0"/>
    <n v="0"/>
    <n v="0"/>
    <n v="18000"/>
    <n v="0"/>
    <m/>
    <n v="0"/>
    <m/>
    <n v="0"/>
    <n v="0"/>
    <n v="0"/>
    <m/>
    <m/>
    <d v="2022-09-29T00:00:00"/>
    <m/>
    <n v="2"/>
    <m/>
    <m/>
    <n v="1"/>
    <n v="20221130"/>
    <n v="20221102"/>
    <n v="18000"/>
    <n v="0"/>
    <d v="2023-04-30T00:00:00"/>
  </r>
  <r>
    <n v="807004393"/>
    <s v="Hospital Local Municipio Los Patios"/>
    <s v="FP"/>
    <n v="36946"/>
    <s v="807004393_FP_36946"/>
    <s v="FP"/>
    <n v="36946"/>
    <d v="2023-01-01T00:00:00"/>
    <n v="69620"/>
    <n v="69620"/>
    <s v="B)Factura sin saldo ERP/conciliar diferencia valor de factura"/>
    <s v="OK"/>
    <x v="0"/>
    <m/>
    <n v="0"/>
    <m/>
    <m/>
    <n v="69620"/>
    <n v="1222228481"/>
    <n v="0"/>
    <n v="69620"/>
    <n v="0"/>
    <n v="0"/>
    <n v="0"/>
    <n v="69620"/>
    <n v="0"/>
    <m/>
    <n v="0"/>
    <m/>
    <n v="0"/>
    <n v="0"/>
    <n v="0"/>
    <m/>
    <m/>
    <d v="2023-01-01T00:00:00"/>
    <m/>
    <n v="2"/>
    <m/>
    <m/>
    <n v="1"/>
    <n v="20230228"/>
    <n v="20230217"/>
    <n v="69620"/>
    <n v="0"/>
    <d v="2023-04-30T00:00:00"/>
  </r>
  <r>
    <n v="807004393"/>
    <s v="Hospital Local Municipio Los Patios"/>
    <s v="FP"/>
    <n v="37652"/>
    <s v="807004393_FP_37652"/>
    <s v="FP"/>
    <n v="37652"/>
    <d v="2023-01-31T00:00:00"/>
    <n v="20510"/>
    <n v="205510"/>
    <s v="B)Factura sin saldo ERP/conciliar diferencia valor de factura"/>
    <s v="OK"/>
    <x v="0"/>
    <m/>
    <n v="0"/>
    <m/>
    <m/>
    <n v="20510"/>
    <n v="1222228480"/>
    <n v="0"/>
    <n v="205510"/>
    <n v="0"/>
    <n v="0"/>
    <n v="0"/>
    <n v="205510"/>
    <n v="0"/>
    <m/>
    <n v="0"/>
    <m/>
    <n v="0"/>
    <n v="0"/>
    <n v="0"/>
    <m/>
    <m/>
    <d v="2023-01-31T00:00:00"/>
    <m/>
    <n v="2"/>
    <m/>
    <m/>
    <n v="1"/>
    <n v="20230228"/>
    <n v="20230217"/>
    <n v="205510"/>
    <n v="0"/>
    <d v="2023-04-30T00:00:00"/>
  </r>
  <r>
    <n v="807004393"/>
    <s v="Hospital Local Municipio Los Patios"/>
    <s v="FP"/>
    <n v="33689"/>
    <s v="807004393_FP_33689"/>
    <s v="FP"/>
    <n v="33689"/>
    <d v="2022-10-31T00:00:00"/>
    <n v="3100"/>
    <n v="3100"/>
    <s v="C)Glosas total pendiente por respuesta de IPS/conciliar diferencia valor de factura"/>
    <s v="OK"/>
    <x v="1"/>
    <s v="DEVOLUCION"/>
    <n v="3100"/>
    <m/>
    <m/>
    <n v="0"/>
    <m/>
    <n v="0"/>
    <n v="3100"/>
    <n v="0"/>
    <n v="0"/>
    <n v="0"/>
    <n v="0"/>
    <n v="0"/>
    <m/>
    <n v="3100"/>
    <s v="PAIWEB: Se hace dev de fact con soportes completos yoriginales, no se encuentran datos registrados del usuarioen el PAIWEB. favor verificar para tramite de pago.NANCY"/>
    <n v="3100"/>
    <n v="0"/>
    <n v="0"/>
    <m/>
    <m/>
    <d v="2022-10-31T00:00:00"/>
    <m/>
    <n v="9"/>
    <m/>
    <s v="SI"/>
    <n v="1"/>
    <n v="21001231"/>
    <n v="20221108"/>
    <n v="31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showAll="0"/>
    <pivotField axis="axisRow" showAll="0">
      <items count="4">
        <item x="1"/>
        <item x="0"/>
        <item m="1" x="2"/>
        <item t="default"/>
      </items>
    </pivotField>
    <pivotField showAll="0"/>
    <pivotField numFmtId="164" showAll="0"/>
    <pivotField showAll="0"/>
    <pivotField showAll="0"/>
    <pivotField numFmtId="41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2" baseItem="0"/>
    <dataField name=" SALDO FACTURA IPS" fld="9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showGridLines="0" workbookViewId="0">
      <selection activeCell="H13" sqref="H13"/>
    </sheetView>
  </sheetViews>
  <sheetFormatPr baseColWidth="10" defaultRowHeight="15" x14ac:dyDescent="0.25"/>
  <cols>
    <col min="1" max="1" width="5.5703125" customWidth="1"/>
    <col min="2" max="2" width="11.28515625" customWidth="1"/>
    <col min="3" max="5" width="12.7109375" customWidth="1"/>
    <col min="6" max="6" width="33.85546875" customWidth="1"/>
    <col min="7" max="9" width="19.7109375" customWidth="1"/>
    <col min="10" max="10" width="35.140625" customWidth="1"/>
    <col min="11" max="11" width="33.85546875" customWidth="1"/>
    <col min="12" max="12" width="35.140625" customWidth="1"/>
  </cols>
  <sheetData>
    <row r="2" spans="1:12" x14ac:dyDescent="0.25">
      <c r="I2" s="15" t="s">
        <v>111</v>
      </c>
    </row>
    <row r="3" spans="1:12" x14ac:dyDescent="0.25">
      <c r="I3" s="16" t="s">
        <v>112</v>
      </c>
    </row>
    <row r="4" spans="1:12" x14ac:dyDescent="0.25">
      <c r="I4" s="16" t="s">
        <v>113</v>
      </c>
    </row>
    <row r="6" spans="1:12" ht="15" customHeight="1" x14ac:dyDescent="0.25">
      <c r="A6" s="9" t="s">
        <v>110</v>
      </c>
      <c r="B6" s="8" t="s">
        <v>0</v>
      </c>
      <c r="C6" s="7" t="s">
        <v>1</v>
      </c>
      <c r="D6" s="7" t="s">
        <v>2</v>
      </c>
      <c r="E6" s="8" t="s">
        <v>3</v>
      </c>
      <c r="F6" s="8" t="s">
        <v>4</v>
      </c>
      <c r="G6" s="9" t="s">
        <v>5</v>
      </c>
      <c r="H6" s="9" t="s">
        <v>6</v>
      </c>
      <c r="I6" s="9" t="s">
        <v>7</v>
      </c>
      <c r="J6" s="8" t="s">
        <v>8</v>
      </c>
      <c r="K6" s="8" t="s">
        <v>9</v>
      </c>
      <c r="L6" s="8" t="s">
        <v>10</v>
      </c>
    </row>
    <row r="7" spans="1:12" ht="17.25" customHeight="1" x14ac:dyDescent="0.25">
      <c r="A7" s="6" t="s">
        <v>11</v>
      </c>
      <c r="B7" s="5" t="s">
        <v>12</v>
      </c>
      <c r="C7" s="4" t="s">
        <v>13</v>
      </c>
      <c r="D7" s="4" t="s">
        <v>14</v>
      </c>
      <c r="E7" s="5" t="s">
        <v>15</v>
      </c>
      <c r="F7" s="5" t="s">
        <v>16</v>
      </c>
      <c r="G7" s="6" t="s">
        <v>17</v>
      </c>
      <c r="H7" s="6" t="s">
        <v>18</v>
      </c>
      <c r="I7" s="6" t="s">
        <v>19</v>
      </c>
      <c r="J7" s="5" t="s">
        <v>20</v>
      </c>
      <c r="K7" s="5" t="s">
        <v>21</v>
      </c>
      <c r="L7" s="5" t="s">
        <v>22</v>
      </c>
    </row>
    <row r="8" spans="1:12" ht="17.25" customHeight="1" x14ac:dyDescent="0.25">
      <c r="A8" s="6" t="s">
        <v>23</v>
      </c>
      <c r="B8" s="5" t="s">
        <v>24</v>
      </c>
      <c r="C8" s="4" t="s">
        <v>25</v>
      </c>
      <c r="D8" s="4" t="s">
        <v>26</v>
      </c>
      <c r="E8" s="5" t="s">
        <v>27</v>
      </c>
      <c r="F8" s="5" t="s">
        <v>28</v>
      </c>
      <c r="G8" s="6" t="s">
        <v>29</v>
      </c>
      <c r="H8" s="6" t="s">
        <v>30</v>
      </c>
      <c r="I8" s="6" t="s">
        <v>31</v>
      </c>
      <c r="J8" s="5" t="s">
        <v>32</v>
      </c>
      <c r="K8" s="5" t="s">
        <v>33</v>
      </c>
      <c r="L8" s="5" t="s">
        <v>34</v>
      </c>
    </row>
    <row r="9" spans="1:12" ht="17.25" customHeight="1" x14ac:dyDescent="0.25">
      <c r="A9" s="3" t="s">
        <v>35</v>
      </c>
      <c r="B9" s="2" t="s">
        <v>36</v>
      </c>
      <c r="C9" s="1" t="s">
        <v>37</v>
      </c>
      <c r="D9" s="1" t="s">
        <v>38</v>
      </c>
      <c r="E9" s="2" t="s">
        <v>39</v>
      </c>
      <c r="F9" s="2" t="s">
        <v>40</v>
      </c>
      <c r="G9" s="3" t="s">
        <v>41</v>
      </c>
      <c r="H9" s="3" t="s">
        <v>42</v>
      </c>
      <c r="I9" s="3" t="s">
        <v>43</v>
      </c>
      <c r="J9" s="2" t="s">
        <v>44</v>
      </c>
      <c r="K9" s="2" t="s">
        <v>45</v>
      </c>
      <c r="L9" s="2" t="s">
        <v>46</v>
      </c>
    </row>
    <row r="10" spans="1:12" ht="17.25" customHeight="1" x14ac:dyDescent="0.25">
      <c r="A10" s="3" t="s">
        <v>47</v>
      </c>
      <c r="B10" s="2" t="s">
        <v>48</v>
      </c>
      <c r="C10" s="1" t="s">
        <v>49</v>
      </c>
      <c r="D10" s="1" t="s">
        <v>50</v>
      </c>
      <c r="E10" s="2" t="s">
        <v>51</v>
      </c>
      <c r="F10" s="2" t="s">
        <v>52</v>
      </c>
      <c r="G10" s="3" t="s">
        <v>53</v>
      </c>
      <c r="H10" s="3" t="s">
        <v>54</v>
      </c>
      <c r="I10" s="3" t="s">
        <v>55</v>
      </c>
      <c r="J10" s="2" t="s">
        <v>56</v>
      </c>
      <c r="K10" s="2" t="s">
        <v>57</v>
      </c>
      <c r="L10" s="2" t="s">
        <v>58</v>
      </c>
    </row>
    <row r="11" spans="1:12" ht="17.25" customHeight="1" x14ac:dyDescent="0.25">
      <c r="A11" s="3" t="s">
        <v>59</v>
      </c>
      <c r="B11" s="2" t="s">
        <v>60</v>
      </c>
      <c r="C11" s="1" t="s">
        <v>61</v>
      </c>
      <c r="D11" s="1" t="s">
        <v>62</v>
      </c>
      <c r="E11" s="2" t="s">
        <v>63</v>
      </c>
      <c r="F11" s="2" t="s">
        <v>64</v>
      </c>
      <c r="G11" s="3" t="s">
        <v>65</v>
      </c>
      <c r="H11" s="3" t="s">
        <v>66</v>
      </c>
      <c r="I11" s="3" t="s">
        <v>67</v>
      </c>
      <c r="J11" s="2" t="s">
        <v>68</v>
      </c>
      <c r="K11" s="2" t="s">
        <v>69</v>
      </c>
      <c r="L11" s="2" t="s">
        <v>70</v>
      </c>
    </row>
    <row r="12" spans="1:12" ht="17.25" customHeight="1" x14ac:dyDescent="0.25">
      <c r="A12" s="3" t="s">
        <v>71</v>
      </c>
      <c r="B12" s="2" t="s">
        <v>72</v>
      </c>
      <c r="C12" s="1" t="s">
        <v>73</v>
      </c>
      <c r="D12" s="1" t="s">
        <v>74</v>
      </c>
      <c r="E12" s="2" t="s">
        <v>75</v>
      </c>
      <c r="F12" s="2" t="s">
        <v>76</v>
      </c>
      <c r="G12" s="3" t="s">
        <v>77</v>
      </c>
      <c r="H12" s="3" t="s">
        <v>78</v>
      </c>
      <c r="I12" s="3" t="s">
        <v>79</v>
      </c>
      <c r="J12" s="2" t="s">
        <v>80</v>
      </c>
      <c r="K12" s="2" t="s">
        <v>81</v>
      </c>
      <c r="L12" s="2" t="s">
        <v>82</v>
      </c>
    </row>
    <row r="13" spans="1:12" ht="17.25" customHeight="1" x14ac:dyDescent="0.25">
      <c r="A13" s="3" t="s">
        <v>83</v>
      </c>
      <c r="B13" s="2" t="s">
        <v>84</v>
      </c>
      <c r="C13" s="1" t="s">
        <v>85</v>
      </c>
      <c r="D13" s="1" t="s">
        <v>86</v>
      </c>
      <c r="E13" s="2" t="s">
        <v>87</v>
      </c>
      <c r="F13" s="2" t="s">
        <v>88</v>
      </c>
      <c r="G13" s="3" t="s">
        <v>89</v>
      </c>
      <c r="H13" s="3" t="s">
        <v>90</v>
      </c>
      <c r="I13" s="3" t="s">
        <v>91</v>
      </c>
      <c r="J13" s="2" t="s">
        <v>92</v>
      </c>
      <c r="K13" s="2" t="s">
        <v>93</v>
      </c>
      <c r="L13" s="2" t="s">
        <v>94</v>
      </c>
    </row>
    <row r="14" spans="1:12" ht="17.25" customHeight="1" x14ac:dyDescent="0.25">
      <c r="A14" s="3" t="s">
        <v>95</v>
      </c>
      <c r="B14" s="2" t="s">
        <v>96</v>
      </c>
      <c r="C14" s="1" t="s">
        <v>97</v>
      </c>
      <c r="D14" s="1" t="s">
        <v>98</v>
      </c>
      <c r="E14" s="2" t="s">
        <v>99</v>
      </c>
      <c r="F14" s="2" t="s">
        <v>100</v>
      </c>
      <c r="G14" s="3" t="s">
        <v>101</v>
      </c>
      <c r="H14" s="3" t="s">
        <v>102</v>
      </c>
      <c r="I14" s="3" t="s">
        <v>103</v>
      </c>
      <c r="J14" s="2" t="s">
        <v>104</v>
      </c>
      <c r="K14" s="2" t="s">
        <v>105</v>
      </c>
      <c r="L14" s="2" t="s">
        <v>106</v>
      </c>
    </row>
    <row r="15" spans="1:12" s="13" customFormat="1" ht="24.75" customHeight="1" x14ac:dyDescent="0.25">
      <c r="A15" s="10"/>
      <c r="B15" s="11"/>
      <c r="C15" s="11"/>
      <c r="D15" s="11"/>
      <c r="E15" s="11"/>
      <c r="F15" s="11"/>
      <c r="G15" s="12" t="s">
        <v>107</v>
      </c>
      <c r="H15" s="12" t="s">
        <v>108</v>
      </c>
      <c r="I15" s="14" t="s">
        <v>109</v>
      </c>
      <c r="J15" s="11"/>
      <c r="K15" s="11"/>
      <c r="L15" s="1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1.140625" customWidth="1"/>
    <col min="3" max="3" width="19.28515625" customWidth="1"/>
  </cols>
  <sheetData>
    <row r="3" spans="1:3" x14ac:dyDescent="0.25">
      <c r="A3" s="31" t="s">
        <v>175</v>
      </c>
      <c r="B3" s="24" t="s">
        <v>176</v>
      </c>
      <c r="C3" s="24" t="s">
        <v>177</v>
      </c>
    </row>
    <row r="4" spans="1:3" x14ac:dyDescent="0.25">
      <c r="A4" s="32" t="s">
        <v>168</v>
      </c>
      <c r="B4" s="33">
        <v>1</v>
      </c>
      <c r="C4" s="34">
        <v>3100</v>
      </c>
    </row>
    <row r="5" spans="1:3" x14ac:dyDescent="0.25">
      <c r="A5" s="32" t="s">
        <v>173</v>
      </c>
      <c r="B5" s="33">
        <v>5</v>
      </c>
      <c r="C5" s="34">
        <v>454952</v>
      </c>
    </row>
    <row r="6" spans="1:3" x14ac:dyDescent="0.25">
      <c r="A6" s="32" t="s">
        <v>174</v>
      </c>
      <c r="B6" s="33">
        <v>6</v>
      </c>
      <c r="C6" s="34">
        <v>458052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"/>
  <sheetViews>
    <sheetView workbookViewId="0">
      <selection activeCell="A3" sqref="A3:XFD4"/>
    </sheetView>
  </sheetViews>
  <sheetFormatPr baseColWidth="10" defaultRowHeight="15" x14ac:dyDescent="0.25"/>
  <cols>
    <col min="2" max="2" width="41.42578125" customWidth="1"/>
    <col min="5" max="5" width="30.85546875" customWidth="1"/>
    <col min="11" max="11" width="27.28515625" customWidth="1"/>
    <col min="13" max="13" width="41.140625" customWidth="1"/>
    <col min="14" max="14" width="16.140625" customWidth="1"/>
  </cols>
  <sheetData>
    <row r="1" spans="1:45" x14ac:dyDescent="0.25">
      <c r="I1" s="30">
        <f>SUBTOTAL(9,I3:I8)</f>
        <v>273052</v>
      </c>
      <c r="J1" s="30">
        <f>SUBTOTAL(9,J3:J8)</f>
        <v>458052</v>
      </c>
      <c r="O1" s="30">
        <f>SUBTOTAL(9,O3:O8)</f>
        <v>3100</v>
      </c>
      <c r="R1" s="30">
        <f>SUBTOTAL(9,R3:R8)</f>
        <v>269952</v>
      </c>
      <c r="U1" s="30">
        <f>SUBTOTAL(9,U3:U8)</f>
        <v>458052</v>
      </c>
      <c r="V1" s="30">
        <f>SUBTOTAL(9,V3:V8)</f>
        <v>0</v>
      </c>
      <c r="W1" s="30">
        <f>SUBTOTAL(9,W3:W8)</f>
        <v>0</v>
      </c>
      <c r="X1" s="30">
        <f>SUBTOTAL(9,X3:X8)</f>
        <v>0</v>
      </c>
      <c r="Y1" s="30">
        <f>SUBTOTAL(9,Y3:Y8)</f>
        <v>454952</v>
      </c>
      <c r="Z1" s="30">
        <f>SUBTOTAL(9,Z3:Z8)</f>
        <v>0</v>
      </c>
      <c r="AA1" s="30">
        <f>SUBTOTAL(9,AA3:AA8)</f>
        <v>0</v>
      </c>
      <c r="AB1" s="30">
        <f>SUBTOTAL(9,AB3:AB8)</f>
        <v>3100</v>
      </c>
      <c r="AC1" s="30">
        <f>SUBTOTAL(9,AC3:AC8)</f>
        <v>0</v>
      </c>
      <c r="AD1" s="30">
        <f>SUBTOTAL(9,AD3:AD8)</f>
        <v>3100</v>
      </c>
      <c r="AQ1" s="30">
        <f>SUBTOTAL(9,AQ3:AQ8)</f>
        <v>458052</v>
      </c>
    </row>
    <row r="2" spans="1:45" ht="105" x14ac:dyDescent="0.25">
      <c r="A2" s="17" t="s">
        <v>114</v>
      </c>
      <c r="B2" s="17" t="s">
        <v>115</v>
      </c>
      <c r="C2" s="17" t="s">
        <v>116</v>
      </c>
      <c r="D2" s="17" t="s">
        <v>117</v>
      </c>
      <c r="E2" s="18" t="s">
        <v>118</v>
      </c>
      <c r="F2" s="17" t="s">
        <v>119</v>
      </c>
      <c r="G2" s="17" t="s">
        <v>120</v>
      </c>
      <c r="H2" s="17" t="s">
        <v>121</v>
      </c>
      <c r="I2" s="19" t="s">
        <v>122</v>
      </c>
      <c r="J2" s="29" t="s">
        <v>123</v>
      </c>
      <c r="K2" s="17" t="s">
        <v>124</v>
      </c>
      <c r="L2" s="17" t="s">
        <v>125</v>
      </c>
      <c r="M2" s="20" t="s">
        <v>172</v>
      </c>
      <c r="N2" s="20" t="s">
        <v>126</v>
      </c>
      <c r="O2" s="20" t="s">
        <v>127</v>
      </c>
      <c r="P2" s="20" t="s">
        <v>128</v>
      </c>
      <c r="Q2" s="20" t="s">
        <v>129</v>
      </c>
      <c r="R2" s="20" t="s">
        <v>130</v>
      </c>
      <c r="S2" s="20" t="s">
        <v>131</v>
      </c>
      <c r="T2" s="21" t="s">
        <v>132</v>
      </c>
      <c r="U2" s="19" t="s">
        <v>133</v>
      </c>
      <c r="V2" s="22" t="s">
        <v>134</v>
      </c>
      <c r="W2" s="22" t="s">
        <v>135</v>
      </c>
      <c r="X2" s="19" t="s">
        <v>136</v>
      </c>
      <c r="Y2" s="19" t="s">
        <v>137</v>
      </c>
      <c r="Z2" s="23" t="s">
        <v>138</v>
      </c>
      <c r="AA2" s="23" t="s">
        <v>139</v>
      </c>
      <c r="AB2" s="23" t="s">
        <v>140</v>
      </c>
      <c r="AC2" s="23" t="s">
        <v>141</v>
      </c>
      <c r="AD2" s="19" t="s">
        <v>142</v>
      </c>
      <c r="AE2" s="21" t="s">
        <v>143</v>
      </c>
      <c r="AF2" s="21" t="s">
        <v>144</v>
      </c>
      <c r="AG2" s="20" t="s">
        <v>145</v>
      </c>
      <c r="AH2" s="20" t="s">
        <v>146</v>
      </c>
      <c r="AI2" s="17" t="s">
        <v>147</v>
      </c>
      <c r="AJ2" s="17" t="s">
        <v>148</v>
      </c>
      <c r="AK2" s="18" t="s">
        <v>149</v>
      </c>
      <c r="AL2" s="17" t="s">
        <v>150</v>
      </c>
      <c r="AM2" s="17" t="s">
        <v>151</v>
      </c>
      <c r="AN2" s="17" t="s">
        <v>152</v>
      </c>
      <c r="AO2" s="17" t="s">
        <v>153</v>
      </c>
      <c r="AP2" s="17" t="s">
        <v>154</v>
      </c>
      <c r="AQ2" s="19" t="s">
        <v>155</v>
      </c>
      <c r="AR2" s="19" t="s">
        <v>156</v>
      </c>
      <c r="AS2" s="17" t="s">
        <v>157</v>
      </c>
    </row>
    <row r="3" spans="1:45" x14ac:dyDescent="0.25">
      <c r="A3" s="24">
        <v>807004393</v>
      </c>
      <c r="B3" s="24" t="s">
        <v>158</v>
      </c>
      <c r="C3" s="24" t="s">
        <v>35</v>
      </c>
      <c r="D3" s="24">
        <v>31517</v>
      </c>
      <c r="E3" s="24" t="s">
        <v>159</v>
      </c>
      <c r="F3" s="24" t="s">
        <v>35</v>
      </c>
      <c r="G3" s="24">
        <v>31517</v>
      </c>
      <c r="H3" s="25">
        <v>44833</v>
      </c>
      <c r="I3" s="28">
        <v>95000</v>
      </c>
      <c r="J3" s="28">
        <v>95000</v>
      </c>
      <c r="K3" s="24" t="s">
        <v>160</v>
      </c>
      <c r="L3" s="24" t="s">
        <v>161</v>
      </c>
      <c r="M3" s="24" t="s">
        <v>173</v>
      </c>
      <c r="N3" s="24"/>
      <c r="O3" s="26">
        <v>0</v>
      </c>
      <c r="P3" s="24"/>
      <c r="Q3" s="24"/>
      <c r="R3" s="28">
        <v>95000</v>
      </c>
      <c r="S3" s="24">
        <v>1222208726</v>
      </c>
      <c r="T3" s="26">
        <v>0</v>
      </c>
      <c r="U3" s="26">
        <v>95000</v>
      </c>
      <c r="V3" s="26">
        <v>0</v>
      </c>
      <c r="W3" s="26">
        <v>0</v>
      </c>
      <c r="X3" s="26">
        <v>0</v>
      </c>
      <c r="Y3" s="26">
        <v>95000</v>
      </c>
      <c r="Z3" s="26">
        <v>0</v>
      </c>
      <c r="AA3" s="24"/>
      <c r="AB3" s="26">
        <v>0</v>
      </c>
      <c r="AC3" s="24"/>
      <c r="AD3" s="26">
        <v>0</v>
      </c>
      <c r="AE3" s="26">
        <v>0</v>
      </c>
      <c r="AF3" s="26">
        <v>0</v>
      </c>
      <c r="AG3" s="24"/>
      <c r="AH3" s="24"/>
      <c r="AI3" s="25">
        <v>44833</v>
      </c>
      <c r="AJ3" s="24"/>
      <c r="AK3" s="24">
        <v>2</v>
      </c>
      <c r="AL3" s="24"/>
      <c r="AM3" s="24"/>
      <c r="AN3" s="24">
        <v>1</v>
      </c>
      <c r="AO3" s="24">
        <v>20221130</v>
      </c>
      <c r="AP3" s="24">
        <v>20221102</v>
      </c>
      <c r="AQ3" s="26">
        <v>95000</v>
      </c>
      <c r="AR3" s="26">
        <v>0</v>
      </c>
      <c r="AS3" s="25">
        <v>45046</v>
      </c>
    </row>
    <row r="4" spans="1:45" x14ac:dyDescent="0.25">
      <c r="A4" s="24">
        <v>807004393</v>
      </c>
      <c r="B4" s="24" t="s">
        <v>158</v>
      </c>
      <c r="C4" s="24" t="s">
        <v>35</v>
      </c>
      <c r="D4" s="24">
        <v>31518</v>
      </c>
      <c r="E4" s="24" t="s">
        <v>162</v>
      </c>
      <c r="F4" s="24" t="s">
        <v>35</v>
      </c>
      <c r="G4" s="24">
        <v>31518</v>
      </c>
      <c r="H4" s="25">
        <v>44833</v>
      </c>
      <c r="I4" s="28">
        <v>66822</v>
      </c>
      <c r="J4" s="28">
        <v>66822</v>
      </c>
      <c r="K4" s="24" t="s">
        <v>160</v>
      </c>
      <c r="L4" s="24" t="s">
        <v>161</v>
      </c>
      <c r="M4" s="24" t="s">
        <v>173</v>
      </c>
      <c r="N4" s="24"/>
      <c r="O4" s="26">
        <v>0</v>
      </c>
      <c r="P4" s="24"/>
      <c r="Q4" s="24"/>
      <c r="R4" s="28">
        <v>66822</v>
      </c>
      <c r="S4" s="24">
        <v>1222208727</v>
      </c>
      <c r="T4" s="26">
        <v>0</v>
      </c>
      <c r="U4" s="26">
        <v>66822</v>
      </c>
      <c r="V4" s="26">
        <v>0</v>
      </c>
      <c r="W4" s="26">
        <v>0</v>
      </c>
      <c r="X4" s="26">
        <v>0</v>
      </c>
      <c r="Y4" s="26">
        <v>66822</v>
      </c>
      <c r="Z4" s="26">
        <v>0</v>
      </c>
      <c r="AA4" s="24"/>
      <c r="AB4" s="26">
        <v>0</v>
      </c>
      <c r="AC4" s="24"/>
      <c r="AD4" s="26">
        <v>0</v>
      </c>
      <c r="AE4" s="26">
        <v>0</v>
      </c>
      <c r="AF4" s="26">
        <v>0</v>
      </c>
      <c r="AG4" s="24"/>
      <c r="AH4" s="24"/>
      <c r="AI4" s="25">
        <v>44833</v>
      </c>
      <c r="AJ4" s="24"/>
      <c r="AK4" s="24">
        <v>2</v>
      </c>
      <c r="AL4" s="24"/>
      <c r="AM4" s="24"/>
      <c r="AN4" s="24">
        <v>1</v>
      </c>
      <c r="AO4" s="24">
        <v>20221130</v>
      </c>
      <c r="AP4" s="24">
        <v>20221102</v>
      </c>
      <c r="AQ4" s="26">
        <v>66822</v>
      </c>
      <c r="AR4" s="26">
        <v>0</v>
      </c>
      <c r="AS4" s="25">
        <v>45046</v>
      </c>
    </row>
    <row r="5" spans="1:45" x14ac:dyDescent="0.25">
      <c r="A5" s="24">
        <v>807004393</v>
      </c>
      <c r="B5" s="24" t="s">
        <v>158</v>
      </c>
      <c r="C5" s="24" t="s">
        <v>35</v>
      </c>
      <c r="D5" s="24">
        <v>31519</v>
      </c>
      <c r="E5" s="24" t="s">
        <v>163</v>
      </c>
      <c r="F5" s="24" t="s">
        <v>35</v>
      </c>
      <c r="G5" s="24">
        <v>31519</v>
      </c>
      <c r="H5" s="25">
        <v>44833</v>
      </c>
      <c r="I5" s="28">
        <v>18000</v>
      </c>
      <c r="J5" s="28">
        <v>18000</v>
      </c>
      <c r="K5" s="24" t="s">
        <v>160</v>
      </c>
      <c r="L5" s="24" t="s">
        <v>161</v>
      </c>
      <c r="M5" s="24" t="s">
        <v>173</v>
      </c>
      <c r="N5" s="24"/>
      <c r="O5" s="26">
        <v>0</v>
      </c>
      <c r="P5" s="24"/>
      <c r="Q5" s="24"/>
      <c r="R5" s="28">
        <v>18000</v>
      </c>
      <c r="S5" s="24">
        <v>1222184983</v>
      </c>
      <c r="T5" s="26">
        <v>0</v>
      </c>
      <c r="U5" s="26">
        <v>18000</v>
      </c>
      <c r="V5" s="26">
        <v>0</v>
      </c>
      <c r="W5" s="26">
        <v>0</v>
      </c>
      <c r="X5" s="26">
        <v>0</v>
      </c>
      <c r="Y5" s="26">
        <v>18000</v>
      </c>
      <c r="Z5" s="26">
        <v>0</v>
      </c>
      <c r="AA5" s="24"/>
      <c r="AB5" s="26">
        <v>0</v>
      </c>
      <c r="AC5" s="24"/>
      <c r="AD5" s="26">
        <v>0</v>
      </c>
      <c r="AE5" s="26">
        <v>0</v>
      </c>
      <c r="AF5" s="26">
        <v>0</v>
      </c>
      <c r="AG5" s="24"/>
      <c r="AH5" s="24"/>
      <c r="AI5" s="25">
        <v>44833</v>
      </c>
      <c r="AJ5" s="24"/>
      <c r="AK5" s="24">
        <v>2</v>
      </c>
      <c r="AL5" s="24"/>
      <c r="AM5" s="24"/>
      <c r="AN5" s="24">
        <v>1</v>
      </c>
      <c r="AO5" s="24">
        <v>20221130</v>
      </c>
      <c r="AP5" s="24">
        <v>20221102</v>
      </c>
      <c r="AQ5" s="26">
        <v>18000</v>
      </c>
      <c r="AR5" s="26">
        <v>0</v>
      </c>
      <c r="AS5" s="25">
        <v>45046</v>
      </c>
    </row>
    <row r="6" spans="1:45" x14ac:dyDescent="0.25">
      <c r="A6" s="24">
        <v>807004393</v>
      </c>
      <c r="B6" s="24" t="s">
        <v>158</v>
      </c>
      <c r="C6" s="24" t="s">
        <v>35</v>
      </c>
      <c r="D6" s="24">
        <v>36946</v>
      </c>
      <c r="E6" s="24" t="s">
        <v>164</v>
      </c>
      <c r="F6" s="24" t="s">
        <v>35</v>
      </c>
      <c r="G6" s="24">
        <v>36946</v>
      </c>
      <c r="H6" s="25">
        <v>44927</v>
      </c>
      <c r="I6" s="28">
        <v>69620</v>
      </c>
      <c r="J6" s="28">
        <v>69620</v>
      </c>
      <c r="K6" s="24" t="s">
        <v>160</v>
      </c>
      <c r="L6" s="24" t="s">
        <v>161</v>
      </c>
      <c r="M6" s="24" t="s">
        <v>173</v>
      </c>
      <c r="N6" s="24"/>
      <c r="O6" s="26">
        <v>0</v>
      </c>
      <c r="P6" s="24"/>
      <c r="Q6" s="24"/>
      <c r="R6" s="28">
        <v>69620</v>
      </c>
      <c r="S6" s="24">
        <v>1222228481</v>
      </c>
      <c r="T6" s="26">
        <v>0</v>
      </c>
      <c r="U6" s="26">
        <v>69620</v>
      </c>
      <c r="V6" s="26">
        <v>0</v>
      </c>
      <c r="W6" s="26">
        <v>0</v>
      </c>
      <c r="X6" s="26">
        <v>0</v>
      </c>
      <c r="Y6" s="26">
        <v>69620</v>
      </c>
      <c r="Z6" s="26">
        <v>0</v>
      </c>
      <c r="AA6" s="24"/>
      <c r="AB6" s="26">
        <v>0</v>
      </c>
      <c r="AC6" s="24"/>
      <c r="AD6" s="26">
        <v>0</v>
      </c>
      <c r="AE6" s="26">
        <v>0</v>
      </c>
      <c r="AF6" s="26">
        <v>0</v>
      </c>
      <c r="AG6" s="24"/>
      <c r="AH6" s="24"/>
      <c r="AI6" s="25">
        <v>44927</v>
      </c>
      <c r="AJ6" s="24"/>
      <c r="AK6" s="24">
        <v>2</v>
      </c>
      <c r="AL6" s="24"/>
      <c r="AM6" s="24"/>
      <c r="AN6" s="24">
        <v>1</v>
      </c>
      <c r="AO6" s="24">
        <v>20230228</v>
      </c>
      <c r="AP6" s="24">
        <v>20230217</v>
      </c>
      <c r="AQ6" s="26">
        <v>69620</v>
      </c>
      <c r="AR6" s="26">
        <v>0</v>
      </c>
      <c r="AS6" s="25">
        <v>45046</v>
      </c>
    </row>
    <row r="7" spans="1:45" x14ac:dyDescent="0.25">
      <c r="A7" s="24">
        <v>807004393</v>
      </c>
      <c r="B7" s="24" t="s">
        <v>158</v>
      </c>
      <c r="C7" s="24" t="s">
        <v>35</v>
      </c>
      <c r="D7" s="24">
        <v>37652</v>
      </c>
      <c r="E7" s="24" t="s">
        <v>165</v>
      </c>
      <c r="F7" s="24" t="s">
        <v>35</v>
      </c>
      <c r="G7" s="24">
        <v>37652</v>
      </c>
      <c r="H7" s="25">
        <v>44957</v>
      </c>
      <c r="I7" s="28">
        <v>20510</v>
      </c>
      <c r="J7" s="28">
        <v>205510</v>
      </c>
      <c r="K7" s="24" t="s">
        <v>160</v>
      </c>
      <c r="L7" s="24" t="s">
        <v>161</v>
      </c>
      <c r="M7" s="24" t="s">
        <v>173</v>
      </c>
      <c r="N7" s="24"/>
      <c r="O7" s="26">
        <v>0</v>
      </c>
      <c r="P7" s="24"/>
      <c r="Q7" s="24"/>
      <c r="R7" s="28">
        <v>20510</v>
      </c>
      <c r="S7" s="24">
        <v>1222228480</v>
      </c>
      <c r="T7" s="26">
        <v>0</v>
      </c>
      <c r="U7" s="26">
        <v>205510</v>
      </c>
      <c r="V7" s="26">
        <v>0</v>
      </c>
      <c r="W7" s="26">
        <v>0</v>
      </c>
      <c r="X7" s="26">
        <v>0</v>
      </c>
      <c r="Y7" s="26">
        <v>205510</v>
      </c>
      <c r="Z7" s="26">
        <v>0</v>
      </c>
      <c r="AA7" s="24"/>
      <c r="AB7" s="26">
        <v>0</v>
      </c>
      <c r="AC7" s="24"/>
      <c r="AD7" s="26">
        <v>0</v>
      </c>
      <c r="AE7" s="26">
        <v>0</v>
      </c>
      <c r="AF7" s="26">
        <v>0</v>
      </c>
      <c r="AG7" s="24"/>
      <c r="AH7" s="24"/>
      <c r="AI7" s="25">
        <v>44957</v>
      </c>
      <c r="AJ7" s="24"/>
      <c r="AK7" s="24">
        <v>2</v>
      </c>
      <c r="AL7" s="24"/>
      <c r="AM7" s="24"/>
      <c r="AN7" s="24">
        <v>1</v>
      </c>
      <c r="AO7" s="24">
        <v>20230228</v>
      </c>
      <c r="AP7" s="24">
        <v>20230217</v>
      </c>
      <c r="AQ7" s="26">
        <v>205510</v>
      </c>
      <c r="AR7" s="26">
        <v>0</v>
      </c>
      <c r="AS7" s="25">
        <v>45046</v>
      </c>
    </row>
    <row r="8" spans="1:45" x14ac:dyDescent="0.25">
      <c r="A8" s="24">
        <v>807004393</v>
      </c>
      <c r="B8" s="24" t="s">
        <v>158</v>
      </c>
      <c r="C8" s="24" t="s">
        <v>35</v>
      </c>
      <c r="D8" s="24">
        <v>33689</v>
      </c>
      <c r="E8" s="24" t="s">
        <v>166</v>
      </c>
      <c r="F8" s="24" t="s">
        <v>35</v>
      </c>
      <c r="G8" s="24">
        <v>33689</v>
      </c>
      <c r="H8" s="25">
        <v>44865</v>
      </c>
      <c r="I8" s="28">
        <v>3100</v>
      </c>
      <c r="J8" s="28">
        <v>3100</v>
      </c>
      <c r="K8" s="24" t="s">
        <v>167</v>
      </c>
      <c r="L8" s="24" t="s">
        <v>161</v>
      </c>
      <c r="M8" s="24" t="s">
        <v>168</v>
      </c>
      <c r="N8" s="24" t="s">
        <v>169</v>
      </c>
      <c r="O8" s="26">
        <v>3100</v>
      </c>
      <c r="P8" s="24"/>
      <c r="Q8" s="24"/>
      <c r="R8" s="28">
        <v>0</v>
      </c>
      <c r="S8" s="24"/>
      <c r="T8" s="26">
        <v>0</v>
      </c>
      <c r="U8" s="26">
        <v>3100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4"/>
      <c r="AB8" s="26">
        <v>3100</v>
      </c>
      <c r="AC8" s="24" t="s">
        <v>170</v>
      </c>
      <c r="AD8" s="26">
        <v>3100</v>
      </c>
      <c r="AE8" s="26">
        <v>0</v>
      </c>
      <c r="AF8" s="26">
        <v>0</v>
      </c>
      <c r="AG8" s="24"/>
      <c r="AH8" s="24"/>
      <c r="AI8" s="25">
        <v>44865</v>
      </c>
      <c r="AJ8" s="24"/>
      <c r="AK8" s="24">
        <v>9</v>
      </c>
      <c r="AL8" s="24"/>
      <c r="AM8" s="24" t="s">
        <v>171</v>
      </c>
      <c r="AN8" s="24">
        <v>1</v>
      </c>
      <c r="AO8" s="24">
        <v>21001231</v>
      </c>
      <c r="AP8" s="24">
        <v>20221108</v>
      </c>
      <c r="AQ8" s="26">
        <v>3100</v>
      </c>
      <c r="AR8" s="26">
        <v>0</v>
      </c>
      <c r="AS8" s="25">
        <v>45046</v>
      </c>
    </row>
    <row r="9" spans="1:45" x14ac:dyDescent="0.25">
      <c r="I9" s="27"/>
      <c r="J9" s="27"/>
    </row>
  </sheetData>
  <autoFilter ref="A2:AS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3" zoomScale="90" zoomScaleNormal="90" zoomScaleSheetLayoutView="100" workbookViewId="0">
      <selection activeCell="J2" sqref="B2:J40"/>
    </sheetView>
  </sheetViews>
  <sheetFormatPr baseColWidth="10" defaultRowHeight="12.75" x14ac:dyDescent="0.2"/>
  <cols>
    <col min="1" max="1" width="1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213" width="11.42578125" style="35"/>
    <col min="214" max="214" width="4.42578125" style="35" customWidth="1"/>
    <col min="215" max="215" width="11.42578125" style="35"/>
    <col min="216" max="216" width="17.5703125" style="35" customWidth="1"/>
    <col min="217" max="217" width="11.5703125" style="35" customWidth="1"/>
    <col min="218" max="221" width="11.42578125" style="35"/>
    <col min="222" max="222" width="22.5703125" style="35" customWidth="1"/>
    <col min="223" max="223" width="14" style="35" customWidth="1"/>
    <col min="224" max="224" width="1.7109375" style="35" customWidth="1"/>
    <col min="225" max="469" width="11.42578125" style="35"/>
    <col min="470" max="470" width="4.42578125" style="35" customWidth="1"/>
    <col min="471" max="471" width="11.42578125" style="35"/>
    <col min="472" max="472" width="17.5703125" style="35" customWidth="1"/>
    <col min="473" max="473" width="11.5703125" style="35" customWidth="1"/>
    <col min="474" max="477" width="11.42578125" style="35"/>
    <col min="478" max="478" width="22.5703125" style="35" customWidth="1"/>
    <col min="479" max="479" width="14" style="35" customWidth="1"/>
    <col min="480" max="480" width="1.7109375" style="35" customWidth="1"/>
    <col min="481" max="725" width="11.42578125" style="35"/>
    <col min="726" max="726" width="4.42578125" style="35" customWidth="1"/>
    <col min="727" max="727" width="11.42578125" style="35"/>
    <col min="728" max="728" width="17.5703125" style="35" customWidth="1"/>
    <col min="729" max="729" width="11.5703125" style="35" customWidth="1"/>
    <col min="730" max="733" width="11.42578125" style="35"/>
    <col min="734" max="734" width="22.5703125" style="35" customWidth="1"/>
    <col min="735" max="735" width="14" style="35" customWidth="1"/>
    <col min="736" max="736" width="1.7109375" style="35" customWidth="1"/>
    <col min="737" max="981" width="11.42578125" style="35"/>
    <col min="982" max="982" width="4.42578125" style="35" customWidth="1"/>
    <col min="983" max="983" width="11.42578125" style="35"/>
    <col min="984" max="984" width="17.5703125" style="35" customWidth="1"/>
    <col min="985" max="985" width="11.5703125" style="35" customWidth="1"/>
    <col min="986" max="989" width="11.42578125" style="35"/>
    <col min="990" max="990" width="22.5703125" style="35" customWidth="1"/>
    <col min="991" max="991" width="14" style="35" customWidth="1"/>
    <col min="992" max="992" width="1.7109375" style="35" customWidth="1"/>
    <col min="993" max="1237" width="11.42578125" style="35"/>
    <col min="1238" max="1238" width="4.42578125" style="35" customWidth="1"/>
    <col min="1239" max="1239" width="11.42578125" style="35"/>
    <col min="1240" max="1240" width="17.5703125" style="35" customWidth="1"/>
    <col min="1241" max="1241" width="11.5703125" style="35" customWidth="1"/>
    <col min="1242" max="1245" width="11.42578125" style="35"/>
    <col min="1246" max="1246" width="22.5703125" style="35" customWidth="1"/>
    <col min="1247" max="1247" width="14" style="35" customWidth="1"/>
    <col min="1248" max="1248" width="1.7109375" style="35" customWidth="1"/>
    <col min="1249" max="1493" width="11.42578125" style="35"/>
    <col min="1494" max="1494" width="4.42578125" style="35" customWidth="1"/>
    <col min="1495" max="1495" width="11.42578125" style="35"/>
    <col min="1496" max="1496" width="17.5703125" style="35" customWidth="1"/>
    <col min="1497" max="1497" width="11.5703125" style="35" customWidth="1"/>
    <col min="1498" max="1501" width="11.42578125" style="35"/>
    <col min="1502" max="1502" width="22.5703125" style="35" customWidth="1"/>
    <col min="1503" max="1503" width="14" style="35" customWidth="1"/>
    <col min="1504" max="1504" width="1.7109375" style="35" customWidth="1"/>
    <col min="1505" max="1749" width="11.42578125" style="35"/>
    <col min="1750" max="1750" width="4.42578125" style="35" customWidth="1"/>
    <col min="1751" max="1751" width="11.42578125" style="35"/>
    <col min="1752" max="1752" width="17.5703125" style="35" customWidth="1"/>
    <col min="1753" max="1753" width="11.5703125" style="35" customWidth="1"/>
    <col min="1754" max="1757" width="11.42578125" style="35"/>
    <col min="1758" max="1758" width="22.5703125" style="35" customWidth="1"/>
    <col min="1759" max="1759" width="14" style="35" customWidth="1"/>
    <col min="1760" max="1760" width="1.7109375" style="35" customWidth="1"/>
    <col min="1761" max="2005" width="11.42578125" style="35"/>
    <col min="2006" max="2006" width="4.42578125" style="35" customWidth="1"/>
    <col min="2007" max="2007" width="11.42578125" style="35"/>
    <col min="2008" max="2008" width="17.5703125" style="35" customWidth="1"/>
    <col min="2009" max="2009" width="11.5703125" style="35" customWidth="1"/>
    <col min="2010" max="2013" width="11.42578125" style="35"/>
    <col min="2014" max="2014" width="22.5703125" style="35" customWidth="1"/>
    <col min="2015" max="2015" width="14" style="35" customWidth="1"/>
    <col min="2016" max="2016" width="1.7109375" style="35" customWidth="1"/>
    <col min="2017" max="2261" width="11.42578125" style="35"/>
    <col min="2262" max="2262" width="4.42578125" style="35" customWidth="1"/>
    <col min="2263" max="2263" width="11.42578125" style="35"/>
    <col min="2264" max="2264" width="17.5703125" style="35" customWidth="1"/>
    <col min="2265" max="2265" width="11.5703125" style="35" customWidth="1"/>
    <col min="2266" max="2269" width="11.42578125" style="35"/>
    <col min="2270" max="2270" width="22.5703125" style="35" customWidth="1"/>
    <col min="2271" max="2271" width="14" style="35" customWidth="1"/>
    <col min="2272" max="2272" width="1.7109375" style="35" customWidth="1"/>
    <col min="2273" max="2517" width="11.42578125" style="35"/>
    <col min="2518" max="2518" width="4.42578125" style="35" customWidth="1"/>
    <col min="2519" max="2519" width="11.42578125" style="35"/>
    <col min="2520" max="2520" width="17.5703125" style="35" customWidth="1"/>
    <col min="2521" max="2521" width="11.5703125" style="35" customWidth="1"/>
    <col min="2522" max="2525" width="11.42578125" style="35"/>
    <col min="2526" max="2526" width="22.5703125" style="35" customWidth="1"/>
    <col min="2527" max="2527" width="14" style="35" customWidth="1"/>
    <col min="2528" max="2528" width="1.7109375" style="35" customWidth="1"/>
    <col min="2529" max="2773" width="11.42578125" style="35"/>
    <col min="2774" max="2774" width="4.42578125" style="35" customWidth="1"/>
    <col min="2775" max="2775" width="11.42578125" style="35"/>
    <col min="2776" max="2776" width="17.5703125" style="35" customWidth="1"/>
    <col min="2777" max="2777" width="11.5703125" style="35" customWidth="1"/>
    <col min="2778" max="2781" width="11.42578125" style="35"/>
    <col min="2782" max="2782" width="22.5703125" style="35" customWidth="1"/>
    <col min="2783" max="2783" width="14" style="35" customWidth="1"/>
    <col min="2784" max="2784" width="1.7109375" style="35" customWidth="1"/>
    <col min="2785" max="3029" width="11.42578125" style="35"/>
    <col min="3030" max="3030" width="4.42578125" style="35" customWidth="1"/>
    <col min="3031" max="3031" width="11.42578125" style="35"/>
    <col min="3032" max="3032" width="17.5703125" style="35" customWidth="1"/>
    <col min="3033" max="3033" width="11.5703125" style="35" customWidth="1"/>
    <col min="3034" max="3037" width="11.42578125" style="35"/>
    <col min="3038" max="3038" width="22.5703125" style="35" customWidth="1"/>
    <col min="3039" max="3039" width="14" style="35" customWidth="1"/>
    <col min="3040" max="3040" width="1.7109375" style="35" customWidth="1"/>
    <col min="3041" max="3285" width="11.42578125" style="35"/>
    <col min="3286" max="3286" width="4.42578125" style="35" customWidth="1"/>
    <col min="3287" max="3287" width="11.42578125" style="35"/>
    <col min="3288" max="3288" width="17.5703125" style="35" customWidth="1"/>
    <col min="3289" max="3289" width="11.5703125" style="35" customWidth="1"/>
    <col min="3290" max="3293" width="11.42578125" style="35"/>
    <col min="3294" max="3294" width="22.5703125" style="35" customWidth="1"/>
    <col min="3295" max="3295" width="14" style="35" customWidth="1"/>
    <col min="3296" max="3296" width="1.7109375" style="35" customWidth="1"/>
    <col min="3297" max="3541" width="11.42578125" style="35"/>
    <col min="3542" max="3542" width="4.42578125" style="35" customWidth="1"/>
    <col min="3543" max="3543" width="11.42578125" style="35"/>
    <col min="3544" max="3544" width="17.5703125" style="35" customWidth="1"/>
    <col min="3545" max="3545" width="11.5703125" style="35" customWidth="1"/>
    <col min="3546" max="3549" width="11.42578125" style="35"/>
    <col min="3550" max="3550" width="22.5703125" style="35" customWidth="1"/>
    <col min="3551" max="3551" width="14" style="35" customWidth="1"/>
    <col min="3552" max="3552" width="1.7109375" style="35" customWidth="1"/>
    <col min="3553" max="3797" width="11.42578125" style="35"/>
    <col min="3798" max="3798" width="4.42578125" style="35" customWidth="1"/>
    <col min="3799" max="3799" width="11.42578125" style="35"/>
    <col min="3800" max="3800" width="17.5703125" style="35" customWidth="1"/>
    <col min="3801" max="3801" width="11.5703125" style="35" customWidth="1"/>
    <col min="3802" max="3805" width="11.42578125" style="35"/>
    <col min="3806" max="3806" width="22.5703125" style="35" customWidth="1"/>
    <col min="3807" max="3807" width="14" style="35" customWidth="1"/>
    <col min="3808" max="3808" width="1.7109375" style="35" customWidth="1"/>
    <col min="3809" max="4053" width="11.42578125" style="35"/>
    <col min="4054" max="4054" width="4.42578125" style="35" customWidth="1"/>
    <col min="4055" max="4055" width="11.42578125" style="35"/>
    <col min="4056" max="4056" width="17.5703125" style="35" customWidth="1"/>
    <col min="4057" max="4057" width="11.5703125" style="35" customWidth="1"/>
    <col min="4058" max="4061" width="11.42578125" style="35"/>
    <col min="4062" max="4062" width="22.5703125" style="35" customWidth="1"/>
    <col min="4063" max="4063" width="14" style="35" customWidth="1"/>
    <col min="4064" max="4064" width="1.7109375" style="35" customWidth="1"/>
    <col min="4065" max="4309" width="11.42578125" style="35"/>
    <col min="4310" max="4310" width="4.42578125" style="35" customWidth="1"/>
    <col min="4311" max="4311" width="11.42578125" style="35"/>
    <col min="4312" max="4312" width="17.5703125" style="35" customWidth="1"/>
    <col min="4313" max="4313" width="11.5703125" style="35" customWidth="1"/>
    <col min="4314" max="4317" width="11.42578125" style="35"/>
    <col min="4318" max="4318" width="22.5703125" style="35" customWidth="1"/>
    <col min="4319" max="4319" width="14" style="35" customWidth="1"/>
    <col min="4320" max="4320" width="1.7109375" style="35" customWidth="1"/>
    <col min="4321" max="4565" width="11.42578125" style="35"/>
    <col min="4566" max="4566" width="4.42578125" style="35" customWidth="1"/>
    <col min="4567" max="4567" width="11.42578125" style="35"/>
    <col min="4568" max="4568" width="17.5703125" style="35" customWidth="1"/>
    <col min="4569" max="4569" width="11.5703125" style="35" customWidth="1"/>
    <col min="4570" max="4573" width="11.42578125" style="35"/>
    <col min="4574" max="4574" width="22.5703125" style="35" customWidth="1"/>
    <col min="4575" max="4575" width="14" style="35" customWidth="1"/>
    <col min="4576" max="4576" width="1.7109375" style="35" customWidth="1"/>
    <col min="4577" max="4821" width="11.42578125" style="35"/>
    <col min="4822" max="4822" width="4.42578125" style="35" customWidth="1"/>
    <col min="4823" max="4823" width="11.42578125" style="35"/>
    <col min="4824" max="4824" width="17.5703125" style="35" customWidth="1"/>
    <col min="4825" max="4825" width="11.5703125" style="35" customWidth="1"/>
    <col min="4826" max="4829" width="11.42578125" style="35"/>
    <col min="4830" max="4830" width="22.5703125" style="35" customWidth="1"/>
    <col min="4831" max="4831" width="14" style="35" customWidth="1"/>
    <col min="4832" max="4832" width="1.7109375" style="35" customWidth="1"/>
    <col min="4833" max="5077" width="11.42578125" style="35"/>
    <col min="5078" max="5078" width="4.42578125" style="35" customWidth="1"/>
    <col min="5079" max="5079" width="11.42578125" style="35"/>
    <col min="5080" max="5080" width="17.5703125" style="35" customWidth="1"/>
    <col min="5081" max="5081" width="11.5703125" style="35" customWidth="1"/>
    <col min="5082" max="5085" width="11.42578125" style="35"/>
    <col min="5086" max="5086" width="22.5703125" style="35" customWidth="1"/>
    <col min="5087" max="5087" width="14" style="35" customWidth="1"/>
    <col min="5088" max="5088" width="1.7109375" style="35" customWidth="1"/>
    <col min="5089" max="5333" width="11.42578125" style="35"/>
    <col min="5334" max="5334" width="4.42578125" style="35" customWidth="1"/>
    <col min="5335" max="5335" width="11.42578125" style="35"/>
    <col min="5336" max="5336" width="17.5703125" style="35" customWidth="1"/>
    <col min="5337" max="5337" width="11.5703125" style="35" customWidth="1"/>
    <col min="5338" max="5341" width="11.42578125" style="35"/>
    <col min="5342" max="5342" width="22.5703125" style="35" customWidth="1"/>
    <col min="5343" max="5343" width="14" style="35" customWidth="1"/>
    <col min="5344" max="5344" width="1.7109375" style="35" customWidth="1"/>
    <col min="5345" max="5589" width="11.42578125" style="35"/>
    <col min="5590" max="5590" width="4.42578125" style="35" customWidth="1"/>
    <col min="5591" max="5591" width="11.42578125" style="35"/>
    <col min="5592" max="5592" width="17.5703125" style="35" customWidth="1"/>
    <col min="5593" max="5593" width="11.5703125" style="35" customWidth="1"/>
    <col min="5594" max="5597" width="11.42578125" style="35"/>
    <col min="5598" max="5598" width="22.5703125" style="35" customWidth="1"/>
    <col min="5599" max="5599" width="14" style="35" customWidth="1"/>
    <col min="5600" max="5600" width="1.7109375" style="35" customWidth="1"/>
    <col min="5601" max="5845" width="11.42578125" style="35"/>
    <col min="5846" max="5846" width="4.42578125" style="35" customWidth="1"/>
    <col min="5847" max="5847" width="11.42578125" style="35"/>
    <col min="5848" max="5848" width="17.5703125" style="35" customWidth="1"/>
    <col min="5849" max="5849" width="11.5703125" style="35" customWidth="1"/>
    <col min="5850" max="5853" width="11.42578125" style="35"/>
    <col min="5854" max="5854" width="22.5703125" style="35" customWidth="1"/>
    <col min="5855" max="5855" width="14" style="35" customWidth="1"/>
    <col min="5856" max="5856" width="1.7109375" style="35" customWidth="1"/>
    <col min="5857" max="6101" width="11.42578125" style="35"/>
    <col min="6102" max="6102" width="4.42578125" style="35" customWidth="1"/>
    <col min="6103" max="6103" width="11.42578125" style="35"/>
    <col min="6104" max="6104" width="17.5703125" style="35" customWidth="1"/>
    <col min="6105" max="6105" width="11.5703125" style="35" customWidth="1"/>
    <col min="6106" max="6109" width="11.42578125" style="35"/>
    <col min="6110" max="6110" width="22.5703125" style="35" customWidth="1"/>
    <col min="6111" max="6111" width="14" style="35" customWidth="1"/>
    <col min="6112" max="6112" width="1.7109375" style="35" customWidth="1"/>
    <col min="6113" max="6357" width="11.42578125" style="35"/>
    <col min="6358" max="6358" width="4.42578125" style="35" customWidth="1"/>
    <col min="6359" max="6359" width="11.42578125" style="35"/>
    <col min="6360" max="6360" width="17.5703125" style="35" customWidth="1"/>
    <col min="6361" max="6361" width="11.5703125" style="35" customWidth="1"/>
    <col min="6362" max="6365" width="11.42578125" style="35"/>
    <col min="6366" max="6366" width="22.5703125" style="35" customWidth="1"/>
    <col min="6367" max="6367" width="14" style="35" customWidth="1"/>
    <col min="6368" max="6368" width="1.7109375" style="35" customWidth="1"/>
    <col min="6369" max="6613" width="11.42578125" style="35"/>
    <col min="6614" max="6614" width="4.42578125" style="35" customWidth="1"/>
    <col min="6615" max="6615" width="11.42578125" style="35"/>
    <col min="6616" max="6616" width="17.5703125" style="35" customWidth="1"/>
    <col min="6617" max="6617" width="11.5703125" style="35" customWidth="1"/>
    <col min="6618" max="6621" width="11.42578125" style="35"/>
    <col min="6622" max="6622" width="22.5703125" style="35" customWidth="1"/>
    <col min="6623" max="6623" width="14" style="35" customWidth="1"/>
    <col min="6624" max="6624" width="1.7109375" style="35" customWidth="1"/>
    <col min="6625" max="6869" width="11.42578125" style="35"/>
    <col min="6870" max="6870" width="4.42578125" style="35" customWidth="1"/>
    <col min="6871" max="6871" width="11.42578125" style="35"/>
    <col min="6872" max="6872" width="17.5703125" style="35" customWidth="1"/>
    <col min="6873" max="6873" width="11.5703125" style="35" customWidth="1"/>
    <col min="6874" max="6877" width="11.42578125" style="35"/>
    <col min="6878" max="6878" width="22.5703125" style="35" customWidth="1"/>
    <col min="6879" max="6879" width="14" style="35" customWidth="1"/>
    <col min="6880" max="6880" width="1.7109375" style="35" customWidth="1"/>
    <col min="6881" max="7125" width="11.42578125" style="35"/>
    <col min="7126" max="7126" width="4.42578125" style="35" customWidth="1"/>
    <col min="7127" max="7127" width="11.42578125" style="35"/>
    <col min="7128" max="7128" width="17.5703125" style="35" customWidth="1"/>
    <col min="7129" max="7129" width="11.5703125" style="35" customWidth="1"/>
    <col min="7130" max="7133" width="11.42578125" style="35"/>
    <col min="7134" max="7134" width="22.5703125" style="35" customWidth="1"/>
    <col min="7135" max="7135" width="14" style="35" customWidth="1"/>
    <col min="7136" max="7136" width="1.7109375" style="35" customWidth="1"/>
    <col min="7137" max="7381" width="11.42578125" style="35"/>
    <col min="7382" max="7382" width="4.42578125" style="35" customWidth="1"/>
    <col min="7383" max="7383" width="11.42578125" style="35"/>
    <col min="7384" max="7384" width="17.5703125" style="35" customWidth="1"/>
    <col min="7385" max="7385" width="11.5703125" style="35" customWidth="1"/>
    <col min="7386" max="7389" width="11.42578125" style="35"/>
    <col min="7390" max="7390" width="22.5703125" style="35" customWidth="1"/>
    <col min="7391" max="7391" width="14" style="35" customWidth="1"/>
    <col min="7392" max="7392" width="1.7109375" style="35" customWidth="1"/>
    <col min="7393" max="7637" width="11.42578125" style="35"/>
    <col min="7638" max="7638" width="4.42578125" style="35" customWidth="1"/>
    <col min="7639" max="7639" width="11.42578125" style="35"/>
    <col min="7640" max="7640" width="17.5703125" style="35" customWidth="1"/>
    <col min="7641" max="7641" width="11.5703125" style="35" customWidth="1"/>
    <col min="7642" max="7645" width="11.42578125" style="35"/>
    <col min="7646" max="7646" width="22.5703125" style="35" customWidth="1"/>
    <col min="7647" max="7647" width="14" style="35" customWidth="1"/>
    <col min="7648" max="7648" width="1.7109375" style="35" customWidth="1"/>
    <col min="7649" max="7893" width="11.42578125" style="35"/>
    <col min="7894" max="7894" width="4.42578125" style="35" customWidth="1"/>
    <col min="7895" max="7895" width="11.42578125" style="35"/>
    <col min="7896" max="7896" width="17.5703125" style="35" customWidth="1"/>
    <col min="7897" max="7897" width="11.5703125" style="35" customWidth="1"/>
    <col min="7898" max="7901" width="11.42578125" style="35"/>
    <col min="7902" max="7902" width="22.5703125" style="35" customWidth="1"/>
    <col min="7903" max="7903" width="14" style="35" customWidth="1"/>
    <col min="7904" max="7904" width="1.7109375" style="35" customWidth="1"/>
    <col min="7905" max="8149" width="11.42578125" style="35"/>
    <col min="8150" max="8150" width="4.42578125" style="35" customWidth="1"/>
    <col min="8151" max="8151" width="11.42578125" style="35"/>
    <col min="8152" max="8152" width="17.5703125" style="35" customWidth="1"/>
    <col min="8153" max="8153" width="11.5703125" style="35" customWidth="1"/>
    <col min="8154" max="8157" width="11.42578125" style="35"/>
    <col min="8158" max="8158" width="22.5703125" style="35" customWidth="1"/>
    <col min="8159" max="8159" width="14" style="35" customWidth="1"/>
    <col min="8160" max="8160" width="1.7109375" style="35" customWidth="1"/>
    <col min="8161" max="8405" width="11.42578125" style="35"/>
    <col min="8406" max="8406" width="4.42578125" style="35" customWidth="1"/>
    <col min="8407" max="8407" width="11.42578125" style="35"/>
    <col min="8408" max="8408" width="17.5703125" style="35" customWidth="1"/>
    <col min="8409" max="8409" width="11.5703125" style="35" customWidth="1"/>
    <col min="8410" max="8413" width="11.42578125" style="35"/>
    <col min="8414" max="8414" width="22.5703125" style="35" customWidth="1"/>
    <col min="8415" max="8415" width="14" style="35" customWidth="1"/>
    <col min="8416" max="8416" width="1.7109375" style="35" customWidth="1"/>
    <col min="8417" max="8661" width="11.42578125" style="35"/>
    <col min="8662" max="8662" width="4.42578125" style="35" customWidth="1"/>
    <col min="8663" max="8663" width="11.42578125" style="35"/>
    <col min="8664" max="8664" width="17.5703125" style="35" customWidth="1"/>
    <col min="8665" max="8665" width="11.5703125" style="35" customWidth="1"/>
    <col min="8666" max="8669" width="11.42578125" style="35"/>
    <col min="8670" max="8670" width="22.5703125" style="35" customWidth="1"/>
    <col min="8671" max="8671" width="14" style="35" customWidth="1"/>
    <col min="8672" max="8672" width="1.7109375" style="35" customWidth="1"/>
    <col min="8673" max="8917" width="11.42578125" style="35"/>
    <col min="8918" max="8918" width="4.42578125" style="35" customWidth="1"/>
    <col min="8919" max="8919" width="11.42578125" style="35"/>
    <col min="8920" max="8920" width="17.5703125" style="35" customWidth="1"/>
    <col min="8921" max="8921" width="11.5703125" style="35" customWidth="1"/>
    <col min="8922" max="8925" width="11.42578125" style="35"/>
    <col min="8926" max="8926" width="22.5703125" style="35" customWidth="1"/>
    <col min="8927" max="8927" width="14" style="35" customWidth="1"/>
    <col min="8928" max="8928" width="1.7109375" style="35" customWidth="1"/>
    <col min="8929" max="9173" width="11.42578125" style="35"/>
    <col min="9174" max="9174" width="4.42578125" style="35" customWidth="1"/>
    <col min="9175" max="9175" width="11.42578125" style="35"/>
    <col min="9176" max="9176" width="17.5703125" style="35" customWidth="1"/>
    <col min="9177" max="9177" width="11.5703125" style="35" customWidth="1"/>
    <col min="9178" max="9181" width="11.42578125" style="35"/>
    <col min="9182" max="9182" width="22.5703125" style="35" customWidth="1"/>
    <col min="9183" max="9183" width="14" style="35" customWidth="1"/>
    <col min="9184" max="9184" width="1.7109375" style="35" customWidth="1"/>
    <col min="9185" max="9429" width="11.42578125" style="35"/>
    <col min="9430" max="9430" width="4.42578125" style="35" customWidth="1"/>
    <col min="9431" max="9431" width="11.42578125" style="35"/>
    <col min="9432" max="9432" width="17.5703125" style="35" customWidth="1"/>
    <col min="9433" max="9433" width="11.5703125" style="35" customWidth="1"/>
    <col min="9434" max="9437" width="11.42578125" style="35"/>
    <col min="9438" max="9438" width="22.5703125" style="35" customWidth="1"/>
    <col min="9439" max="9439" width="14" style="35" customWidth="1"/>
    <col min="9440" max="9440" width="1.7109375" style="35" customWidth="1"/>
    <col min="9441" max="9685" width="11.42578125" style="35"/>
    <col min="9686" max="9686" width="4.42578125" style="35" customWidth="1"/>
    <col min="9687" max="9687" width="11.42578125" style="35"/>
    <col min="9688" max="9688" width="17.5703125" style="35" customWidth="1"/>
    <col min="9689" max="9689" width="11.5703125" style="35" customWidth="1"/>
    <col min="9690" max="9693" width="11.42578125" style="35"/>
    <col min="9694" max="9694" width="22.5703125" style="35" customWidth="1"/>
    <col min="9695" max="9695" width="14" style="35" customWidth="1"/>
    <col min="9696" max="9696" width="1.7109375" style="35" customWidth="1"/>
    <col min="9697" max="9941" width="11.42578125" style="35"/>
    <col min="9942" max="9942" width="4.42578125" style="35" customWidth="1"/>
    <col min="9943" max="9943" width="11.42578125" style="35"/>
    <col min="9944" max="9944" width="17.5703125" style="35" customWidth="1"/>
    <col min="9945" max="9945" width="11.5703125" style="35" customWidth="1"/>
    <col min="9946" max="9949" width="11.42578125" style="35"/>
    <col min="9950" max="9950" width="22.5703125" style="35" customWidth="1"/>
    <col min="9951" max="9951" width="14" style="35" customWidth="1"/>
    <col min="9952" max="9952" width="1.7109375" style="35" customWidth="1"/>
    <col min="9953" max="10197" width="11.42578125" style="35"/>
    <col min="10198" max="10198" width="4.42578125" style="35" customWidth="1"/>
    <col min="10199" max="10199" width="11.42578125" style="35"/>
    <col min="10200" max="10200" width="17.5703125" style="35" customWidth="1"/>
    <col min="10201" max="10201" width="11.5703125" style="35" customWidth="1"/>
    <col min="10202" max="10205" width="11.42578125" style="35"/>
    <col min="10206" max="10206" width="22.5703125" style="35" customWidth="1"/>
    <col min="10207" max="10207" width="14" style="35" customWidth="1"/>
    <col min="10208" max="10208" width="1.7109375" style="35" customWidth="1"/>
    <col min="10209" max="10453" width="11.42578125" style="35"/>
    <col min="10454" max="10454" width="4.42578125" style="35" customWidth="1"/>
    <col min="10455" max="10455" width="11.42578125" style="35"/>
    <col min="10456" max="10456" width="17.5703125" style="35" customWidth="1"/>
    <col min="10457" max="10457" width="11.5703125" style="35" customWidth="1"/>
    <col min="10458" max="10461" width="11.42578125" style="35"/>
    <col min="10462" max="10462" width="22.5703125" style="35" customWidth="1"/>
    <col min="10463" max="10463" width="14" style="35" customWidth="1"/>
    <col min="10464" max="10464" width="1.7109375" style="35" customWidth="1"/>
    <col min="10465" max="10709" width="11.42578125" style="35"/>
    <col min="10710" max="10710" width="4.42578125" style="35" customWidth="1"/>
    <col min="10711" max="10711" width="11.42578125" style="35"/>
    <col min="10712" max="10712" width="17.5703125" style="35" customWidth="1"/>
    <col min="10713" max="10713" width="11.5703125" style="35" customWidth="1"/>
    <col min="10714" max="10717" width="11.42578125" style="35"/>
    <col min="10718" max="10718" width="22.5703125" style="35" customWidth="1"/>
    <col min="10719" max="10719" width="14" style="35" customWidth="1"/>
    <col min="10720" max="10720" width="1.7109375" style="35" customWidth="1"/>
    <col min="10721" max="10965" width="11.42578125" style="35"/>
    <col min="10966" max="10966" width="4.42578125" style="35" customWidth="1"/>
    <col min="10967" max="10967" width="11.42578125" style="35"/>
    <col min="10968" max="10968" width="17.5703125" style="35" customWidth="1"/>
    <col min="10969" max="10969" width="11.5703125" style="35" customWidth="1"/>
    <col min="10970" max="10973" width="11.42578125" style="35"/>
    <col min="10974" max="10974" width="22.5703125" style="35" customWidth="1"/>
    <col min="10975" max="10975" width="14" style="35" customWidth="1"/>
    <col min="10976" max="10976" width="1.7109375" style="35" customWidth="1"/>
    <col min="10977" max="11221" width="11.42578125" style="35"/>
    <col min="11222" max="11222" width="4.42578125" style="35" customWidth="1"/>
    <col min="11223" max="11223" width="11.42578125" style="35"/>
    <col min="11224" max="11224" width="17.5703125" style="35" customWidth="1"/>
    <col min="11225" max="11225" width="11.5703125" style="35" customWidth="1"/>
    <col min="11226" max="11229" width="11.42578125" style="35"/>
    <col min="11230" max="11230" width="22.5703125" style="35" customWidth="1"/>
    <col min="11231" max="11231" width="14" style="35" customWidth="1"/>
    <col min="11232" max="11232" width="1.7109375" style="35" customWidth="1"/>
    <col min="11233" max="11477" width="11.42578125" style="35"/>
    <col min="11478" max="11478" width="4.42578125" style="35" customWidth="1"/>
    <col min="11479" max="11479" width="11.42578125" style="35"/>
    <col min="11480" max="11480" width="17.5703125" style="35" customWidth="1"/>
    <col min="11481" max="11481" width="11.5703125" style="35" customWidth="1"/>
    <col min="11482" max="11485" width="11.42578125" style="35"/>
    <col min="11486" max="11486" width="22.5703125" style="35" customWidth="1"/>
    <col min="11487" max="11487" width="14" style="35" customWidth="1"/>
    <col min="11488" max="11488" width="1.7109375" style="35" customWidth="1"/>
    <col min="11489" max="11733" width="11.42578125" style="35"/>
    <col min="11734" max="11734" width="4.42578125" style="35" customWidth="1"/>
    <col min="11735" max="11735" width="11.42578125" style="35"/>
    <col min="11736" max="11736" width="17.5703125" style="35" customWidth="1"/>
    <col min="11737" max="11737" width="11.5703125" style="35" customWidth="1"/>
    <col min="11738" max="11741" width="11.42578125" style="35"/>
    <col min="11742" max="11742" width="22.5703125" style="35" customWidth="1"/>
    <col min="11743" max="11743" width="14" style="35" customWidth="1"/>
    <col min="11744" max="11744" width="1.7109375" style="35" customWidth="1"/>
    <col min="11745" max="11989" width="11.42578125" style="35"/>
    <col min="11990" max="11990" width="4.42578125" style="35" customWidth="1"/>
    <col min="11991" max="11991" width="11.42578125" style="35"/>
    <col min="11992" max="11992" width="17.5703125" style="35" customWidth="1"/>
    <col min="11993" max="11993" width="11.5703125" style="35" customWidth="1"/>
    <col min="11994" max="11997" width="11.42578125" style="35"/>
    <col min="11998" max="11998" width="22.5703125" style="35" customWidth="1"/>
    <col min="11999" max="11999" width="14" style="35" customWidth="1"/>
    <col min="12000" max="12000" width="1.7109375" style="35" customWidth="1"/>
    <col min="12001" max="12245" width="11.42578125" style="35"/>
    <col min="12246" max="12246" width="4.42578125" style="35" customWidth="1"/>
    <col min="12247" max="12247" width="11.42578125" style="35"/>
    <col min="12248" max="12248" width="17.5703125" style="35" customWidth="1"/>
    <col min="12249" max="12249" width="11.5703125" style="35" customWidth="1"/>
    <col min="12250" max="12253" width="11.42578125" style="35"/>
    <col min="12254" max="12254" width="22.5703125" style="35" customWidth="1"/>
    <col min="12255" max="12255" width="14" style="35" customWidth="1"/>
    <col min="12256" max="12256" width="1.7109375" style="35" customWidth="1"/>
    <col min="12257" max="12501" width="11.42578125" style="35"/>
    <col min="12502" max="12502" width="4.42578125" style="35" customWidth="1"/>
    <col min="12503" max="12503" width="11.42578125" style="35"/>
    <col min="12504" max="12504" width="17.5703125" style="35" customWidth="1"/>
    <col min="12505" max="12505" width="11.5703125" style="35" customWidth="1"/>
    <col min="12506" max="12509" width="11.42578125" style="35"/>
    <col min="12510" max="12510" width="22.5703125" style="35" customWidth="1"/>
    <col min="12511" max="12511" width="14" style="35" customWidth="1"/>
    <col min="12512" max="12512" width="1.7109375" style="35" customWidth="1"/>
    <col min="12513" max="12757" width="11.42578125" style="35"/>
    <col min="12758" max="12758" width="4.42578125" style="35" customWidth="1"/>
    <col min="12759" max="12759" width="11.42578125" style="35"/>
    <col min="12760" max="12760" width="17.5703125" style="35" customWidth="1"/>
    <col min="12761" max="12761" width="11.5703125" style="35" customWidth="1"/>
    <col min="12762" max="12765" width="11.42578125" style="35"/>
    <col min="12766" max="12766" width="22.5703125" style="35" customWidth="1"/>
    <col min="12767" max="12767" width="14" style="35" customWidth="1"/>
    <col min="12768" max="12768" width="1.7109375" style="35" customWidth="1"/>
    <col min="12769" max="13013" width="11.42578125" style="35"/>
    <col min="13014" max="13014" width="4.42578125" style="35" customWidth="1"/>
    <col min="13015" max="13015" width="11.42578125" style="35"/>
    <col min="13016" max="13016" width="17.5703125" style="35" customWidth="1"/>
    <col min="13017" max="13017" width="11.5703125" style="35" customWidth="1"/>
    <col min="13018" max="13021" width="11.42578125" style="35"/>
    <col min="13022" max="13022" width="22.5703125" style="35" customWidth="1"/>
    <col min="13023" max="13023" width="14" style="35" customWidth="1"/>
    <col min="13024" max="13024" width="1.7109375" style="35" customWidth="1"/>
    <col min="13025" max="13269" width="11.42578125" style="35"/>
    <col min="13270" max="13270" width="4.42578125" style="35" customWidth="1"/>
    <col min="13271" max="13271" width="11.42578125" style="35"/>
    <col min="13272" max="13272" width="17.5703125" style="35" customWidth="1"/>
    <col min="13273" max="13273" width="11.5703125" style="35" customWidth="1"/>
    <col min="13274" max="13277" width="11.42578125" style="35"/>
    <col min="13278" max="13278" width="22.5703125" style="35" customWidth="1"/>
    <col min="13279" max="13279" width="14" style="35" customWidth="1"/>
    <col min="13280" max="13280" width="1.7109375" style="35" customWidth="1"/>
    <col min="13281" max="13525" width="11.42578125" style="35"/>
    <col min="13526" max="13526" width="4.42578125" style="35" customWidth="1"/>
    <col min="13527" max="13527" width="11.42578125" style="35"/>
    <col min="13528" max="13528" width="17.5703125" style="35" customWidth="1"/>
    <col min="13529" max="13529" width="11.5703125" style="35" customWidth="1"/>
    <col min="13530" max="13533" width="11.42578125" style="35"/>
    <col min="13534" max="13534" width="22.5703125" style="35" customWidth="1"/>
    <col min="13535" max="13535" width="14" style="35" customWidth="1"/>
    <col min="13536" max="13536" width="1.7109375" style="35" customWidth="1"/>
    <col min="13537" max="13781" width="11.42578125" style="35"/>
    <col min="13782" max="13782" width="4.42578125" style="35" customWidth="1"/>
    <col min="13783" max="13783" width="11.42578125" style="35"/>
    <col min="13784" max="13784" width="17.5703125" style="35" customWidth="1"/>
    <col min="13785" max="13785" width="11.5703125" style="35" customWidth="1"/>
    <col min="13786" max="13789" width="11.42578125" style="35"/>
    <col min="13790" max="13790" width="22.5703125" style="35" customWidth="1"/>
    <col min="13791" max="13791" width="14" style="35" customWidth="1"/>
    <col min="13792" max="13792" width="1.7109375" style="35" customWidth="1"/>
    <col min="13793" max="14037" width="11.42578125" style="35"/>
    <col min="14038" max="14038" width="4.42578125" style="35" customWidth="1"/>
    <col min="14039" max="14039" width="11.42578125" style="35"/>
    <col min="14040" max="14040" width="17.5703125" style="35" customWidth="1"/>
    <col min="14041" max="14041" width="11.5703125" style="35" customWidth="1"/>
    <col min="14042" max="14045" width="11.42578125" style="35"/>
    <col min="14046" max="14046" width="22.5703125" style="35" customWidth="1"/>
    <col min="14047" max="14047" width="14" style="35" customWidth="1"/>
    <col min="14048" max="14048" width="1.7109375" style="35" customWidth="1"/>
    <col min="14049" max="14293" width="11.42578125" style="35"/>
    <col min="14294" max="14294" width="4.42578125" style="35" customWidth="1"/>
    <col min="14295" max="14295" width="11.42578125" style="35"/>
    <col min="14296" max="14296" width="17.5703125" style="35" customWidth="1"/>
    <col min="14297" max="14297" width="11.5703125" style="35" customWidth="1"/>
    <col min="14298" max="14301" width="11.42578125" style="35"/>
    <col min="14302" max="14302" width="22.5703125" style="35" customWidth="1"/>
    <col min="14303" max="14303" width="14" style="35" customWidth="1"/>
    <col min="14304" max="14304" width="1.7109375" style="35" customWidth="1"/>
    <col min="14305" max="14549" width="11.42578125" style="35"/>
    <col min="14550" max="14550" width="4.42578125" style="35" customWidth="1"/>
    <col min="14551" max="14551" width="11.42578125" style="35"/>
    <col min="14552" max="14552" width="17.5703125" style="35" customWidth="1"/>
    <col min="14553" max="14553" width="11.5703125" style="35" customWidth="1"/>
    <col min="14554" max="14557" width="11.42578125" style="35"/>
    <col min="14558" max="14558" width="22.5703125" style="35" customWidth="1"/>
    <col min="14559" max="14559" width="14" style="35" customWidth="1"/>
    <col min="14560" max="14560" width="1.7109375" style="35" customWidth="1"/>
    <col min="14561" max="14805" width="11.42578125" style="35"/>
    <col min="14806" max="14806" width="4.42578125" style="35" customWidth="1"/>
    <col min="14807" max="14807" width="11.42578125" style="35"/>
    <col min="14808" max="14808" width="17.5703125" style="35" customWidth="1"/>
    <col min="14809" max="14809" width="11.5703125" style="35" customWidth="1"/>
    <col min="14810" max="14813" width="11.42578125" style="35"/>
    <col min="14814" max="14814" width="22.5703125" style="35" customWidth="1"/>
    <col min="14815" max="14815" width="14" style="35" customWidth="1"/>
    <col min="14816" max="14816" width="1.7109375" style="35" customWidth="1"/>
    <col min="14817" max="15061" width="11.42578125" style="35"/>
    <col min="15062" max="15062" width="4.42578125" style="35" customWidth="1"/>
    <col min="15063" max="15063" width="11.42578125" style="35"/>
    <col min="15064" max="15064" width="17.5703125" style="35" customWidth="1"/>
    <col min="15065" max="15065" width="11.5703125" style="35" customWidth="1"/>
    <col min="15066" max="15069" width="11.42578125" style="35"/>
    <col min="15070" max="15070" width="22.5703125" style="35" customWidth="1"/>
    <col min="15071" max="15071" width="14" style="35" customWidth="1"/>
    <col min="15072" max="15072" width="1.7109375" style="35" customWidth="1"/>
    <col min="15073" max="15317" width="11.42578125" style="35"/>
    <col min="15318" max="15318" width="4.42578125" style="35" customWidth="1"/>
    <col min="15319" max="15319" width="11.42578125" style="35"/>
    <col min="15320" max="15320" width="17.5703125" style="35" customWidth="1"/>
    <col min="15321" max="15321" width="11.5703125" style="35" customWidth="1"/>
    <col min="15322" max="15325" width="11.42578125" style="35"/>
    <col min="15326" max="15326" width="22.5703125" style="35" customWidth="1"/>
    <col min="15327" max="15327" width="14" style="35" customWidth="1"/>
    <col min="15328" max="15328" width="1.7109375" style="35" customWidth="1"/>
    <col min="15329" max="15573" width="11.42578125" style="35"/>
    <col min="15574" max="15574" width="4.42578125" style="35" customWidth="1"/>
    <col min="15575" max="15575" width="11.42578125" style="35"/>
    <col min="15576" max="15576" width="17.5703125" style="35" customWidth="1"/>
    <col min="15577" max="15577" width="11.5703125" style="35" customWidth="1"/>
    <col min="15578" max="15581" width="11.42578125" style="35"/>
    <col min="15582" max="15582" width="22.5703125" style="35" customWidth="1"/>
    <col min="15583" max="15583" width="14" style="35" customWidth="1"/>
    <col min="15584" max="15584" width="1.7109375" style="35" customWidth="1"/>
    <col min="15585" max="15829" width="11.42578125" style="35"/>
    <col min="15830" max="15830" width="4.42578125" style="35" customWidth="1"/>
    <col min="15831" max="15831" width="11.42578125" style="35"/>
    <col min="15832" max="15832" width="17.5703125" style="35" customWidth="1"/>
    <col min="15833" max="15833" width="11.5703125" style="35" customWidth="1"/>
    <col min="15834" max="15837" width="11.42578125" style="35"/>
    <col min="15838" max="15838" width="22.5703125" style="35" customWidth="1"/>
    <col min="15839" max="15839" width="14" style="35" customWidth="1"/>
    <col min="15840" max="15840" width="1.7109375" style="35" customWidth="1"/>
    <col min="15841" max="16085" width="11.42578125" style="35"/>
    <col min="16086" max="16086" width="4.42578125" style="35" customWidth="1"/>
    <col min="16087" max="16087" width="11.42578125" style="35"/>
    <col min="16088" max="16088" width="17.5703125" style="35" customWidth="1"/>
    <col min="16089" max="16089" width="11.5703125" style="35" customWidth="1"/>
    <col min="16090" max="16093" width="11.42578125" style="35"/>
    <col min="16094" max="16094" width="22.5703125" style="35" customWidth="1"/>
    <col min="16095" max="16095" width="14" style="35" customWidth="1"/>
    <col min="16096" max="16096" width="1.7109375" style="35" customWidth="1"/>
    <col min="16097" max="16384" width="11.42578125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178</v>
      </c>
      <c r="E2" s="39"/>
      <c r="F2" s="39"/>
      <c r="G2" s="39"/>
      <c r="H2" s="39"/>
      <c r="I2" s="40"/>
      <c r="J2" s="41" t="s">
        <v>179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180</v>
      </c>
      <c r="E4" s="39"/>
      <c r="F4" s="39"/>
      <c r="G4" s="39"/>
      <c r="H4" s="39"/>
      <c r="I4" s="40"/>
      <c r="J4" s="41" t="s">
        <v>181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199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200</v>
      </c>
      <c r="J12" s="55"/>
    </row>
    <row r="13" spans="2:10" x14ac:dyDescent="0.2">
      <c r="B13" s="54"/>
      <c r="C13" s="56" t="s">
        <v>201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202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203</v>
      </c>
      <c r="D17" s="57"/>
      <c r="H17" s="59" t="s">
        <v>182</v>
      </c>
      <c r="I17" s="59" t="s">
        <v>183</v>
      </c>
      <c r="J17" s="55"/>
    </row>
    <row r="18" spans="2:10" x14ac:dyDescent="0.2">
      <c r="B18" s="54"/>
      <c r="C18" s="56" t="s">
        <v>184</v>
      </c>
      <c r="D18" s="56"/>
      <c r="E18" s="56"/>
      <c r="F18" s="56"/>
      <c r="H18" s="60">
        <v>6</v>
      </c>
      <c r="I18" s="61">
        <v>458052</v>
      </c>
      <c r="J18" s="55"/>
    </row>
    <row r="19" spans="2:10" x14ac:dyDescent="0.2">
      <c r="B19" s="54"/>
      <c r="C19" s="35" t="s">
        <v>185</v>
      </c>
      <c r="H19" s="62">
        <v>0</v>
      </c>
      <c r="I19" s="63">
        <v>0</v>
      </c>
      <c r="J19" s="55"/>
    </row>
    <row r="20" spans="2:10" x14ac:dyDescent="0.2">
      <c r="B20" s="54"/>
      <c r="C20" s="35" t="s">
        <v>186</v>
      </c>
      <c r="H20" s="62">
        <v>1</v>
      </c>
      <c r="I20" s="63">
        <v>3100</v>
      </c>
      <c r="J20" s="55"/>
    </row>
    <row r="21" spans="2:10" x14ac:dyDescent="0.2">
      <c r="B21" s="54"/>
      <c r="C21" s="35" t="s">
        <v>187</v>
      </c>
      <c r="H21" s="62">
        <v>0</v>
      </c>
      <c r="I21" s="64">
        <v>0</v>
      </c>
      <c r="J21" s="55"/>
    </row>
    <row r="22" spans="2:10" x14ac:dyDescent="0.2">
      <c r="B22" s="54"/>
      <c r="C22" s="35" t="s">
        <v>188</v>
      </c>
      <c r="H22" s="62">
        <v>0</v>
      </c>
      <c r="I22" s="63">
        <v>0</v>
      </c>
      <c r="J22" s="55"/>
    </row>
    <row r="23" spans="2:10" ht="13.5" thickBot="1" x14ac:dyDescent="0.25">
      <c r="B23" s="54"/>
      <c r="C23" s="35" t="s">
        <v>189</v>
      </c>
      <c r="H23" s="65">
        <v>0</v>
      </c>
      <c r="I23" s="66">
        <v>0</v>
      </c>
      <c r="J23" s="55"/>
    </row>
    <row r="24" spans="2:10" x14ac:dyDescent="0.2">
      <c r="B24" s="54"/>
      <c r="C24" s="56" t="s">
        <v>190</v>
      </c>
      <c r="D24" s="56"/>
      <c r="E24" s="56"/>
      <c r="F24" s="56"/>
      <c r="H24" s="60">
        <f>H19+H20+H21+H22+H23</f>
        <v>1</v>
      </c>
      <c r="I24" s="67">
        <f>I19+I20+I21+I22+I23</f>
        <v>3100</v>
      </c>
      <c r="J24" s="55"/>
    </row>
    <row r="25" spans="2:10" x14ac:dyDescent="0.2">
      <c r="B25" s="54"/>
      <c r="C25" s="35" t="s">
        <v>191</v>
      </c>
      <c r="H25" s="62">
        <v>5</v>
      </c>
      <c r="I25" s="63">
        <v>454952</v>
      </c>
      <c r="J25" s="55"/>
    </row>
    <row r="26" spans="2:10" ht="13.5" thickBot="1" x14ac:dyDescent="0.25">
      <c r="B26" s="54"/>
      <c r="C26" s="35" t="s">
        <v>192</v>
      </c>
      <c r="H26" s="65">
        <v>0</v>
      </c>
      <c r="I26" s="66">
        <v>0</v>
      </c>
      <c r="J26" s="55"/>
    </row>
    <row r="27" spans="2:10" x14ac:dyDescent="0.2">
      <c r="B27" s="54"/>
      <c r="C27" s="56" t="s">
        <v>193</v>
      </c>
      <c r="D27" s="56"/>
      <c r="E27" s="56"/>
      <c r="F27" s="56"/>
      <c r="H27" s="60">
        <f>H25+H26</f>
        <v>5</v>
      </c>
      <c r="I27" s="67">
        <f>I25+I26</f>
        <v>454952</v>
      </c>
      <c r="J27" s="55"/>
    </row>
    <row r="28" spans="2:10" ht="13.5" thickBot="1" x14ac:dyDescent="0.25">
      <c r="B28" s="54"/>
      <c r="C28" s="35" t="s">
        <v>194</v>
      </c>
      <c r="D28" s="56"/>
      <c r="E28" s="56"/>
      <c r="F28" s="56"/>
      <c r="H28" s="65">
        <v>0</v>
      </c>
      <c r="I28" s="66">
        <v>0</v>
      </c>
      <c r="J28" s="55"/>
    </row>
    <row r="29" spans="2:10" x14ac:dyDescent="0.2">
      <c r="B29" s="54"/>
      <c r="C29" s="56" t="s">
        <v>195</v>
      </c>
      <c r="D29" s="56"/>
      <c r="E29" s="56"/>
      <c r="F29" s="56"/>
      <c r="H29" s="62">
        <f>H28</f>
        <v>0</v>
      </c>
      <c r="I29" s="63">
        <f>I28</f>
        <v>0</v>
      </c>
      <c r="J29" s="55"/>
    </row>
    <row r="30" spans="2:10" x14ac:dyDescent="0.2">
      <c r="B30" s="54"/>
      <c r="C30" s="56"/>
      <c r="D30" s="56"/>
      <c r="E30" s="56"/>
      <c r="F30" s="56"/>
      <c r="H30" s="68"/>
      <c r="I30" s="67"/>
      <c r="J30" s="55"/>
    </row>
    <row r="31" spans="2:10" ht="13.5" thickBot="1" x14ac:dyDescent="0.25">
      <c r="B31" s="54"/>
      <c r="C31" s="56" t="s">
        <v>196</v>
      </c>
      <c r="D31" s="56"/>
      <c r="H31" s="69">
        <f>H24+H27+H29</f>
        <v>6</v>
      </c>
      <c r="I31" s="70">
        <f>I24+I27+I29</f>
        <v>458052</v>
      </c>
      <c r="J31" s="55"/>
    </row>
    <row r="32" spans="2:10" ht="13.5" thickTop="1" x14ac:dyDescent="0.2">
      <c r="B32" s="54"/>
      <c r="C32" s="56"/>
      <c r="D32" s="56"/>
      <c r="H32" s="71"/>
      <c r="I32" s="63"/>
      <c r="J32" s="55"/>
    </row>
    <row r="33" spans="2:10" x14ac:dyDescent="0.2">
      <c r="B33" s="54"/>
      <c r="G33" s="71"/>
      <c r="H33" s="71"/>
      <c r="I33" s="71"/>
      <c r="J33" s="55"/>
    </row>
    <row r="34" spans="2:10" x14ac:dyDescent="0.2">
      <c r="B34" s="54"/>
      <c r="G34" s="71"/>
      <c r="H34" s="71"/>
      <c r="I34" s="71"/>
      <c r="J34" s="55"/>
    </row>
    <row r="35" spans="2:10" x14ac:dyDescent="0.2">
      <c r="B35" s="54"/>
      <c r="G35" s="71"/>
      <c r="H35" s="71"/>
      <c r="I35" s="71"/>
      <c r="J35" s="55"/>
    </row>
    <row r="36" spans="2:10" ht="13.5" thickBot="1" x14ac:dyDescent="0.25">
      <c r="B36" s="54"/>
      <c r="C36" s="72" t="s">
        <v>204</v>
      </c>
      <c r="D36" s="73"/>
      <c r="G36" s="72" t="s">
        <v>197</v>
      </c>
      <c r="H36" s="73"/>
      <c r="I36" s="71"/>
      <c r="J36" s="55"/>
    </row>
    <row r="37" spans="2:10" ht="4.5" customHeight="1" x14ac:dyDescent="0.2">
      <c r="B37" s="54"/>
      <c r="C37" s="71"/>
      <c r="D37" s="71"/>
      <c r="G37" s="71"/>
      <c r="H37" s="71"/>
      <c r="I37" s="71"/>
      <c r="J37" s="55"/>
    </row>
    <row r="38" spans="2:10" x14ac:dyDescent="0.2">
      <c r="B38" s="54"/>
      <c r="C38" s="56" t="s">
        <v>205</v>
      </c>
      <c r="G38" s="74" t="s">
        <v>198</v>
      </c>
      <c r="H38" s="71"/>
      <c r="I38" s="71"/>
      <c r="J38" s="55"/>
    </row>
    <row r="39" spans="2:10" x14ac:dyDescent="0.2">
      <c r="B39" s="54"/>
      <c r="G39" s="71"/>
      <c r="H39" s="71"/>
      <c r="I39" s="71"/>
      <c r="J39" s="55"/>
    </row>
    <row r="40" spans="2:10" ht="18.75" customHeight="1" thickBot="1" x14ac:dyDescent="0.25">
      <c r="B40" s="75"/>
      <c r="C40" s="76"/>
      <c r="D40" s="76"/>
      <c r="E40" s="76"/>
      <c r="F40" s="76"/>
      <c r="G40" s="73"/>
      <c r="H40" s="73"/>
      <c r="I40" s="73"/>
      <c r="J40" s="77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PC</dc:creator>
  <cp:lastModifiedBy>Natalia Elena Granados Oviedo</cp:lastModifiedBy>
  <dcterms:created xsi:type="dcterms:W3CDTF">2023-04-26T20:31:16Z</dcterms:created>
  <dcterms:modified xsi:type="dcterms:W3CDTF">2023-05-18T15:14:03Z</dcterms:modified>
</cp:coreProperties>
</file>