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2\12. DICIEMBRE\NIT 900169638_MEDICINA INTEGRAL EN CASA COLOMBIA LTDA\"/>
    </mc:Choice>
  </mc:AlternateContent>
  <xr:revisionPtr revIDLastSave="0" documentId="13_ncr:1_{D69F48CD-55FA-4F7C-83FC-81470B763B7F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externalReferences>
    <externalReference r:id="rId5"/>
  </externalReferences>
  <definedNames>
    <definedName name="_xlnm._FilterDatabase" localSheetId="2" hidden="1">'ESTADO DE CADA FACTURA'!$A$1:$AT$65</definedName>
  </definedNames>
  <calcPr calcId="191029"/>
  <pivotCaches>
    <pivotCache cacheId="4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3" l="1"/>
  <c r="B12" i="3"/>
  <c r="I30" i="4"/>
  <c r="H30" i="4"/>
  <c r="I28" i="4"/>
  <c r="H28" i="4"/>
  <c r="I24" i="4"/>
  <c r="H24" i="4"/>
  <c r="AG56" i="2"/>
  <c r="H32" i="4" l="1"/>
  <c r="I32" i="4"/>
  <c r="H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<sst xmlns="http://schemas.openxmlformats.org/spreadsheetml/2006/main" count="881" uniqueCount="237">
  <si>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</si>
  <si>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</si>
  <si>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</si>
  <si>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</si>
  <si>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</si>
  <si>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</si>
  <si>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</si>
  <si>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</si>
  <si>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</si>
  <si>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Evento</t>
  </si>
  <si>
    <t>900169638-1</t>
  </si>
  <si>
    <t xml:space="preserve">MEDICINA INTEGRAL EN CASA </t>
  </si>
  <si>
    <t>FE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</si>
  <si>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</si>
  <si>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</si>
  <si>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</si>
  <si>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</si>
  <si>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</si>
  <si>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</si>
  <si>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</si>
  <si>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</si>
  <si>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</si>
  <si>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</si>
  <si>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16 DIC</t>
  </si>
  <si>
    <t>FUERA DE CIERRE</t>
  </si>
  <si>
    <t>ESTADO VAGLO</t>
  </si>
  <si>
    <t>VALOR VAGLO</t>
  </si>
  <si>
    <t>DETALLE VAGLO</t>
  </si>
  <si>
    <t>POR PAGAR SAP</t>
  </si>
  <si>
    <t>P. ABIERTAS DOC</t>
  </si>
  <si>
    <t>FACTURACIÓN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</si>
  <si>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</si>
  <si>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</si>
  <si>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</si>
  <si>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</si>
  <si>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</si>
  <si>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</si>
  <si>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</si>
  <si>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</si>
  <si>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</si>
  <si>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</si>
  <si>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</si>
  <si>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</si>
  <si>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</si>
  <si>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</si>
  <si>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</si>
  <si>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</si>
  <si>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</si>
  <si>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</si>
  <si>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</si>
  <si>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</si>
  <si>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</si>
  <si>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</si>
  <si>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</si>
  <si>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</si>
  <si>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</si>
  <si>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</si>
  <si>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FE_26525</t>
  </si>
  <si>
    <t>900169638_FE_26525</t>
  </si>
  <si>
    <t>A)Factura no radicada en ERP</t>
  </si>
  <si>
    <t>FACTURA NO RADICADA</t>
  </si>
  <si>
    <t>no_cruza</t>
  </si>
  <si>
    <t>FE_26527</t>
  </si>
  <si>
    <t>900169638_FE_26527</t>
  </si>
  <si>
    <t>FE_70916</t>
  </si>
  <si>
    <t>900169638_FE_70916</t>
  </si>
  <si>
    <t>FE_70919</t>
  </si>
  <si>
    <t>900169638_FE_70919</t>
  </si>
  <si>
    <t>FE_70922</t>
  </si>
  <si>
    <t>900169638_FE_70922</t>
  </si>
  <si>
    <t>FE_70924</t>
  </si>
  <si>
    <t>900169638_FE_70924</t>
  </si>
  <si>
    <t>FE_71097</t>
  </si>
  <si>
    <t>900169638_FE_71097</t>
  </si>
  <si>
    <t>FE_73697</t>
  </si>
  <si>
    <t>900169638_FE_73697</t>
  </si>
  <si>
    <t>FE_73698</t>
  </si>
  <si>
    <t>900169638_FE_73698</t>
  </si>
  <si>
    <t>FE_73699</t>
  </si>
  <si>
    <t>900169638_FE_73699</t>
  </si>
  <si>
    <t>FE_73700</t>
  </si>
  <si>
    <t>900169638_FE_73700</t>
  </si>
  <si>
    <t>FE_74539</t>
  </si>
  <si>
    <t>900169638_FE_74539</t>
  </si>
  <si>
    <t>FE_74691</t>
  </si>
  <si>
    <t>900169638_FE_74691</t>
  </si>
  <si>
    <t>FE_74695</t>
  </si>
  <si>
    <t>900169638_FE_74695</t>
  </si>
  <si>
    <t>FE_54384</t>
  </si>
  <si>
    <t>900169638_FE_54384</t>
  </si>
  <si>
    <t>B)Factura sin saldo ERP</t>
  </si>
  <si>
    <t>OK</t>
  </si>
  <si>
    <t>FE_56350</t>
  </si>
  <si>
    <t>900169638_FE_56350</t>
  </si>
  <si>
    <t>FE_56351</t>
  </si>
  <si>
    <t>900169638_FE_56351</t>
  </si>
  <si>
    <t>FE_56352</t>
  </si>
  <si>
    <t>900169638_FE_56352</t>
  </si>
  <si>
    <t>FE_56781</t>
  </si>
  <si>
    <t>900169638_FE_56781</t>
  </si>
  <si>
    <t>FE_56840</t>
  </si>
  <si>
    <t>900169638_FE_56840</t>
  </si>
  <si>
    <t>FE_56953</t>
  </si>
  <si>
    <t>900169638_FE_56953</t>
  </si>
  <si>
    <t>FE_59029</t>
  </si>
  <si>
    <t>900169638_FE_59029</t>
  </si>
  <si>
    <t>FE_59030</t>
  </si>
  <si>
    <t>900169638_FE_59030</t>
  </si>
  <si>
    <t>FE_59031</t>
  </si>
  <si>
    <t>900169638_FE_59031</t>
  </si>
  <si>
    <t>FE_59032</t>
  </si>
  <si>
    <t>900169638_FE_59032</t>
  </si>
  <si>
    <t>FE_59033</t>
  </si>
  <si>
    <t>900169638_FE_59033</t>
  </si>
  <si>
    <t>FE_59855</t>
  </si>
  <si>
    <t>900169638_FE_59855</t>
  </si>
  <si>
    <t>FE_61814</t>
  </si>
  <si>
    <t>900169638_FE_61814</t>
  </si>
  <si>
    <t>FE_61815</t>
  </si>
  <si>
    <t>900169638_FE_61815</t>
  </si>
  <si>
    <t>FE_61816</t>
  </si>
  <si>
    <t>900169638_FE_61816</t>
  </si>
  <si>
    <t>FE_61817</t>
  </si>
  <si>
    <t>900169638_FE_61817</t>
  </si>
  <si>
    <t>FE_62111</t>
  </si>
  <si>
    <t>900169638_FE_62111</t>
  </si>
  <si>
    <t>FE_50997</t>
  </si>
  <si>
    <t>900169638_FE_50997</t>
  </si>
  <si>
    <t>FE_50998</t>
  </si>
  <si>
    <t>900169638_FE_50998</t>
  </si>
  <si>
    <t>FE_51000</t>
  </si>
  <si>
    <t>900169638_FE_51000</t>
  </si>
  <si>
    <t>FE_51002</t>
  </si>
  <si>
    <t>900169638_FE_51002</t>
  </si>
  <si>
    <t>FE_51004</t>
  </si>
  <si>
    <t>900169638_FE_51004</t>
  </si>
  <si>
    <t>FE_51488</t>
  </si>
  <si>
    <t>900169638_FE_51488</t>
  </si>
  <si>
    <t>FE_53766</t>
  </si>
  <si>
    <t>900169638_FE_53766</t>
  </si>
  <si>
    <t>FE_53768</t>
  </si>
  <si>
    <t>900169638_FE_53768</t>
  </si>
  <si>
    <t>FE_53769</t>
  </si>
  <si>
    <t>900169638_FE_53769</t>
  </si>
  <si>
    <t>FE_53771</t>
  </si>
  <si>
    <t>900169638_FE_53771</t>
  </si>
  <si>
    <t>FE_64940</t>
  </si>
  <si>
    <t>900169638_FE_64940</t>
  </si>
  <si>
    <t>FE_64941</t>
  </si>
  <si>
    <t>900169638_FE_64941</t>
  </si>
  <si>
    <t>FE_64942</t>
  </si>
  <si>
    <t>900169638_FE_64942</t>
  </si>
  <si>
    <t>FE_64943</t>
  </si>
  <si>
    <t>900169638_FE_64943</t>
  </si>
  <si>
    <t>FE_64944</t>
  </si>
  <si>
    <t>900169638_FE_64944</t>
  </si>
  <si>
    <t>FE_65498</t>
  </si>
  <si>
    <t>900169638_FE_65498</t>
  </si>
  <si>
    <t>FE_65502</t>
  </si>
  <si>
    <t>900169638_FE_65502</t>
  </si>
  <si>
    <t>FE_67922</t>
  </si>
  <si>
    <t>900169638_FE_67922</t>
  </si>
  <si>
    <t>FE_67924</t>
  </si>
  <si>
    <t>900169638_FE_67924</t>
  </si>
  <si>
    <t>FE_67926</t>
  </si>
  <si>
    <t>900169638_FE_67926</t>
  </si>
  <si>
    <t>FE_67927</t>
  </si>
  <si>
    <t>900169638_FE_67927</t>
  </si>
  <si>
    <t>FE_68507</t>
  </si>
  <si>
    <t>900169638_FE_68507</t>
  </si>
  <si>
    <t>FE_1467</t>
  </si>
  <si>
    <t>900169638_FE_1467</t>
  </si>
  <si>
    <t>FE_3036</t>
  </si>
  <si>
    <t>900169638_FE_3036</t>
  </si>
  <si>
    <t>FE_15171</t>
  </si>
  <si>
    <t>900169638_FE_15171</t>
  </si>
  <si>
    <t>FE_37253</t>
  </si>
  <si>
    <t>900169638_FE_37253</t>
  </si>
  <si>
    <t>FE_37258</t>
  </si>
  <si>
    <t>900169638_FE_37258</t>
  </si>
  <si>
    <t>FE_39819</t>
  </si>
  <si>
    <t>900169638_FE_39819</t>
  </si>
  <si>
    <t>FE_41540</t>
  </si>
  <si>
    <t>900169638_FE_41540</t>
  </si>
  <si>
    <t>FE_53773</t>
  </si>
  <si>
    <t>900169638_FE_53773</t>
  </si>
  <si>
    <t>B)Factura sin saldo ERP/conciliar diferencia glosa aceptada</t>
  </si>
  <si>
    <t>IPS ACEPTA $25.158 SEGUN ACTA DE CONCILIACION REALIZADA EL6 JULIO 2022 POR ELIZABTEH FERNANDEZ Y ADRIANA SARRIA.ELIZABETH FERNANDEZ</t>
  </si>
  <si>
    <t>FE_44049</t>
  </si>
  <si>
    <t>900169638_FE_44049</t>
  </si>
  <si>
    <t>B)Factura sin saldo ERP/conciliar diferencia valor de factura</t>
  </si>
  <si>
    <t>FE_62173</t>
  </si>
  <si>
    <t>900169638_FE_62173</t>
  </si>
  <si>
    <t>D)Glosas parcial pendiente por respuesta de IPS</t>
  </si>
  <si>
    <t>GLOSA</t>
  </si>
  <si>
    <t xml:space="preserve">.AUT. SE REALIZA GLOSA PARCIAL PUESTO QUE ESTAN FACTURANDO 31  UNIDADES DE ENFERMERIA 24HRS Y SOLO SE ENCUENTRAN AUTORIZOS 30, TAMBIEN EN EL FORMATO KARDEX ADJUNTO POR USTEDES, SOP RTAN 30 TAMBIEN. MANUEL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</si>
  <si>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AUT. SE REALIZA GLOSA PARCIAL PUESTO QUE ESTAN FACTURANDO 31 UNIDADES DE ENFERMERIA 24HRS Y SOLO SE ENCUENTRAN AUTORIZADOS 30, TAMBIEN EN EL FORMATO KARDEX ADJUNTO POR USTEDES, SOPRTAN 30 TAMBIEN. MANUEL M</t>
  </si>
  <si>
    <t>NO</t>
  </si>
  <si>
    <t>FACTURA PENDIENTE DE PAGO</t>
  </si>
  <si>
    <t>FACTURA PENDIENTE DE PAGO Y GLOSA POR CONCILIAR</t>
  </si>
  <si>
    <t>12.12.2022</t>
  </si>
  <si>
    <t>FACTURA CANCELADA</t>
  </si>
  <si>
    <t>01.08.2022</t>
  </si>
  <si>
    <t>Total general</t>
  </si>
  <si>
    <t>ESTADO EPS</t>
  </si>
  <si>
    <t xml:space="preserve">FACTURAS </t>
  </si>
  <si>
    <t xml:space="preserve">SALDO FACT IPS </t>
  </si>
  <si>
    <t>VALOR GLOSA Y DEVOLUCIÓN</t>
  </si>
  <si>
    <t xml:space="preserve">VALOR CANCELADO </t>
  </si>
  <si>
    <t>FOR-CSA-018</t>
  </si>
  <si>
    <t>HOJA 1 DE 1</t>
  </si>
  <si>
    <t>RESUMEN DE CARTERA REVISADA POR LA EPS</t>
  </si>
  <si>
    <t>VERSION 1</t>
  </si>
  <si>
    <t>SANTIAGO DE CALI , DICIMEBRE 16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</si>
  <si>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</si>
  <si>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</si>
  <si>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</si>
  <si>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</si>
  <si>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</si>
  <si>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</si>
  <si>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</si>
  <si>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</si>
  <si>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</si>
  <si>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</si>
  <si>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</si>
  <si>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</si>
  <si>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</si>
  <si>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</si>
  <si>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</si>
  <si>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</si>
  <si>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</si>
  <si>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</si>
  <si>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</si>
  <si>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 xml:space="preserve">Señores : MEDICINA INTEGRAL EN CASA </t>
  </si>
  <si>
    <t>NIT: 900169638</t>
  </si>
  <si>
    <t>A continuacion me permito remitir nuestra respuesta al estado de cartera presentado en la fecha: 15/12/2022</t>
  </si>
  <si>
    <t>Con Corte al dia :30/11/2022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</si>
</sst>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9" formatCode="&quot;$&quot;\ #,##0"/>
    <numFmt numFmtId="170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6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0" fillId="0" borderId="0" xfId="0" applyNumberFormat="1"/>
    <xf numFmtId="0" fontId="1" fillId="3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169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169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70" fontId="6" fillId="0" borderId="0" xfId="2" applyNumberFormat="1" applyFont="1" applyAlignment="1">
      <alignment horizontal="right"/>
    </xf>
    <xf numFmtId="169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70" fontId="6" fillId="0" borderId="9" xfId="2" applyNumberFormat="1" applyFont="1" applyBorder="1" applyAlignment="1">
      <alignment horizontal="right"/>
    </xf>
    <xf numFmtId="170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70" fontId="7" fillId="0" borderId="13" xfId="2" applyNumberFormat="1" applyFont="1" applyBorder="1" applyAlignment="1">
      <alignment horizontal="right"/>
    </xf>
    <xf numFmtId="170" fontId="6" fillId="0" borderId="0" xfId="2" applyNumberFormat="1" applyFont="1"/>
    <xf numFmtId="170" fontId="6" fillId="0" borderId="9" xfId="2" applyNumberFormat="1" applyFont="1" applyBorder="1"/>
    <xf numFmtId="170" fontId="7" fillId="0" borderId="9" xfId="2" applyNumberFormat="1" applyFont="1" applyBorder="1"/>
    <xf numFmtId="170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</cellXfs>
  <cellStyles count="3">
    <cellStyle name="Millares" xfId="1" builtinId="3"/>
    <cellStyle name="Normal" xfId="0" builtinId="0"/>
    <cellStyle name="Normal 2 2" xfId="2" xr:uid="{DB97F83F-DE6E-47FE-91CB-2396C5F6B788}"/>
  </cellStyles>
  <dxfs count="7">
    <dxf>
      <alignment horizontal="center"/>
    </dxf>
    <dxf>
      <alignment horizontal="center"/>
    </dxf>
    <dxf>
      <numFmt numFmtId="168" formatCode="&quot;$&quot;\ #,##0.0"/>
    </dxf>
    <dxf>
      <numFmt numFmtId="169" formatCode="&quot;$&quot;\ #,##0"/>
    </dxf>
    <dxf>
      <numFmt numFmtId="168" formatCode="&quot;$&quot;\ #,##0.0"/>
    </dxf>
    <dxf>
      <numFmt numFmtId="167" formatCode="&quot;$&quot;\ #,##0.00"/>
    </dxf>
    <dxf>
      <numFmt numFmtId="167" formatCode="&quot;$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FC003E3-9B85-49E0-AED2-ED2F0A5BC3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909154E-6B94-4F6F-8279-E29CD5B70A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UOSL3185.P0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OSL3185"/>
    </sheetNames>
    <sheetDataSet>
      <sheetData sheetId="0">
        <row r="2">
          <cell r="A2">
            <v>123</v>
          </cell>
          <cell r="B2">
            <v>44043</v>
          </cell>
          <cell r="C2">
            <v>155103</v>
          </cell>
        </row>
        <row r="3">
          <cell r="A3">
            <v>694</v>
          </cell>
          <cell r="B3">
            <v>43799</v>
          </cell>
          <cell r="C3">
            <v>9519845</v>
          </cell>
        </row>
        <row r="4">
          <cell r="A4">
            <v>1213</v>
          </cell>
          <cell r="B4">
            <v>44620</v>
          </cell>
          <cell r="C4">
            <v>351064</v>
          </cell>
        </row>
        <row r="5">
          <cell r="A5">
            <v>1467</v>
          </cell>
          <cell r="B5">
            <v>43830</v>
          </cell>
          <cell r="C5">
            <v>9657470</v>
          </cell>
        </row>
        <row r="6">
          <cell r="A6">
            <v>1516</v>
          </cell>
          <cell r="B6">
            <v>44792</v>
          </cell>
          <cell r="C6">
            <v>2278323</v>
          </cell>
        </row>
        <row r="7">
          <cell r="A7">
            <v>3036</v>
          </cell>
          <cell r="B7">
            <v>43861</v>
          </cell>
          <cell r="C7">
            <v>9408638</v>
          </cell>
        </row>
        <row r="8">
          <cell r="A8">
            <v>4142</v>
          </cell>
          <cell r="B8">
            <v>43890</v>
          </cell>
          <cell r="C8">
            <v>8829054</v>
          </cell>
        </row>
        <row r="9">
          <cell r="A9">
            <v>5294</v>
          </cell>
          <cell r="B9">
            <v>43921</v>
          </cell>
          <cell r="C9">
            <v>2793614</v>
          </cell>
        </row>
        <row r="10">
          <cell r="A10">
            <v>5298</v>
          </cell>
          <cell r="B10">
            <v>43921</v>
          </cell>
          <cell r="C10">
            <v>6060624</v>
          </cell>
        </row>
        <row r="11">
          <cell r="A11">
            <v>5313</v>
          </cell>
          <cell r="B11">
            <v>43921</v>
          </cell>
          <cell r="C11">
            <v>435600</v>
          </cell>
        </row>
        <row r="12">
          <cell r="A12">
            <v>7332</v>
          </cell>
          <cell r="B12">
            <v>43951</v>
          </cell>
          <cell r="C12">
            <v>8412826</v>
          </cell>
        </row>
        <row r="13">
          <cell r="A13">
            <v>7335</v>
          </cell>
          <cell r="B13">
            <v>43951</v>
          </cell>
          <cell r="C13">
            <v>460939</v>
          </cell>
        </row>
        <row r="14">
          <cell r="A14">
            <v>8733</v>
          </cell>
          <cell r="B14">
            <v>43982</v>
          </cell>
          <cell r="C14">
            <v>9408638</v>
          </cell>
        </row>
        <row r="15">
          <cell r="A15">
            <v>8737</v>
          </cell>
          <cell r="B15">
            <v>43982</v>
          </cell>
          <cell r="C15">
            <v>347944</v>
          </cell>
        </row>
        <row r="16">
          <cell r="A16">
            <v>9918</v>
          </cell>
          <cell r="B16">
            <v>44012</v>
          </cell>
          <cell r="C16">
            <v>155103</v>
          </cell>
        </row>
        <row r="17">
          <cell r="A17">
            <v>10630</v>
          </cell>
          <cell r="B17">
            <v>44012</v>
          </cell>
          <cell r="C17">
            <v>10118122</v>
          </cell>
        </row>
        <row r="18">
          <cell r="A18">
            <v>11315</v>
          </cell>
          <cell r="B18">
            <v>44043</v>
          </cell>
          <cell r="C18">
            <v>10398480</v>
          </cell>
        </row>
        <row r="19">
          <cell r="A19">
            <v>11316</v>
          </cell>
          <cell r="B19">
            <v>44043</v>
          </cell>
          <cell r="C19">
            <v>361907</v>
          </cell>
        </row>
        <row r="20">
          <cell r="A20">
            <v>12814</v>
          </cell>
          <cell r="B20">
            <v>44074</v>
          </cell>
          <cell r="C20">
            <v>11467680</v>
          </cell>
        </row>
        <row r="21">
          <cell r="A21">
            <v>15171</v>
          </cell>
          <cell r="B21">
            <v>44104</v>
          </cell>
          <cell r="C21">
            <v>9682364</v>
          </cell>
        </row>
        <row r="22">
          <cell r="A22">
            <v>16153</v>
          </cell>
          <cell r="B22">
            <v>44135</v>
          </cell>
          <cell r="C22">
            <v>11269680</v>
          </cell>
        </row>
        <row r="23">
          <cell r="A23">
            <v>16156</v>
          </cell>
          <cell r="B23">
            <v>44135</v>
          </cell>
          <cell r="C23">
            <v>297064</v>
          </cell>
        </row>
        <row r="24">
          <cell r="A24">
            <v>18721</v>
          </cell>
          <cell r="B24">
            <v>44165</v>
          </cell>
          <cell r="C24">
            <v>1279200</v>
          </cell>
        </row>
        <row r="25">
          <cell r="A25">
            <v>18746</v>
          </cell>
          <cell r="B25">
            <v>44165</v>
          </cell>
          <cell r="C25">
            <v>11424764</v>
          </cell>
        </row>
        <row r="26">
          <cell r="A26">
            <v>19667</v>
          </cell>
          <cell r="B26">
            <v>44196</v>
          </cell>
          <cell r="C26">
            <v>2082982</v>
          </cell>
        </row>
        <row r="27">
          <cell r="A27">
            <v>19676</v>
          </cell>
          <cell r="B27">
            <v>44196</v>
          </cell>
          <cell r="C27">
            <v>788740</v>
          </cell>
        </row>
        <row r="28">
          <cell r="A28">
            <v>19683</v>
          </cell>
          <cell r="B28">
            <v>44196</v>
          </cell>
          <cell r="C28">
            <v>5116800</v>
          </cell>
        </row>
        <row r="29">
          <cell r="A29">
            <v>20328</v>
          </cell>
          <cell r="B29">
            <v>44196</v>
          </cell>
          <cell r="C29">
            <v>11665680</v>
          </cell>
        </row>
        <row r="30">
          <cell r="A30">
            <v>21579</v>
          </cell>
          <cell r="B30">
            <v>44227</v>
          </cell>
          <cell r="C30">
            <v>1657538</v>
          </cell>
        </row>
        <row r="31">
          <cell r="A31">
            <v>21581</v>
          </cell>
          <cell r="B31">
            <v>44227</v>
          </cell>
          <cell r="C31">
            <v>772004</v>
          </cell>
        </row>
        <row r="32">
          <cell r="A32">
            <v>21585</v>
          </cell>
          <cell r="B32">
            <v>44227</v>
          </cell>
          <cell r="C32">
            <v>11626238</v>
          </cell>
        </row>
        <row r="33">
          <cell r="A33">
            <v>21601</v>
          </cell>
          <cell r="B33">
            <v>44227</v>
          </cell>
          <cell r="C33">
            <v>39442</v>
          </cell>
        </row>
        <row r="34">
          <cell r="A34">
            <v>21602</v>
          </cell>
          <cell r="B34">
            <v>44227</v>
          </cell>
          <cell r="C34">
            <v>39442</v>
          </cell>
        </row>
        <row r="35">
          <cell r="A35">
            <v>22198</v>
          </cell>
          <cell r="B35">
            <v>44227</v>
          </cell>
          <cell r="C35">
            <v>7248800</v>
          </cell>
        </row>
        <row r="36">
          <cell r="A36">
            <v>23216</v>
          </cell>
          <cell r="B36">
            <v>44255</v>
          </cell>
          <cell r="C36">
            <v>2132000</v>
          </cell>
        </row>
        <row r="37">
          <cell r="A37">
            <v>23218</v>
          </cell>
          <cell r="B37">
            <v>44255</v>
          </cell>
          <cell r="C37">
            <v>520318</v>
          </cell>
        </row>
        <row r="38">
          <cell r="A38">
            <v>23223</v>
          </cell>
          <cell r="B38">
            <v>44255</v>
          </cell>
          <cell r="C38">
            <v>1152036</v>
          </cell>
        </row>
        <row r="39">
          <cell r="A39">
            <v>23226</v>
          </cell>
          <cell r="B39">
            <v>44255</v>
          </cell>
          <cell r="C39">
            <v>10705332</v>
          </cell>
        </row>
        <row r="40">
          <cell r="A40">
            <v>23230</v>
          </cell>
          <cell r="B40">
            <v>44255</v>
          </cell>
          <cell r="C40">
            <v>333567</v>
          </cell>
        </row>
        <row r="41">
          <cell r="A41">
            <v>24546</v>
          </cell>
          <cell r="B41">
            <v>44286</v>
          </cell>
          <cell r="C41">
            <v>652504</v>
          </cell>
        </row>
        <row r="42">
          <cell r="A42">
            <v>24554</v>
          </cell>
          <cell r="B42">
            <v>44286</v>
          </cell>
          <cell r="C42">
            <v>2116734</v>
          </cell>
        </row>
        <row r="43">
          <cell r="A43">
            <v>24560</v>
          </cell>
          <cell r="B43">
            <v>44286</v>
          </cell>
          <cell r="C43">
            <v>11330328</v>
          </cell>
        </row>
        <row r="44">
          <cell r="A44">
            <v>26424</v>
          </cell>
          <cell r="B44">
            <v>44316</v>
          </cell>
          <cell r="C44">
            <v>10916511</v>
          </cell>
        </row>
        <row r="45">
          <cell r="A45">
            <v>26525</v>
          </cell>
          <cell r="B45">
            <v>44327</v>
          </cell>
          <cell r="C45">
            <v>629798</v>
          </cell>
        </row>
        <row r="46">
          <cell r="A46">
            <v>26527</v>
          </cell>
          <cell r="B46">
            <v>44327</v>
          </cell>
          <cell r="C46">
            <v>1744844</v>
          </cell>
        </row>
        <row r="47">
          <cell r="A47">
            <v>28512</v>
          </cell>
          <cell r="B47">
            <v>44347</v>
          </cell>
          <cell r="C47">
            <v>11470176</v>
          </cell>
        </row>
        <row r="48">
          <cell r="A48">
            <v>28513</v>
          </cell>
          <cell r="B48">
            <v>44347</v>
          </cell>
          <cell r="C48">
            <v>1426960</v>
          </cell>
        </row>
        <row r="49">
          <cell r="A49">
            <v>28514</v>
          </cell>
          <cell r="B49">
            <v>44347</v>
          </cell>
          <cell r="C49">
            <v>152972</v>
          </cell>
        </row>
        <row r="50">
          <cell r="A50">
            <v>28516</v>
          </cell>
          <cell r="B50">
            <v>44347</v>
          </cell>
          <cell r="C50">
            <v>39442</v>
          </cell>
        </row>
        <row r="51">
          <cell r="A51">
            <v>28523</v>
          </cell>
          <cell r="B51">
            <v>44347</v>
          </cell>
          <cell r="C51">
            <v>8190791</v>
          </cell>
        </row>
        <row r="52">
          <cell r="A52">
            <v>30127</v>
          </cell>
          <cell r="B52">
            <v>44377</v>
          </cell>
          <cell r="C52">
            <v>11070860</v>
          </cell>
        </row>
        <row r="53">
          <cell r="A53">
            <v>30128</v>
          </cell>
          <cell r="B53">
            <v>44377</v>
          </cell>
          <cell r="C53">
            <v>217465</v>
          </cell>
        </row>
        <row r="54">
          <cell r="A54">
            <v>30130</v>
          </cell>
          <cell r="B54">
            <v>44377</v>
          </cell>
          <cell r="C54">
            <v>972840</v>
          </cell>
        </row>
        <row r="55">
          <cell r="A55">
            <v>30134</v>
          </cell>
          <cell r="B55">
            <v>44377</v>
          </cell>
          <cell r="C55">
            <v>436104</v>
          </cell>
        </row>
        <row r="56">
          <cell r="A56">
            <v>30145</v>
          </cell>
          <cell r="B56">
            <v>44377</v>
          </cell>
          <cell r="C56">
            <v>1211161</v>
          </cell>
        </row>
        <row r="57">
          <cell r="A57">
            <v>32602</v>
          </cell>
          <cell r="B57">
            <v>44408</v>
          </cell>
          <cell r="C57">
            <v>436104</v>
          </cell>
        </row>
        <row r="58">
          <cell r="A58">
            <v>32603</v>
          </cell>
          <cell r="B58">
            <v>44408</v>
          </cell>
          <cell r="C58">
            <v>879564</v>
          </cell>
        </row>
        <row r="59">
          <cell r="A59">
            <v>32604</v>
          </cell>
          <cell r="B59">
            <v>44408</v>
          </cell>
          <cell r="C59">
            <v>586838</v>
          </cell>
        </row>
        <row r="60">
          <cell r="A60">
            <v>32605</v>
          </cell>
          <cell r="B60">
            <v>44408</v>
          </cell>
          <cell r="C60">
            <v>11320154</v>
          </cell>
        </row>
        <row r="61">
          <cell r="A61">
            <v>32640</v>
          </cell>
          <cell r="B61">
            <v>44408</v>
          </cell>
          <cell r="C61">
            <v>1158006</v>
          </cell>
        </row>
        <row r="62">
          <cell r="A62">
            <v>32790</v>
          </cell>
          <cell r="B62">
            <v>44408</v>
          </cell>
          <cell r="C62">
            <v>1279200</v>
          </cell>
        </row>
        <row r="63">
          <cell r="A63">
            <v>34579</v>
          </cell>
          <cell r="B63">
            <v>44439</v>
          </cell>
          <cell r="C63">
            <v>541426</v>
          </cell>
        </row>
        <row r="64">
          <cell r="A64">
            <v>34581</v>
          </cell>
          <cell r="B64">
            <v>44439</v>
          </cell>
          <cell r="C64">
            <v>708576</v>
          </cell>
        </row>
        <row r="65">
          <cell r="A65">
            <v>34583</v>
          </cell>
          <cell r="B65">
            <v>44439</v>
          </cell>
          <cell r="C65">
            <v>1220154</v>
          </cell>
        </row>
        <row r="66">
          <cell r="A66">
            <v>34584</v>
          </cell>
          <cell r="B66">
            <v>44439</v>
          </cell>
          <cell r="C66">
            <v>13218400</v>
          </cell>
        </row>
        <row r="67">
          <cell r="A67">
            <v>34586</v>
          </cell>
          <cell r="B67">
            <v>44439</v>
          </cell>
          <cell r="C67">
            <v>11636796</v>
          </cell>
        </row>
        <row r="68">
          <cell r="A68">
            <v>37252</v>
          </cell>
          <cell r="B68">
            <v>44469</v>
          </cell>
          <cell r="C68">
            <v>39442</v>
          </cell>
        </row>
        <row r="69">
          <cell r="A69">
            <v>37253</v>
          </cell>
          <cell r="B69">
            <v>44469</v>
          </cell>
          <cell r="C69">
            <v>12792000</v>
          </cell>
        </row>
        <row r="70">
          <cell r="A70">
            <v>37254</v>
          </cell>
          <cell r="B70">
            <v>44469</v>
          </cell>
          <cell r="C70">
            <v>856858</v>
          </cell>
        </row>
        <row r="71">
          <cell r="A71">
            <v>37256</v>
          </cell>
          <cell r="B71">
            <v>44469</v>
          </cell>
          <cell r="C71">
            <v>1424508</v>
          </cell>
        </row>
        <row r="72">
          <cell r="A72">
            <v>37258</v>
          </cell>
          <cell r="B72">
            <v>44469</v>
          </cell>
          <cell r="C72">
            <v>11410480</v>
          </cell>
        </row>
        <row r="73">
          <cell r="A73">
            <v>39801</v>
          </cell>
          <cell r="B73">
            <v>44500</v>
          </cell>
          <cell r="C73">
            <v>13218400</v>
          </cell>
        </row>
        <row r="74">
          <cell r="A74">
            <v>39803</v>
          </cell>
          <cell r="B74">
            <v>44500</v>
          </cell>
          <cell r="C74">
            <v>856858</v>
          </cell>
        </row>
        <row r="75">
          <cell r="A75">
            <v>39809</v>
          </cell>
          <cell r="B75">
            <v>44500</v>
          </cell>
          <cell r="C75">
            <v>586838</v>
          </cell>
        </row>
        <row r="76">
          <cell r="A76">
            <v>39813</v>
          </cell>
          <cell r="B76">
            <v>44500</v>
          </cell>
          <cell r="C76">
            <v>902270</v>
          </cell>
        </row>
        <row r="77">
          <cell r="A77">
            <v>39819</v>
          </cell>
          <cell r="B77">
            <v>44500</v>
          </cell>
          <cell r="C77">
            <v>10268782</v>
          </cell>
        </row>
        <row r="78">
          <cell r="A78">
            <v>40278</v>
          </cell>
          <cell r="B78">
            <v>44500</v>
          </cell>
          <cell r="C78">
            <v>1407772</v>
          </cell>
        </row>
        <row r="79">
          <cell r="A79">
            <v>41536</v>
          </cell>
          <cell r="B79">
            <v>44530</v>
          </cell>
          <cell r="C79">
            <v>544944</v>
          </cell>
        </row>
        <row r="80">
          <cell r="A80">
            <v>41537</v>
          </cell>
          <cell r="B80">
            <v>44530</v>
          </cell>
          <cell r="C80">
            <v>791192</v>
          </cell>
        </row>
        <row r="81">
          <cell r="A81">
            <v>41538</v>
          </cell>
          <cell r="B81">
            <v>44530</v>
          </cell>
          <cell r="C81">
            <v>1356390</v>
          </cell>
        </row>
        <row r="82">
          <cell r="A82">
            <v>41539</v>
          </cell>
          <cell r="B82">
            <v>44530</v>
          </cell>
          <cell r="C82">
            <v>1606156</v>
          </cell>
        </row>
        <row r="83">
          <cell r="A83">
            <v>41540</v>
          </cell>
          <cell r="B83">
            <v>44530</v>
          </cell>
          <cell r="C83">
            <v>11435638</v>
          </cell>
        </row>
        <row r="84">
          <cell r="A84">
            <v>43995</v>
          </cell>
          <cell r="B84">
            <v>44561</v>
          </cell>
          <cell r="C84">
            <v>1986188</v>
          </cell>
        </row>
        <row r="85">
          <cell r="A85">
            <v>43998</v>
          </cell>
          <cell r="B85">
            <v>44561</v>
          </cell>
          <cell r="C85">
            <v>791192</v>
          </cell>
        </row>
        <row r="86">
          <cell r="A86">
            <v>44004</v>
          </cell>
          <cell r="B86">
            <v>44561</v>
          </cell>
          <cell r="C86">
            <v>1265566</v>
          </cell>
        </row>
        <row r="87">
          <cell r="A87">
            <v>44006</v>
          </cell>
          <cell r="B87">
            <v>44561</v>
          </cell>
          <cell r="C87">
            <v>811446</v>
          </cell>
        </row>
        <row r="88">
          <cell r="A88">
            <v>44049</v>
          </cell>
          <cell r="B88">
            <v>44561</v>
          </cell>
          <cell r="C88">
            <v>11532438</v>
          </cell>
        </row>
        <row r="89">
          <cell r="A89">
            <v>45832</v>
          </cell>
          <cell r="B89">
            <v>44592</v>
          </cell>
          <cell r="C89">
            <v>1112594</v>
          </cell>
        </row>
        <row r="90">
          <cell r="A90">
            <v>45833</v>
          </cell>
          <cell r="B90">
            <v>44592</v>
          </cell>
          <cell r="C90">
            <v>499532</v>
          </cell>
        </row>
        <row r="91">
          <cell r="A91">
            <v>45834</v>
          </cell>
          <cell r="B91">
            <v>44592</v>
          </cell>
          <cell r="C91">
            <v>697916</v>
          </cell>
        </row>
        <row r="92">
          <cell r="A92">
            <v>45835</v>
          </cell>
          <cell r="B92">
            <v>44592</v>
          </cell>
          <cell r="C92">
            <v>700368</v>
          </cell>
        </row>
        <row r="93">
          <cell r="A93">
            <v>45836</v>
          </cell>
          <cell r="B93">
            <v>44592</v>
          </cell>
          <cell r="C93">
            <v>11316044</v>
          </cell>
        </row>
        <row r="94">
          <cell r="A94">
            <v>48034</v>
          </cell>
          <cell r="B94">
            <v>44620</v>
          </cell>
          <cell r="C94">
            <v>351064</v>
          </cell>
        </row>
        <row r="95">
          <cell r="A95">
            <v>48135</v>
          </cell>
          <cell r="B95">
            <v>44620</v>
          </cell>
          <cell r="C95">
            <v>816350</v>
          </cell>
        </row>
        <row r="96">
          <cell r="A96">
            <v>48136</v>
          </cell>
          <cell r="B96">
            <v>44620</v>
          </cell>
          <cell r="C96">
            <v>640458</v>
          </cell>
        </row>
        <row r="97">
          <cell r="A97">
            <v>48138</v>
          </cell>
          <cell r="B97">
            <v>44620</v>
          </cell>
          <cell r="C97">
            <v>908240</v>
          </cell>
        </row>
        <row r="98">
          <cell r="A98">
            <v>48139</v>
          </cell>
          <cell r="B98">
            <v>44620</v>
          </cell>
          <cell r="C98">
            <v>10968090</v>
          </cell>
        </row>
        <row r="99">
          <cell r="A99">
            <v>48140</v>
          </cell>
          <cell r="B99">
            <v>44620</v>
          </cell>
          <cell r="C99">
            <v>766034</v>
          </cell>
        </row>
        <row r="100">
          <cell r="A100">
            <v>50997</v>
          </cell>
          <cell r="B100">
            <v>44651</v>
          </cell>
          <cell r="C100">
            <v>791192</v>
          </cell>
        </row>
        <row r="101">
          <cell r="A101">
            <v>50998</v>
          </cell>
          <cell r="B101">
            <v>44651</v>
          </cell>
          <cell r="C101">
            <v>1515332</v>
          </cell>
        </row>
        <row r="102">
          <cell r="A102">
            <v>51000</v>
          </cell>
          <cell r="B102">
            <v>44651</v>
          </cell>
          <cell r="C102">
            <v>1129330</v>
          </cell>
        </row>
        <row r="103">
          <cell r="A103">
            <v>51002</v>
          </cell>
          <cell r="B103">
            <v>44651</v>
          </cell>
          <cell r="C103">
            <v>879564</v>
          </cell>
        </row>
        <row r="104">
          <cell r="A104">
            <v>51004</v>
          </cell>
          <cell r="B104">
            <v>44651</v>
          </cell>
          <cell r="C104">
            <v>5590772</v>
          </cell>
        </row>
        <row r="105">
          <cell r="A105">
            <v>51488</v>
          </cell>
          <cell r="B105">
            <v>44651</v>
          </cell>
          <cell r="C105">
            <v>6060624</v>
          </cell>
        </row>
        <row r="106">
          <cell r="A106">
            <v>53766</v>
          </cell>
          <cell r="B106">
            <v>44681</v>
          </cell>
          <cell r="C106">
            <v>1356390</v>
          </cell>
        </row>
        <row r="107">
          <cell r="A107">
            <v>53768</v>
          </cell>
          <cell r="B107">
            <v>44681</v>
          </cell>
          <cell r="C107">
            <v>363296</v>
          </cell>
        </row>
        <row r="108">
          <cell r="A108">
            <v>53769</v>
          </cell>
          <cell r="B108">
            <v>44681</v>
          </cell>
          <cell r="C108">
            <v>726592</v>
          </cell>
        </row>
        <row r="109">
          <cell r="A109">
            <v>53771</v>
          </cell>
          <cell r="B109">
            <v>44681</v>
          </cell>
          <cell r="C109">
            <v>337072</v>
          </cell>
        </row>
        <row r="110">
          <cell r="A110">
            <v>53773</v>
          </cell>
          <cell r="B110">
            <v>44681</v>
          </cell>
          <cell r="C110">
            <v>5570518</v>
          </cell>
        </row>
        <row r="111">
          <cell r="A111">
            <v>54384</v>
          </cell>
          <cell r="B111">
            <v>44681</v>
          </cell>
          <cell r="C111">
            <v>5862990</v>
          </cell>
        </row>
        <row r="112">
          <cell r="A112">
            <v>56350</v>
          </cell>
          <cell r="B112">
            <v>44712</v>
          </cell>
          <cell r="C112">
            <v>609544</v>
          </cell>
        </row>
        <row r="113">
          <cell r="A113">
            <v>56351</v>
          </cell>
          <cell r="B113">
            <v>44712</v>
          </cell>
          <cell r="C113">
            <v>1651568</v>
          </cell>
        </row>
        <row r="114">
          <cell r="A114">
            <v>56352</v>
          </cell>
          <cell r="B114">
            <v>44712</v>
          </cell>
          <cell r="C114">
            <v>5605056</v>
          </cell>
        </row>
        <row r="115">
          <cell r="A115">
            <v>56781</v>
          </cell>
          <cell r="B115">
            <v>44712</v>
          </cell>
          <cell r="C115">
            <v>454120</v>
          </cell>
        </row>
        <row r="116">
          <cell r="A116">
            <v>56840</v>
          </cell>
          <cell r="B116">
            <v>44712</v>
          </cell>
          <cell r="C116">
            <v>493562</v>
          </cell>
        </row>
        <row r="117">
          <cell r="A117">
            <v>56953</v>
          </cell>
          <cell r="B117">
            <v>44712</v>
          </cell>
          <cell r="C117">
            <v>6060624</v>
          </cell>
        </row>
        <row r="118">
          <cell r="A118">
            <v>59029</v>
          </cell>
          <cell r="B118">
            <v>44742</v>
          </cell>
          <cell r="C118">
            <v>39442</v>
          </cell>
        </row>
        <row r="119">
          <cell r="A119">
            <v>59030</v>
          </cell>
          <cell r="B119">
            <v>44742</v>
          </cell>
          <cell r="C119">
            <v>733734</v>
          </cell>
        </row>
        <row r="120">
          <cell r="A120">
            <v>59031</v>
          </cell>
          <cell r="B120">
            <v>44742</v>
          </cell>
          <cell r="C120">
            <v>815496</v>
          </cell>
        </row>
        <row r="121">
          <cell r="A121">
            <v>59032</v>
          </cell>
          <cell r="B121">
            <v>44742</v>
          </cell>
          <cell r="C121">
            <v>716998</v>
          </cell>
        </row>
        <row r="122">
          <cell r="A122">
            <v>59033</v>
          </cell>
          <cell r="B122">
            <v>44742</v>
          </cell>
          <cell r="C122">
            <v>5559644</v>
          </cell>
        </row>
        <row r="123">
          <cell r="A123">
            <v>59855</v>
          </cell>
          <cell r="B123">
            <v>44742</v>
          </cell>
          <cell r="C123">
            <v>5862990</v>
          </cell>
        </row>
        <row r="124">
          <cell r="A124">
            <v>61814</v>
          </cell>
          <cell r="B124">
            <v>44773</v>
          </cell>
          <cell r="C124">
            <v>5605056</v>
          </cell>
        </row>
        <row r="125">
          <cell r="A125">
            <v>61815</v>
          </cell>
          <cell r="B125">
            <v>44773</v>
          </cell>
          <cell r="C125">
            <v>1610206</v>
          </cell>
        </row>
        <row r="126">
          <cell r="A126">
            <v>61816</v>
          </cell>
          <cell r="B126">
            <v>44773</v>
          </cell>
          <cell r="C126">
            <v>791192</v>
          </cell>
        </row>
        <row r="127">
          <cell r="A127">
            <v>61817</v>
          </cell>
          <cell r="B127">
            <v>44773</v>
          </cell>
          <cell r="C127">
            <v>756440</v>
          </cell>
        </row>
        <row r="128">
          <cell r="A128">
            <v>62111</v>
          </cell>
          <cell r="B128">
            <v>44773</v>
          </cell>
          <cell r="C128">
            <v>124190</v>
          </cell>
        </row>
        <row r="129">
          <cell r="A129">
            <v>62173</v>
          </cell>
          <cell r="B129">
            <v>44773</v>
          </cell>
          <cell r="C129">
            <v>6058423</v>
          </cell>
        </row>
        <row r="130">
          <cell r="A130">
            <v>63921</v>
          </cell>
          <cell r="B130">
            <v>44773</v>
          </cell>
          <cell r="C130">
            <v>2278323</v>
          </cell>
        </row>
        <row r="131">
          <cell r="A131">
            <v>64940</v>
          </cell>
          <cell r="B131">
            <v>44804</v>
          </cell>
          <cell r="C131">
            <v>370438</v>
          </cell>
        </row>
        <row r="132">
          <cell r="A132">
            <v>64941</v>
          </cell>
          <cell r="B132">
            <v>44804</v>
          </cell>
          <cell r="C132">
            <v>785116</v>
          </cell>
        </row>
        <row r="133">
          <cell r="A133">
            <v>64942</v>
          </cell>
          <cell r="B133">
            <v>44804</v>
          </cell>
          <cell r="C133">
            <v>1246910</v>
          </cell>
        </row>
        <row r="134">
          <cell r="A134">
            <v>64943</v>
          </cell>
          <cell r="B134">
            <v>44804</v>
          </cell>
          <cell r="C134">
            <v>5605056</v>
          </cell>
        </row>
        <row r="135">
          <cell r="A135">
            <v>64944</v>
          </cell>
          <cell r="B135">
            <v>44804</v>
          </cell>
          <cell r="C135">
            <v>454120</v>
          </cell>
        </row>
        <row r="136">
          <cell r="A136">
            <v>65498</v>
          </cell>
          <cell r="B136">
            <v>44804</v>
          </cell>
          <cell r="C136">
            <v>6058423</v>
          </cell>
        </row>
        <row r="137">
          <cell r="A137">
            <v>65502</v>
          </cell>
          <cell r="B137">
            <v>44804</v>
          </cell>
          <cell r="C137">
            <v>181648</v>
          </cell>
        </row>
        <row r="138">
          <cell r="A138">
            <v>67922</v>
          </cell>
          <cell r="B138">
            <v>44834</v>
          </cell>
          <cell r="C138">
            <v>1133380</v>
          </cell>
        </row>
        <row r="139">
          <cell r="A139">
            <v>67924</v>
          </cell>
          <cell r="B139">
            <v>44834</v>
          </cell>
          <cell r="C139">
            <v>11422634</v>
          </cell>
        </row>
        <row r="140">
          <cell r="A140">
            <v>67926</v>
          </cell>
          <cell r="B140">
            <v>44834</v>
          </cell>
          <cell r="C140">
            <v>733734</v>
          </cell>
        </row>
        <row r="141">
          <cell r="A141">
            <v>67927</v>
          </cell>
          <cell r="B141">
            <v>44834</v>
          </cell>
          <cell r="C141">
            <v>779146</v>
          </cell>
        </row>
        <row r="142">
          <cell r="A142">
            <v>68507</v>
          </cell>
          <cell r="B142">
            <v>44834</v>
          </cell>
          <cell r="C142">
            <v>90824</v>
          </cell>
        </row>
        <row r="143">
          <cell r="A143">
            <v>70916</v>
          </cell>
          <cell r="B143">
            <v>44865</v>
          </cell>
          <cell r="C143">
            <v>824558</v>
          </cell>
        </row>
        <row r="144">
          <cell r="A144">
            <v>70919</v>
          </cell>
          <cell r="B144">
            <v>44865</v>
          </cell>
          <cell r="C144">
            <v>824558</v>
          </cell>
        </row>
        <row r="145">
          <cell r="A145">
            <v>70922</v>
          </cell>
          <cell r="B145">
            <v>44865</v>
          </cell>
          <cell r="C145">
            <v>1655618</v>
          </cell>
        </row>
        <row r="146">
          <cell r="A146">
            <v>70924</v>
          </cell>
          <cell r="B146">
            <v>44865</v>
          </cell>
          <cell r="C146">
            <v>5605056</v>
          </cell>
        </row>
        <row r="147">
          <cell r="A147">
            <v>71097</v>
          </cell>
          <cell r="B147">
            <v>44865</v>
          </cell>
          <cell r="C147">
            <v>6058423</v>
          </cell>
        </row>
        <row r="148">
          <cell r="A148">
            <v>73697</v>
          </cell>
          <cell r="B148">
            <v>44895</v>
          </cell>
          <cell r="C148">
            <v>751750</v>
          </cell>
        </row>
        <row r="149">
          <cell r="A149">
            <v>73698</v>
          </cell>
          <cell r="B149">
            <v>44895</v>
          </cell>
          <cell r="C149">
            <v>1587500</v>
          </cell>
        </row>
        <row r="150">
          <cell r="A150">
            <v>73699</v>
          </cell>
          <cell r="B150">
            <v>44895</v>
          </cell>
          <cell r="C150">
            <v>660926</v>
          </cell>
        </row>
        <row r="151">
          <cell r="A151">
            <v>73700</v>
          </cell>
          <cell r="B151">
            <v>44895</v>
          </cell>
          <cell r="C151">
            <v>5559644</v>
          </cell>
        </row>
        <row r="152">
          <cell r="A152">
            <v>74539</v>
          </cell>
          <cell r="B152">
            <v>44895</v>
          </cell>
          <cell r="C152">
            <v>181648</v>
          </cell>
        </row>
        <row r="153">
          <cell r="A153">
            <v>74691</v>
          </cell>
          <cell r="B153">
            <v>44895</v>
          </cell>
          <cell r="C153">
            <v>5862990</v>
          </cell>
        </row>
        <row r="154">
          <cell r="A154">
            <v>74695</v>
          </cell>
          <cell r="B154">
            <v>44895</v>
          </cell>
          <cell r="C154">
            <v>1466280</v>
          </cell>
        </row>
        <row r="155">
          <cell r="A155">
            <v>105814</v>
          </cell>
          <cell r="B155">
            <v>43496</v>
          </cell>
          <cell r="C155">
            <v>9880311</v>
          </cell>
        </row>
        <row r="156">
          <cell r="A156">
            <v>106635</v>
          </cell>
          <cell r="B156">
            <v>43524</v>
          </cell>
          <cell r="C156">
            <v>37925</v>
          </cell>
        </row>
        <row r="157">
          <cell r="A157">
            <v>106638</v>
          </cell>
          <cell r="B157">
            <v>43524</v>
          </cell>
          <cell r="C157">
            <v>9215077</v>
          </cell>
        </row>
        <row r="158">
          <cell r="A158">
            <v>108204</v>
          </cell>
          <cell r="B158">
            <v>43555</v>
          </cell>
          <cell r="C158">
            <v>10068229</v>
          </cell>
        </row>
        <row r="159">
          <cell r="A159">
            <v>109082</v>
          </cell>
          <cell r="B159">
            <v>43585</v>
          </cell>
          <cell r="C159">
            <v>9648727</v>
          </cell>
        </row>
        <row r="160">
          <cell r="A160">
            <v>110551</v>
          </cell>
          <cell r="B160">
            <v>43616</v>
          </cell>
          <cell r="C160">
            <v>10068229</v>
          </cell>
        </row>
        <row r="161">
          <cell r="A161">
            <v>111861</v>
          </cell>
          <cell r="B161">
            <v>43646</v>
          </cell>
          <cell r="C161">
            <v>9836645</v>
          </cell>
        </row>
        <row r="162">
          <cell r="A162">
            <v>113149</v>
          </cell>
          <cell r="B162">
            <v>43677</v>
          </cell>
          <cell r="C162">
            <v>125257</v>
          </cell>
        </row>
        <row r="163">
          <cell r="A163">
            <v>113151</v>
          </cell>
          <cell r="B163">
            <v>43677</v>
          </cell>
          <cell r="C163">
            <v>10068229</v>
          </cell>
        </row>
        <row r="164">
          <cell r="A164">
            <v>114518</v>
          </cell>
          <cell r="B164">
            <v>43708</v>
          </cell>
          <cell r="C164">
            <v>10068229</v>
          </cell>
        </row>
        <row r="165">
          <cell r="A165">
            <v>114523</v>
          </cell>
          <cell r="B165">
            <v>43708</v>
          </cell>
          <cell r="C165">
            <v>261996</v>
          </cell>
        </row>
        <row r="166">
          <cell r="A166">
            <v>115759</v>
          </cell>
          <cell r="B166">
            <v>43738</v>
          </cell>
          <cell r="C166">
            <v>9678245</v>
          </cell>
        </row>
        <row r="167">
          <cell r="A167">
            <v>117333</v>
          </cell>
          <cell r="B167">
            <v>43769</v>
          </cell>
          <cell r="C167">
            <v>9419870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11.636114930552" createdVersion="8" refreshedVersion="8" minRefreshableVersion="3" recordCount="64" xr:uid="{4FAFA22C-C80C-4560-8C6A-16BAA16F98C5}">
  <cacheSource type="worksheet">
    <worksheetSource ref="A1:AT65" sheet="ESTADO DE CADA FACTURA"/>
  </cacheSource>
  <cacheFields count="46">
    <cacheField name="NIT IPS" numFmtId="0">
      <sharedItems containsSemiMixedTypes="0" containsString="0" containsNumber="1" containsInteger="1" minValue="900169638" maxValue="90016963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467" maxValue="74695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467" maxValue="68507"/>
    </cacheField>
    <cacheField name="FECHA FACT IPS" numFmtId="14">
      <sharedItems containsSemiMixedTypes="0" containsNonDate="0" containsDate="1" containsString="0" minDate="2019-12-31T00:00:00" maxDate="2022-12-01T00:00:00"/>
    </cacheField>
    <cacheField name="VALOR FACT IPS" numFmtId="164">
      <sharedItems containsSemiMixedTypes="0" containsString="0" containsNumber="1" containsInteger="1" minValue="39442" maxValue="12792000"/>
    </cacheField>
    <cacheField name="SALDO FACT IPS" numFmtId="164">
      <sharedItems containsSemiMixedTypes="0" containsString="0" containsNumber="1" containsInteger="1" minValue="38653" maxValue="12536160"/>
    </cacheField>
    <cacheField name="OBSERVACION SASS" numFmtId="0">
      <sharedItems/>
    </cacheField>
    <cacheField name="ESTADO EPS 16 DIC" numFmtId="0">
      <sharedItems count="4">
        <s v="FACTURA NO RADICADA"/>
        <s v="FACTURA CANCELADA"/>
        <s v="FACTURA PENDIENTE DE PAGO"/>
        <s v="FACTURA PENDIENTE DE PAGO Y GLOSA POR CONCILIAR"/>
      </sharedItems>
    </cacheField>
    <cacheField name="FUERA DE CIERRE" numFmtId="0">
      <sharedItems containsNonDate="0" containsString="0" containsBlank="1"/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195433"/>
    </cacheField>
    <cacheField name="DETALLE VAGLO" numFmtId="0">
      <sharedItems containsBlank="1" longText="1"/>
    </cacheField>
    <cacheField name="POR PAGAR SAP" numFmtId="0">
      <sharedItems containsString="0" containsBlank="1" containsNumber="1" containsInteger="1" minValue="121706" maxValue="12536160"/>
    </cacheField>
    <cacheField name="P. ABIERTAS DOC" numFmtId="0">
      <sharedItems containsString="0" containsBlank="1" containsNumber="1" containsInteger="1" minValue="1222139215" maxValue="1222139278"/>
    </cacheField>
    <cacheField name="FACTURACIÓN COVID-19" numFmtId="0">
      <sharedItems containsNonDate="0" containsString="0" containsBlank="1"/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0" maxValue="1279200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12792000"/>
    </cacheField>
    <cacheField name="VALOR GLOSA ACEPTDA" numFmtId="164">
      <sharedItems containsSemiMixedTypes="0" containsString="0" containsNumber="1" containsInteger="1" minValue="0" maxValue="25158"/>
    </cacheField>
    <cacheField name="OBSERVACION GLOSA ACEPTADA" numFmtId="0">
      <sharedItems containsBlank="1"/>
    </cacheField>
    <cacheField name="VALOR GLOSA DEVUELTA" numFmtId="164">
      <sharedItems containsSemiMixedTypes="0" containsString="0" containsNumber="1" containsInteger="1" minValue="0" maxValue="195433"/>
    </cacheField>
    <cacheField name="OBSERVACION GLOSA DEVUELTA" numFmtId="0">
      <sharedItems containsBlank="1"/>
    </cacheField>
    <cacheField name="SALDO SASS" numFmtId="164">
      <sharedItems containsSemiMixedTypes="0" containsString="0" containsNumber="1" containsInteger="1" minValue="0" maxValue="195433"/>
    </cacheField>
    <cacheField name="RETENCION" numFmtId="164">
      <sharedItems containsSemiMixedTypes="0" containsString="0" containsNumber="1" containsInteger="1" minValue="0" maxValue="227049"/>
    </cacheField>
    <cacheField name="VALOR CANCELADO SAP" numFmtId="164">
      <sharedItems containsString="0" containsBlank="1" containsNumber="1" containsInteger="1" minValue="38653" maxValue="11125389"/>
    </cacheField>
    <cacheField name="DOC COMPENSACION SAP" numFmtId="0">
      <sharedItems containsString="0" containsBlank="1" containsNumber="1" containsInteger="1" minValue="2201273965" maxValue="2201328632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0-01-15T00:00:00" maxDate="2022-12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130" maxValue="21001231"/>
    </cacheField>
    <cacheField name="F RAD SASS" numFmtId="0">
      <sharedItems containsString="0" containsBlank="1" containsNumber="1" containsInteger="1" minValue="20220111" maxValue="20221018"/>
    </cacheField>
    <cacheField name="VALOR REPORTADO CRICULAR 030" numFmtId="164">
      <sharedItems containsSemiMixedTypes="0" containsString="0" containsNumber="1" containsInteger="1" minValue="0" maxValue="12792000"/>
    </cacheField>
    <cacheField name="VALOR GLOSA ACEPTADA REPORTADO CIRCULAR 030" numFmtId="164">
      <sharedItems containsSemiMixedTypes="0" containsString="0" containsNumber="1" containsInteger="1" minValue="0" maxValue="25158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4">
  <r>
    <n v="900169638"/>
    <s v="MEDICINA INTEGRAL EN CASA "/>
    <s v="FE"/>
    <n v="26525"/>
    <s v="FE_26525"/>
    <s v="900169638_FE_26525"/>
    <m/>
    <m/>
    <d v="2021-05-11T00:00:00"/>
    <n v="629798"/>
    <n v="617202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m/>
    <m/>
    <m/>
    <d v="2021-05-26T00:00:00"/>
    <m/>
    <m/>
    <m/>
    <m/>
    <m/>
    <m/>
    <m/>
    <n v="0"/>
    <n v="0"/>
    <m/>
  </r>
  <r>
    <n v="900169638"/>
    <s v="MEDICINA INTEGRAL EN CASA "/>
    <s v="FE"/>
    <n v="26527"/>
    <s v="FE_26527"/>
    <s v="900169638_FE_26527"/>
    <m/>
    <m/>
    <d v="2021-05-11T00:00:00"/>
    <n v="1744844"/>
    <n v="1709947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m/>
    <m/>
    <m/>
    <d v="2021-05-26T00:00:00"/>
    <m/>
    <m/>
    <m/>
    <m/>
    <m/>
    <m/>
    <m/>
    <n v="0"/>
    <n v="0"/>
    <m/>
  </r>
  <r>
    <n v="900169638"/>
    <s v="MEDICINA INTEGRAL EN CASA "/>
    <s v="FE"/>
    <n v="70916"/>
    <s v="FE_70916"/>
    <s v="900169638_FE_70916"/>
    <m/>
    <m/>
    <d v="2022-10-31T00:00:00"/>
    <n v="824558"/>
    <n v="808067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m/>
    <m/>
    <m/>
    <d v="2022-11-15T00:00:00"/>
    <m/>
    <m/>
    <m/>
    <m/>
    <m/>
    <m/>
    <m/>
    <n v="0"/>
    <n v="0"/>
    <m/>
  </r>
  <r>
    <n v="900169638"/>
    <s v="MEDICINA INTEGRAL EN CASA "/>
    <s v="FE"/>
    <n v="70919"/>
    <s v="FE_70919"/>
    <s v="900169638_FE_70919"/>
    <m/>
    <m/>
    <d v="2022-10-31T00:00:00"/>
    <n v="824558"/>
    <n v="808067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m/>
    <m/>
    <m/>
    <d v="2022-11-15T00:00:00"/>
    <m/>
    <m/>
    <m/>
    <m/>
    <m/>
    <m/>
    <m/>
    <n v="0"/>
    <n v="0"/>
    <m/>
  </r>
  <r>
    <n v="900169638"/>
    <s v="MEDICINA INTEGRAL EN CASA "/>
    <s v="FE"/>
    <n v="70922"/>
    <s v="FE_70922"/>
    <s v="900169638_FE_70922"/>
    <m/>
    <m/>
    <d v="2022-10-31T00:00:00"/>
    <n v="1655618"/>
    <n v="1622506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m/>
    <m/>
    <m/>
    <d v="2022-11-15T00:00:00"/>
    <m/>
    <m/>
    <m/>
    <m/>
    <m/>
    <m/>
    <m/>
    <n v="0"/>
    <n v="0"/>
    <m/>
  </r>
  <r>
    <n v="900169638"/>
    <s v="MEDICINA INTEGRAL EN CASA "/>
    <s v="FE"/>
    <n v="70924"/>
    <s v="FE_70924"/>
    <s v="900169638_FE_70924"/>
    <m/>
    <m/>
    <d v="2022-10-31T00:00:00"/>
    <n v="5605056"/>
    <n v="5492955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m/>
    <m/>
    <m/>
    <d v="2022-11-15T00:00:00"/>
    <m/>
    <m/>
    <m/>
    <m/>
    <m/>
    <m/>
    <m/>
    <n v="0"/>
    <n v="0"/>
    <m/>
  </r>
  <r>
    <n v="900169638"/>
    <s v="MEDICINA INTEGRAL EN CASA "/>
    <s v="FE"/>
    <n v="71097"/>
    <s v="FE_71097"/>
    <s v="900169638_FE_71097"/>
    <m/>
    <m/>
    <d v="2022-10-31T00:00:00"/>
    <n v="6058423"/>
    <n v="5937255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m/>
    <m/>
    <m/>
    <d v="2022-11-15T00:00:00"/>
    <m/>
    <m/>
    <m/>
    <m/>
    <m/>
    <m/>
    <m/>
    <n v="0"/>
    <n v="0"/>
    <m/>
  </r>
  <r>
    <n v="900169638"/>
    <s v="MEDICINA INTEGRAL EN CASA "/>
    <s v="FE"/>
    <n v="73697"/>
    <s v="FE_73697"/>
    <s v="900169638_FE_73697"/>
    <m/>
    <m/>
    <d v="2022-11-30T00:00:00"/>
    <n v="751750"/>
    <n v="736715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m/>
    <m/>
    <m/>
    <d v="2022-12-15T00:00:00"/>
    <m/>
    <m/>
    <m/>
    <m/>
    <m/>
    <m/>
    <m/>
    <n v="0"/>
    <n v="0"/>
    <m/>
  </r>
  <r>
    <n v="900169638"/>
    <s v="MEDICINA INTEGRAL EN CASA "/>
    <s v="FE"/>
    <n v="73698"/>
    <s v="FE_73698"/>
    <s v="900169638_FE_73698"/>
    <m/>
    <m/>
    <d v="2022-11-30T00:00:00"/>
    <n v="1587500"/>
    <n v="1555750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m/>
    <m/>
    <m/>
    <d v="2022-12-15T00:00:00"/>
    <m/>
    <m/>
    <m/>
    <m/>
    <m/>
    <m/>
    <m/>
    <n v="0"/>
    <n v="0"/>
    <m/>
  </r>
  <r>
    <n v="900169638"/>
    <s v="MEDICINA INTEGRAL EN CASA "/>
    <s v="FE"/>
    <n v="73699"/>
    <s v="FE_73699"/>
    <s v="900169638_FE_73699"/>
    <m/>
    <m/>
    <d v="2022-11-30T00:00:00"/>
    <n v="660926"/>
    <n v="647707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m/>
    <m/>
    <m/>
    <d v="2022-12-15T00:00:00"/>
    <m/>
    <m/>
    <m/>
    <m/>
    <m/>
    <m/>
    <m/>
    <n v="0"/>
    <n v="0"/>
    <m/>
  </r>
  <r>
    <n v="900169638"/>
    <s v="MEDICINA INTEGRAL EN CASA "/>
    <s v="FE"/>
    <n v="73700"/>
    <s v="FE_73700"/>
    <s v="900169638_FE_73700"/>
    <m/>
    <m/>
    <d v="2022-11-30T00:00:00"/>
    <n v="5559644"/>
    <n v="5448451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m/>
    <m/>
    <m/>
    <d v="2022-12-15T00:00:00"/>
    <m/>
    <m/>
    <m/>
    <m/>
    <m/>
    <m/>
    <m/>
    <n v="0"/>
    <n v="0"/>
    <m/>
  </r>
  <r>
    <n v="900169638"/>
    <s v="MEDICINA INTEGRAL EN CASA "/>
    <s v="FE"/>
    <n v="74539"/>
    <s v="FE_74539"/>
    <s v="900169638_FE_74539"/>
    <m/>
    <m/>
    <d v="2022-11-30T00:00:00"/>
    <n v="181648"/>
    <n v="178015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m/>
    <m/>
    <m/>
    <d v="2022-12-15T00:00:00"/>
    <m/>
    <m/>
    <m/>
    <m/>
    <m/>
    <m/>
    <m/>
    <n v="0"/>
    <n v="0"/>
    <m/>
  </r>
  <r>
    <n v="900169638"/>
    <s v="MEDICINA INTEGRAL EN CASA "/>
    <s v="FE"/>
    <n v="74691"/>
    <s v="FE_74691"/>
    <s v="900169638_FE_74691"/>
    <m/>
    <m/>
    <d v="2022-11-30T00:00:00"/>
    <n v="5862990"/>
    <n v="5745730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m/>
    <m/>
    <m/>
    <d v="2022-12-15T00:00:00"/>
    <m/>
    <m/>
    <m/>
    <m/>
    <m/>
    <m/>
    <m/>
    <n v="0"/>
    <n v="0"/>
    <m/>
  </r>
  <r>
    <n v="900169638"/>
    <s v="MEDICINA INTEGRAL EN CASA "/>
    <s v="FE"/>
    <n v="74695"/>
    <s v="FE_74695"/>
    <s v="900169638_FE_74695"/>
    <m/>
    <m/>
    <d v="2022-11-30T00:00:00"/>
    <n v="1466280"/>
    <n v="1436954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m/>
    <m/>
    <m/>
    <d v="2022-12-15T00:00:00"/>
    <m/>
    <m/>
    <m/>
    <m/>
    <m/>
    <m/>
    <m/>
    <n v="0"/>
    <n v="0"/>
    <m/>
  </r>
  <r>
    <n v="900169638"/>
    <s v="MEDICINA INTEGRAL EN CASA "/>
    <s v="FE"/>
    <n v="54384"/>
    <s v="FE_54384"/>
    <s v="900169638_FE_54384"/>
    <s v="FE"/>
    <n v="54384"/>
    <d v="2022-04-30T00:00:00"/>
    <n v="5862990"/>
    <n v="5745730"/>
    <s v="B)Factura sin saldo ERP"/>
    <x v="1"/>
    <m/>
    <m/>
    <n v="0"/>
    <m/>
    <m/>
    <m/>
    <m/>
    <s v="OK"/>
    <n v="5862990"/>
    <n v="0"/>
    <n v="0"/>
    <n v="0"/>
    <n v="5862990"/>
    <n v="0"/>
    <m/>
    <n v="0"/>
    <m/>
    <n v="0"/>
    <n v="0"/>
    <n v="5745730"/>
    <n v="2201328632"/>
    <s v="12.12.2022"/>
    <d v="2022-05-15T00:00:00"/>
    <m/>
    <n v="2"/>
    <m/>
    <m/>
    <n v="1"/>
    <n v="20220530"/>
    <n v="20220520"/>
    <n v="5862990"/>
    <n v="0"/>
    <m/>
  </r>
  <r>
    <n v="900169638"/>
    <s v="MEDICINA INTEGRAL EN CASA "/>
    <s v="FE"/>
    <n v="56350"/>
    <s v="FE_56350"/>
    <s v="900169638_FE_56350"/>
    <s v="FE"/>
    <n v="56350"/>
    <d v="2022-05-31T00:00:00"/>
    <n v="609544"/>
    <n v="597353"/>
    <s v="B)Factura sin saldo ERP"/>
    <x v="1"/>
    <m/>
    <m/>
    <n v="0"/>
    <m/>
    <m/>
    <m/>
    <m/>
    <s v="OK"/>
    <n v="609544"/>
    <n v="0"/>
    <n v="0"/>
    <n v="0"/>
    <n v="609544"/>
    <n v="0"/>
    <m/>
    <n v="0"/>
    <m/>
    <n v="0"/>
    <n v="0"/>
    <n v="597353"/>
    <n v="2201328632"/>
    <s v="12.12.2022"/>
    <d v="2022-06-15T00:00:00"/>
    <m/>
    <n v="2"/>
    <m/>
    <m/>
    <n v="1"/>
    <n v="20220630"/>
    <n v="20220622"/>
    <n v="609544"/>
    <n v="0"/>
    <m/>
  </r>
  <r>
    <n v="900169638"/>
    <s v="MEDICINA INTEGRAL EN CASA "/>
    <s v="FE"/>
    <n v="56351"/>
    <s v="FE_56351"/>
    <s v="900169638_FE_56351"/>
    <s v="FE"/>
    <n v="56351"/>
    <d v="2022-05-31T00:00:00"/>
    <n v="1651568"/>
    <n v="1618537"/>
    <s v="B)Factura sin saldo ERP"/>
    <x v="1"/>
    <m/>
    <m/>
    <n v="0"/>
    <m/>
    <m/>
    <m/>
    <m/>
    <s v="OK"/>
    <n v="1651568"/>
    <n v="0"/>
    <n v="0"/>
    <n v="0"/>
    <n v="1651568"/>
    <n v="0"/>
    <m/>
    <n v="0"/>
    <m/>
    <n v="0"/>
    <n v="0"/>
    <n v="1618537"/>
    <n v="2201328632"/>
    <s v="12.12.2022"/>
    <d v="2022-06-15T00:00:00"/>
    <m/>
    <n v="2"/>
    <m/>
    <m/>
    <n v="1"/>
    <n v="20220630"/>
    <n v="20220622"/>
    <n v="1651568"/>
    <n v="0"/>
    <m/>
  </r>
  <r>
    <n v="900169638"/>
    <s v="MEDICINA INTEGRAL EN CASA "/>
    <s v="FE"/>
    <n v="56352"/>
    <s v="FE_56352"/>
    <s v="900169638_FE_56352"/>
    <s v="FE"/>
    <n v="56352"/>
    <d v="2022-05-31T00:00:00"/>
    <n v="5605056"/>
    <n v="5492955"/>
    <s v="B)Factura sin saldo ERP"/>
    <x v="1"/>
    <m/>
    <m/>
    <n v="0"/>
    <m/>
    <m/>
    <m/>
    <m/>
    <s v="OK"/>
    <n v="5605056"/>
    <n v="0"/>
    <n v="0"/>
    <n v="0"/>
    <n v="5605056"/>
    <n v="0"/>
    <m/>
    <n v="0"/>
    <m/>
    <n v="0"/>
    <n v="0"/>
    <n v="5492955"/>
    <n v="2201328632"/>
    <s v="12.12.2022"/>
    <d v="2022-06-15T00:00:00"/>
    <m/>
    <n v="2"/>
    <m/>
    <m/>
    <n v="1"/>
    <n v="20220630"/>
    <n v="20220622"/>
    <n v="5605056"/>
    <n v="0"/>
    <m/>
  </r>
  <r>
    <n v="900169638"/>
    <s v="MEDICINA INTEGRAL EN CASA "/>
    <s v="FE"/>
    <n v="56781"/>
    <s v="FE_56781"/>
    <s v="900169638_FE_56781"/>
    <s v="FE"/>
    <n v="56781"/>
    <d v="2022-05-31T00:00:00"/>
    <n v="454120"/>
    <n v="445038"/>
    <s v="B)Factura sin saldo ERP"/>
    <x v="1"/>
    <m/>
    <m/>
    <n v="0"/>
    <m/>
    <m/>
    <m/>
    <m/>
    <s v="OK"/>
    <n v="454120"/>
    <n v="0"/>
    <n v="0"/>
    <n v="0"/>
    <n v="454120"/>
    <n v="0"/>
    <m/>
    <n v="0"/>
    <m/>
    <n v="0"/>
    <n v="0"/>
    <n v="445038"/>
    <n v="2201328632"/>
    <s v="12.12.2022"/>
    <d v="2022-06-15T00:00:00"/>
    <m/>
    <n v="2"/>
    <m/>
    <m/>
    <n v="1"/>
    <n v="20220630"/>
    <n v="20220622"/>
    <n v="454120"/>
    <n v="0"/>
    <m/>
  </r>
  <r>
    <n v="900169638"/>
    <s v="MEDICINA INTEGRAL EN CASA "/>
    <s v="FE"/>
    <n v="56840"/>
    <s v="FE_56840"/>
    <s v="900169638_FE_56840"/>
    <s v="FE"/>
    <n v="56840"/>
    <d v="2022-05-31T00:00:00"/>
    <n v="493562"/>
    <n v="483691"/>
    <s v="B)Factura sin saldo ERP"/>
    <x v="1"/>
    <m/>
    <m/>
    <n v="0"/>
    <m/>
    <m/>
    <m/>
    <m/>
    <s v="OK"/>
    <n v="493562"/>
    <n v="0"/>
    <n v="0"/>
    <n v="0"/>
    <n v="493562"/>
    <n v="0"/>
    <m/>
    <n v="0"/>
    <m/>
    <n v="0"/>
    <n v="0"/>
    <n v="483691"/>
    <n v="2201328632"/>
    <s v="12.12.2022"/>
    <d v="2022-06-15T00:00:00"/>
    <m/>
    <n v="2"/>
    <m/>
    <m/>
    <n v="1"/>
    <n v="20220630"/>
    <n v="20220622"/>
    <n v="493562"/>
    <n v="0"/>
    <m/>
  </r>
  <r>
    <n v="900169638"/>
    <s v="MEDICINA INTEGRAL EN CASA "/>
    <s v="FE"/>
    <n v="56953"/>
    <s v="FE_56953"/>
    <s v="900169638_FE_56953"/>
    <s v="FE"/>
    <n v="56953"/>
    <d v="2022-05-31T00:00:00"/>
    <n v="6060624"/>
    <n v="5939412"/>
    <s v="B)Factura sin saldo ERP"/>
    <x v="1"/>
    <m/>
    <m/>
    <n v="0"/>
    <m/>
    <m/>
    <m/>
    <m/>
    <s v="OK"/>
    <n v="6060624"/>
    <n v="0"/>
    <n v="0"/>
    <n v="0"/>
    <n v="6060624"/>
    <n v="0"/>
    <m/>
    <n v="0"/>
    <m/>
    <n v="0"/>
    <n v="0"/>
    <n v="5939412"/>
    <n v="2201328632"/>
    <s v="12.12.2022"/>
    <d v="2022-06-15T00:00:00"/>
    <m/>
    <n v="2"/>
    <m/>
    <m/>
    <n v="2"/>
    <n v="20220730"/>
    <n v="20220715"/>
    <n v="6060624"/>
    <n v="0"/>
    <m/>
  </r>
  <r>
    <n v="900169638"/>
    <s v="MEDICINA INTEGRAL EN CASA "/>
    <s v="FE"/>
    <n v="59029"/>
    <s v="FE_59029"/>
    <s v="900169638_FE_59029"/>
    <s v="FE"/>
    <n v="59029"/>
    <d v="2022-06-30T00:00:00"/>
    <n v="39442"/>
    <n v="38653"/>
    <s v="B)Factura sin saldo ERP"/>
    <x v="1"/>
    <m/>
    <m/>
    <n v="0"/>
    <m/>
    <m/>
    <m/>
    <m/>
    <s v="OK"/>
    <n v="39442"/>
    <n v="0"/>
    <n v="0"/>
    <n v="0"/>
    <n v="39442"/>
    <n v="0"/>
    <m/>
    <n v="0"/>
    <m/>
    <n v="0"/>
    <n v="0"/>
    <n v="38653"/>
    <n v="2201328632"/>
    <s v="12.12.2022"/>
    <d v="2022-07-15T00:00:00"/>
    <m/>
    <n v="2"/>
    <m/>
    <m/>
    <n v="1"/>
    <n v="20220730"/>
    <n v="20220722"/>
    <n v="39442"/>
    <n v="0"/>
    <m/>
  </r>
  <r>
    <n v="900169638"/>
    <s v="MEDICINA INTEGRAL EN CASA "/>
    <s v="FE"/>
    <n v="59030"/>
    <s v="FE_59030"/>
    <s v="900169638_FE_59030"/>
    <s v="FE"/>
    <n v="59030"/>
    <d v="2022-06-30T00:00:00"/>
    <n v="733734"/>
    <n v="719059"/>
    <s v="B)Factura sin saldo ERP"/>
    <x v="1"/>
    <m/>
    <m/>
    <n v="0"/>
    <m/>
    <m/>
    <m/>
    <m/>
    <s v="OK"/>
    <n v="733734"/>
    <n v="0"/>
    <n v="0"/>
    <n v="0"/>
    <n v="733734"/>
    <n v="0"/>
    <m/>
    <n v="0"/>
    <m/>
    <n v="0"/>
    <n v="0"/>
    <n v="719059"/>
    <n v="2201328632"/>
    <s v="12.12.2022"/>
    <d v="2022-07-15T00:00:00"/>
    <m/>
    <n v="2"/>
    <m/>
    <m/>
    <n v="1"/>
    <n v="20220730"/>
    <n v="20220722"/>
    <n v="733734"/>
    <n v="0"/>
    <m/>
  </r>
  <r>
    <n v="900169638"/>
    <s v="MEDICINA INTEGRAL EN CASA "/>
    <s v="FE"/>
    <n v="59031"/>
    <s v="FE_59031"/>
    <s v="900169638_FE_59031"/>
    <s v="FE"/>
    <n v="59031"/>
    <d v="2022-06-30T00:00:00"/>
    <n v="815496"/>
    <n v="799186"/>
    <s v="B)Factura sin saldo ERP"/>
    <x v="1"/>
    <m/>
    <m/>
    <n v="0"/>
    <m/>
    <m/>
    <m/>
    <m/>
    <s v="OK"/>
    <n v="815496"/>
    <n v="0"/>
    <n v="0"/>
    <n v="0"/>
    <n v="815496"/>
    <n v="0"/>
    <m/>
    <n v="0"/>
    <m/>
    <n v="0"/>
    <n v="0"/>
    <n v="799186"/>
    <n v="2201328632"/>
    <s v="12.12.2022"/>
    <d v="2022-07-15T00:00:00"/>
    <m/>
    <n v="2"/>
    <m/>
    <m/>
    <n v="1"/>
    <n v="20220730"/>
    <n v="20220722"/>
    <n v="815496"/>
    <n v="0"/>
    <m/>
  </r>
  <r>
    <n v="900169638"/>
    <s v="MEDICINA INTEGRAL EN CASA "/>
    <s v="FE"/>
    <n v="59032"/>
    <s v="FE_59032"/>
    <s v="900169638_FE_59032"/>
    <s v="FE"/>
    <n v="59032"/>
    <d v="2022-06-30T00:00:00"/>
    <n v="716998"/>
    <n v="702658"/>
    <s v="B)Factura sin saldo ERP"/>
    <x v="1"/>
    <m/>
    <m/>
    <n v="0"/>
    <m/>
    <m/>
    <m/>
    <m/>
    <s v="OK"/>
    <n v="716998"/>
    <n v="0"/>
    <n v="0"/>
    <n v="0"/>
    <n v="716998"/>
    <n v="0"/>
    <m/>
    <n v="0"/>
    <m/>
    <n v="0"/>
    <n v="0"/>
    <n v="702658"/>
    <n v="2201328632"/>
    <s v="12.12.2022"/>
    <d v="2022-07-15T00:00:00"/>
    <m/>
    <n v="2"/>
    <m/>
    <m/>
    <n v="1"/>
    <n v="20220730"/>
    <n v="20220722"/>
    <n v="716998"/>
    <n v="0"/>
    <m/>
  </r>
  <r>
    <n v="900169638"/>
    <s v="MEDICINA INTEGRAL EN CASA "/>
    <s v="FE"/>
    <n v="59033"/>
    <s v="FE_59033"/>
    <s v="900169638_FE_59033"/>
    <s v="FE"/>
    <n v="59033"/>
    <d v="2022-06-30T00:00:00"/>
    <n v="5559644"/>
    <n v="5448451"/>
    <s v="B)Factura sin saldo ERP"/>
    <x v="1"/>
    <m/>
    <m/>
    <n v="0"/>
    <m/>
    <m/>
    <m/>
    <m/>
    <s v="OK"/>
    <n v="5559644"/>
    <n v="0"/>
    <n v="0"/>
    <n v="0"/>
    <n v="5559644"/>
    <n v="0"/>
    <m/>
    <n v="0"/>
    <m/>
    <n v="0"/>
    <n v="0"/>
    <n v="5448451"/>
    <n v="2201328632"/>
    <s v="12.12.2022"/>
    <d v="2022-07-15T00:00:00"/>
    <m/>
    <n v="2"/>
    <m/>
    <m/>
    <n v="1"/>
    <n v="20220730"/>
    <n v="20220722"/>
    <n v="5559644"/>
    <n v="0"/>
    <m/>
  </r>
  <r>
    <n v="900169638"/>
    <s v="MEDICINA INTEGRAL EN CASA "/>
    <s v="FE"/>
    <n v="59855"/>
    <s v="FE_59855"/>
    <s v="900169638_FE_59855"/>
    <s v="FE"/>
    <n v="59855"/>
    <d v="2022-06-30T00:00:00"/>
    <n v="5862990"/>
    <n v="5745730"/>
    <s v="B)Factura sin saldo ERP"/>
    <x v="1"/>
    <m/>
    <m/>
    <n v="0"/>
    <m/>
    <m/>
    <m/>
    <m/>
    <s v="OK"/>
    <n v="5862990"/>
    <n v="0"/>
    <n v="0"/>
    <n v="0"/>
    <n v="5862990"/>
    <n v="0"/>
    <m/>
    <n v="0"/>
    <m/>
    <n v="0"/>
    <n v="0"/>
    <n v="5745730"/>
    <n v="2201328632"/>
    <s v="12.12.2022"/>
    <d v="2022-07-15T00:00:00"/>
    <m/>
    <n v="2"/>
    <m/>
    <m/>
    <n v="1"/>
    <n v="20220730"/>
    <n v="20220722"/>
    <n v="5862990"/>
    <n v="0"/>
    <m/>
  </r>
  <r>
    <n v="900169638"/>
    <s v="MEDICINA INTEGRAL EN CASA "/>
    <s v="FE"/>
    <n v="61814"/>
    <s v="FE_61814"/>
    <s v="900169638_FE_61814"/>
    <s v="FE"/>
    <n v="61814"/>
    <d v="2022-07-31T00:00:00"/>
    <n v="5605056"/>
    <n v="5492955"/>
    <s v="B)Factura sin saldo ERP"/>
    <x v="2"/>
    <m/>
    <m/>
    <n v="0"/>
    <m/>
    <n v="5492955"/>
    <n v="1222139215"/>
    <m/>
    <s v="OK"/>
    <n v="5605056"/>
    <n v="0"/>
    <n v="0"/>
    <n v="0"/>
    <n v="5605056"/>
    <n v="0"/>
    <m/>
    <n v="0"/>
    <m/>
    <n v="0"/>
    <n v="0"/>
    <m/>
    <m/>
    <m/>
    <d v="2022-08-15T00:00:00"/>
    <m/>
    <n v="2"/>
    <m/>
    <m/>
    <n v="1"/>
    <n v="20220930"/>
    <n v="20220906"/>
    <n v="5605056"/>
    <n v="0"/>
    <m/>
  </r>
  <r>
    <n v="900169638"/>
    <s v="MEDICINA INTEGRAL EN CASA "/>
    <s v="FE"/>
    <n v="61815"/>
    <s v="FE_61815"/>
    <s v="900169638_FE_61815"/>
    <s v="FE"/>
    <n v="61815"/>
    <d v="2022-07-31T00:00:00"/>
    <n v="1610206"/>
    <n v="1578002"/>
    <s v="B)Factura sin saldo ERP"/>
    <x v="1"/>
    <m/>
    <m/>
    <n v="0"/>
    <m/>
    <m/>
    <m/>
    <m/>
    <s v="OK"/>
    <n v="1610206"/>
    <n v="0"/>
    <n v="0"/>
    <n v="0"/>
    <n v="1610206"/>
    <n v="0"/>
    <m/>
    <n v="0"/>
    <m/>
    <n v="0"/>
    <n v="0"/>
    <n v="1578002"/>
    <n v="2201328632"/>
    <s v="12.12.2022"/>
    <d v="2022-08-15T00:00:00"/>
    <m/>
    <n v="2"/>
    <m/>
    <m/>
    <n v="1"/>
    <n v="20220930"/>
    <n v="20220906"/>
    <n v="1610206"/>
    <n v="0"/>
    <m/>
  </r>
  <r>
    <n v="900169638"/>
    <s v="MEDICINA INTEGRAL EN CASA "/>
    <s v="FE"/>
    <n v="61816"/>
    <s v="FE_61816"/>
    <s v="900169638_FE_61816"/>
    <s v="FE"/>
    <n v="61816"/>
    <d v="2022-07-31T00:00:00"/>
    <n v="791192"/>
    <n v="775368"/>
    <s v="B)Factura sin saldo ERP"/>
    <x v="2"/>
    <m/>
    <m/>
    <n v="0"/>
    <m/>
    <n v="775368"/>
    <n v="1222139217"/>
    <m/>
    <s v="OK"/>
    <n v="791192"/>
    <n v="0"/>
    <n v="0"/>
    <n v="0"/>
    <n v="791192"/>
    <n v="0"/>
    <m/>
    <n v="0"/>
    <m/>
    <n v="0"/>
    <n v="0"/>
    <m/>
    <m/>
    <m/>
    <d v="2022-08-15T00:00:00"/>
    <m/>
    <n v="2"/>
    <m/>
    <m/>
    <n v="1"/>
    <n v="20220930"/>
    <n v="20220906"/>
    <n v="791192"/>
    <n v="0"/>
    <m/>
  </r>
  <r>
    <n v="900169638"/>
    <s v="MEDICINA INTEGRAL EN CASA "/>
    <s v="FE"/>
    <n v="61817"/>
    <s v="FE_61817"/>
    <s v="900169638_FE_61817"/>
    <s v="FE"/>
    <n v="61817"/>
    <d v="2022-07-31T00:00:00"/>
    <n v="756440"/>
    <n v="741311"/>
    <s v="B)Factura sin saldo ERP"/>
    <x v="2"/>
    <m/>
    <m/>
    <n v="0"/>
    <m/>
    <n v="741311"/>
    <n v="1222139218"/>
    <m/>
    <s v="OK"/>
    <n v="756440"/>
    <n v="0"/>
    <n v="0"/>
    <n v="0"/>
    <n v="756440"/>
    <n v="0"/>
    <m/>
    <n v="0"/>
    <m/>
    <n v="0"/>
    <n v="0"/>
    <m/>
    <m/>
    <m/>
    <d v="2022-08-15T00:00:00"/>
    <m/>
    <n v="2"/>
    <m/>
    <m/>
    <n v="1"/>
    <n v="20220930"/>
    <n v="20220906"/>
    <n v="756440"/>
    <n v="0"/>
    <m/>
  </r>
  <r>
    <n v="900169638"/>
    <s v="MEDICINA INTEGRAL EN CASA "/>
    <s v="FE"/>
    <n v="62111"/>
    <s v="FE_62111"/>
    <s v="900169638_FE_62111"/>
    <s v="FE"/>
    <n v="62111"/>
    <d v="2022-07-31T00:00:00"/>
    <n v="124190"/>
    <n v="121706"/>
    <s v="B)Factura sin saldo ERP"/>
    <x v="2"/>
    <m/>
    <m/>
    <n v="0"/>
    <m/>
    <n v="121706"/>
    <n v="1222139219"/>
    <m/>
    <s v="OK"/>
    <n v="124190"/>
    <n v="0"/>
    <n v="0"/>
    <n v="0"/>
    <n v="124190"/>
    <n v="0"/>
    <m/>
    <n v="0"/>
    <m/>
    <n v="0"/>
    <n v="0"/>
    <m/>
    <m/>
    <m/>
    <d v="2022-08-15T00:00:00"/>
    <m/>
    <n v="2"/>
    <m/>
    <m/>
    <n v="1"/>
    <n v="20220930"/>
    <n v="20220906"/>
    <n v="124190"/>
    <n v="0"/>
    <m/>
  </r>
  <r>
    <n v="900169638"/>
    <s v="MEDICINA INTEGRAL EN CASA "/>
    <s v="FE"/>
    <n v="50997"/>
    <s v="FE_50997"/>
    <s v="900169638_FE_50997"/>
    <s v="FE"/>
    <n v="50997"/>
    <d v="2022-03-31T00:00:00"/>
    <n v="791192"/>
    <n v="775368"/>
    <s v="B)Factura sin saldo ERP"/>
    <x v="1"/>
    <m/>
    <m/>
    <n v="0"/>
    <m/>
    <m/>
    <m/>
    <m/>
    <s v="OK"/>
    <n v="791192"/>
    <n v="0"/>
    <n v="0"/>
    <n v="0"/>
    <n v="791192"/>
    <n v="0"/>
    <m/>
    <n v="0"/>
    <m/>
    <n v="0"/>
    <n v="0"/>
    <n v="775368"/>
    <n v="2201328632"/>
    <s v="12.12.2022"/>
    <d v="2022-04-15T00:00:00"/>
    <m/>
    <n v="2"/>
    <m/>
    <m/>
    <n v="1"/>
    <n v="20220430"/>
    <n v="20220416"/>
    <n v="791192"/>
    <n v="0"/>
    <m/>
  </r>
  <r>
    <n v="900169638"/>
    <s v="MEDICINA INTEGRAL EN CASA "/>
    <s v="FE"/>
    <n v="50998"/>
    <s v="FE_50998"/>
    <s v="900169638_FE_50998"/>
    <s v="FE"/>
    <n v="50998"/>
    <d v="2022-03-31T00:00:00"/>
    <n v="1515332"/>
    <n v="1485025"/>
    <s v="B)Factura sin saldo ERP"/>
    <x v="1"/>
    <m/>
    <m/>
    <n v="0"/>
    <m/>
    <m/>
    <m/>
    <m/>
    <s v="OK"/>
    <n v="1515332"/>
    <n v="0"/>
    <n v="0"/>
    <n v="0"/>
    <n v="1515332"/>
    <n v="0"/>
    <m/>
    <n v="0"/>
    <m/>
    <n v="0"/>
    <n v="0"/>
    <n v="1485025"/>
    <n v="2201328632"/>
    <s v="12.12.2022"/>
    <d v="2022-04-15T00:00:00"/>
    <m/>
    <n v="2"/>
    <m/>
    <m/>
    <n v="1"/>
    <n v="20220430"/>
    <n v="20220416"/>
    <n v="1515332"/>
    <n v="0"/>
    <m/>
  </r>
  <r>
    <n v="900169638"/>
    <s v="MEDICINA INTEGRAL EN CASA "/>
    <s v="FE"/>
    <n v="51000"/>
    <s v="FE_51000"/>
    <s v="900169638_FE_51000"/>
    <s v="FE"/>
    <n v="51000"/>
    <d v="2022-03-31T00:00:00"/>
    <n v="1129330"/>
    <n v="1106743"/>
    <s v="B)Factura sin saldo ERP"/>
    <x v="1"/>
    <m/>
    <m/>
    <n v="0"/>
    <m/>
    <m/>
    <m/>
    <m/>
    <s v="OK"/>
    <n v="1129330"/>
    <n v="0"/>
    <n v="0"/>
    <n v="0"/>
    <n v="1129330"/>
    <n v="0"/>
    <m/>
    <n v="0"/>
    <m/>
    <n v="0"/>
    <n v="0"/>
    <n v="1106743"/>
    <n v="2201328632"/>
    <s v="12.12.2022"/>
    <d v="2022-04-15T00:00:00"/>
    <m/>
    <n v="2"/>
    <m/>
    <m/>
    <n v="1"/>
    <n v="20220430"/>
    <n v="20220416"/>
    <n v="1129330"/>
    <n v="0"/>
    <m/>
  </r>
  <r>
    <n v="900169638"/>
    <s v="MEDICINA INTEGRAL EN CASA "/>
    <s v="FE"/>
    <n v="51002"/>
    <s v="FE_51002"/>
    <s v="900169638_FE_51002"/>
    <s v="FE"/>
    <n v="51002"/>
    <d v="2022-03-31T00:00:00"/>
    <n v="879564"/>
    <n v="861973"/>
    <s v="B)Factura sin saldo ERP"/>
    <x v="1"/>
    <m/>
    <m/>
    <n v="0"/>
    <m/>
    <m/>
    <m/>
    <m/>
    <s v="OK"/>
    <n v="879564"/>
    <n v="0"/>
    <n v="0"/>
    <n v="0"/>
    <n v="879564"/>
    <n v="0"/>
    <m/>
    <n v="0"/>
    <m/>
    <n v="0"/>
    <n v="0"/>
    <n v="861973"/>
    <n v="2201328632"/>
    <s v="12.12.2022"/>
    <d v="2022-04-15T00:00:00"/>
    <m/>
    <n v="2"/>
    <m/>
    <m/>
    <n v="1"/>
    <n v="20220430"/>
    <n v="20220416"/>
    <n v="879564"/>
    <n v="0"/>
    <m/>
  </r>
  <r>
    <n v="900169638"/>
    <s v="MEDICINA INTEGRAL EN CASA "/>
    <s v="FE"/>
    <n v="51004"/>
    <s v="FE_51004"/>
    <s v="900169638_FE_51004"/>
    <s v="FE"/>
    <n v="51004"/>
    <d v="2022-03-31T00:00:00"/>
    <n v="5590772"/>
    <n v="5478957"/>
    <s v="B)Factura sin saldo ERP"/>
    <x v="1"/>
    <m/>
    <m/>
    <n v="0"/>
    <m/>
    <m/>
    <m/>
    <m/>
    <s v="OK"/>
    <n v="5590772"/>
    <n v="0"/>
    <n v="0"/>
    <n v="0"/>
    <n v="5590772"/>
    <n v="0"/>
    <m/>
    <n v="0"/>
    <m/>
    <n v="0"/>
    <n v="0"/>
    <n v="5478957"/>
    <n v="2201328632"/>
    <s v="12.12.2022"/>
    <d v="2022-04-15T00:00:00"/>
    <m/>
    <n v="2"/>
    <m/>
    <m/>
    <n v="1"/>
    <n v="20220430"/>
    <n v="20220416"/>
    <n v="5590772"/>
    <n v="0"/>
    <m/>
  </r>
  <r>
    <n v="900169638"/>
    <s v="MEDICINA INTEGRAL EN CASA "/>
    <s v="FE"/>
    <n v="51488"/>
    <s v="FE_51488"/>
    <s v="900169638_FE_51488"/>
    <s v="FE"/>
    <n v="51488"/>
    <d v="2022-03-31T00:00:00"/>
    <n v="6060624"/>
    <n v="5939412"/>
    <s v="B)Factura sin saldo ERP"/>
    <x v="1"/>
    <m/>
    <m/>
    <n v="0"/>
    <m/>
    <m/>
    <m/>
    <m/>
    <s v="OK"/>
    <n v="6060624"/>
    <n v="0"/>
    <n v="0"/>
    <n v="0"/>
    <n v="6060624"/>
    <n v="0"/>
    <m/>
    <n v="0"/>
    <m/>
    <n v="0"/>
    <n v="0"/>
    <n v="5939412"/>
    <n v="2201328632"/>
    <s v="12.12.2022"/>
    <d v="2022-04-15T00:00:00"/>
    <m/>
    <n v="2"/>
    <m/>
    <m/>
    <n v="1"/>
    <n v="20220430"/>
    <n v="20220416"/>
    <n v="6060624"/>
    <n v="0"/>
    <m/>
  </r>
  <r>
    <n v="900169638"/>
    <s v="MEDICINA INTEGRAL EN CASA "/>
    <s v="FE"/>
    <n v="53766"/>
    <s v="FE_53766"/>
    <s v="900169638_FE_53766"/>
    <s v="FE"/>
    <n v="53766"/>
    <d v="2022-04-30T00:00:00"/>
    <n v="1356390"/>
    <n v="1329262"/>
    <s v="B)Factura sin saldo ERP"/>
    <x v="1"/>
    <m/>
    <m/>
    <n v="0"/>
    <m/>
    <m/>
    <m/>
    <m/>
    <s v="OK"/>
    <n v="1356390"/>
    <n v="0"/>
    <n v="0"/>
    <n v="0"/>
    <n v="1356390"/>
    <n v="0"/>
    <m/>
    <n v="0"/>
    <m/>
    <n v="0"/>
    <n v="0"/>
    <n v="1329262"/>
    <n v="2201328632"/>
    <s v="12.12.2022"/>
    <d v="2022-05-15T00:00:00"/>
    <m/>
    <n v="2"/>
    <m/>
    <m/>
    <n v="2"/>
    <n v="20220730"/>
    <n v="20220715"/>
    <n v="1356390"/>
    <n v="0"/>
    <m/>
  </r>
  <r>
    <n v="900169638"/>
    <s v="MEDICINA INTEGRAL EN CASA "/>
    <s v="FE"/>
    <n v="53768"/>
    <s v="FE_53768"/>
    <s v="900169638_FE_53768"/>
    <s v="FE"/>
    <n v="53768"/>
    <d v="2022-04-30T00:00:00"/>
    <n v="363296"/>
    <n v="356030"/>
    <s v="B)Factura sin saldo ERP"/>
    <x v="1"/>
    <m/>
    <m/>
    <n v="0"/>
    <m/>
    <m/>
    <m/>
    <m/>
    <s v="OK"/>
    <n v="363296"/>
    <n v="0"/>
    <n v="0"/>
    <n v="0"/>
    <n v="363296"/>
    <n v="0"/>
    <m/>
    <n v="0"/>
    <m/>
    <n v="0"/>
    <n v="0"/>
    <n v="356030"/>
    <n v="2201328632"/>
    <s v="12.12.2022"/>
    <d v="2022-05-15T00:00:00"/>
    <m/>
    <n v="2"/>
    <m/>
    <m/>
    <n v="2"/>
    <n v="20220730"/>
    <n v="20220715"/>
    <n v="363296"/>
    <n v="0"/>
    <m/>
  </r>
  <r>
    <n v="900169638"/>
    <s v="MEDICINA INTEGRAL EN CASA "/>
    <s v="FE"/>
    <n v="53769"/>
    <s v="FE_53769"/>
    <s v="900169638_FE_53769"/>
    <s v="FE"/>
    <n v="53769"/>
    <d v="2022-04-30T00:00:00"/>
    <n v="726592"/>
    <n v="712060"/>
    <s v="B)Factura sin saldo ERP"/>
    <x v="1"/>
    <m/>
    <m/>
    <n v="0"/>
    <m/>
    <m/>
    <m/>
    <m/>
    <s v="OK"/>
    <n v="726592"/>
    <n v="0"/>
    <n v="0"/>
    <n v="0"/>
    <n v="726592"/>
    <n v="0"/>
    <m/>
    <n v="0"/>
    <m/>
    <n v="0"/>
    <n v="0"/>
    <n v="712060"/>
    <n v="2201328632"/>
    <s v="12.12.2022"/>
    <d v="2022-05-15T00:00:00"/>
    <m/>
    <n v="2"/>
    <m/>
    <m/>
    <n v="2"/>
    <n v="20220730"/>
    <n v="20220715"/>
    <n v="726592"/>
    <n v="0"/>
    <m/>
  </r>
  <r>
    <n v="900169638"/>
    <s v="MEDICINA INTEGRAL EN CASA "/>
    <s v="FE"/>
    <n v="53771"/>
    <s v="FE_53771"/>
    <s v="900169638_FE_53771"/>
    <s v="FE"/>
    <n v="53771"/>
    <d v="2022-04-30T00:00:00"/>
    <n v="337072"/>
    <n v="330331"/>
    <s v="B)Factura sin saldo ERP"/>
    <x v="1"/>
    <m/>
    <m/>
    <n v="0"/>
    <m/>
    <m/>
    <m/>
    <m/>
    <s v="OK"/>
    <n v="337072"/>
    <n v="0"/>
    <n v="0"/>
    <n v="0"/>
    <n v="337072"/>
    <n v="0"/>
    <m/>
    <n v="0"/>
    <m/>
    <n v="0"/>
    <n v="0"/>
    <n v="330331"/>
    <n v="2201328632"/>
    <s v="12.12.2022"/>
    <d v="2022-05-15T00:00:00"/>
    <m/>
    <n v="2"/>
    <m/>
    <m/>
    <n v="1"/>
    <n v="20220530"/>
    <n v="20220520"/>
    <n v="337072"/>
    <n v="0"/>
    <m/>
  </r>
  <r>
    <n v="900169638"/>
    <s v="MEDICINA INTEGRAL EN CASA "/>
    <s v="FE"/>
    <n v="64940"/>
    <s v="FE_64940"/>
    <s v="900169638_FE_64940"/>
    <s v="FE"/>
    <n v="64940"/>
    <d v="2022-08-31T00:00:00"/>
    <n v="370438"/>
    <n v="363029"/>
    <s v="B)Factura sin saldo ERP"/>
    <x v="2"/>
    <m/>
    <m/>
    <n v="0"/>
    <m/>
    <n v="363029"/>
    <n v="1222139272"/>
    <m/>
    <s v="OK"/>
    <n v="370438"/>
    <n v="0"/>
    <n v="0"/>
    <n v="0"/>
    <n v="370438"/>
    <n v="0"/>
    <m/>
    <n v="0"/>
    <m/>
    <n v="0"/>
    <n v="0"/>
    <m/>
    <m/>
    <m/>
    <d v="2022-09-15T00:00:00"/>
    <m/>
    <n v="2"/>
    <m/>
    <m/>
    <n v="1"/>
    <n v="20220930"/>
    <n v="20220916"/>
    <n v="370438"/>
    <n v="0"/>
    <m/>
  </r>
  <r>
    <n v="900169638"/>
    <s v="MEDICINA INTEGRAL EN CASA "/>
    <s v="FE"/>
    <n v="64941"/>
    <s v="FE_64941"/>
    <s v="900169638_FE_64941"/>
    <s v="FE"/>
    <n v="64941"/>
    <d v="2022-08-31T00:00:00"/>
    <n v="785116"/>
    <n v="769414"/>
    <s v="B)Factura sin saldo ERP"/>
    <x v="2"/>
    <m/>
    <m/>
    <n v="0"/>
    <m/>
    <n v="769414"/>
    <n v="1222139273"/>
    <m/>
    <s v="OK"/>
    <n v="785116"/>
    <n v="0"/>
    <n v="0"/>
    <n v="0"/>
    <n v="785116"/>
    <n v="0"/>
    <m/>
    <n v="0"/>
    <m/>
    <n v="0"/>
    <n v="0"/>
    <m/>
    <m/>
    <m/>
    <d v="2022-09-15T00:00:00"/>
    <m/>
    <n v="2"/>
    <m/>
    <m/>
    <n v="1"/>
    <n v="20220930"/>
    <n v="20220916"/>
    <n v="785116"/>
    <n v="0"/>
    <m/>
  </r>
  <r>
    <n v="900169638"/>
    <s v="MEDICINA INTEGRAL EN CASA "/>
    <s v="FE"/>
    <n v="64942"/>
    <s v="FE_64942"/>
    <s v="900169638_FE_64942"/>
    <s v="FE"/>
    <n v="64942"/>
    <d v="2022-08-31T00:00:00"/>
    <n v="1246910"/>
    <n v="1221972"/>
    <s v="B)Factura sin saldo ERP"/>
    <x v="2"/>
    <m/>
    <m/>
    <n v="0"/>
    <m/>
    <n v="1221972"/>
    <n v="1222139274"/>
    <m/>
    <s v="OK"/>
    <n v="1246910"/>
    <n v="0"/>
    <n v="0"/>
    <n v="0"/>
    <n v="1246910"/>
    <n v="0"/>
    <m/>
    <n v="0"/>
    <m/>
    <n v="0"/>
    <n v="0"/>
    <m/>
    <m/>
    <m/>
    <d v="2022-09-15T00:00:00"/>
    <m/>
    <n v="2"/>
    <m/>
    <m/>
    <n v="1"/>
    <n v="20220930"/>
    <n v="20220916"/>
    <n v="1246910"/>
    <n v="0"/>
    <m/>
  </r>
  <r>
    <n v="900169638"/>
    <s v="MEDICINA INTEGRAL EN CASA "/>
    <s v="FE"/>
    <n v="64943"/>
    <s v="FE_64943"/>
    <s v="900169638_FE_64943"/>
    <s v="FE"/>
    <n v="64943"/>
    <d v="2022-08-31T00:00:00"/>
    <n v="5605056"/>
    <n v="5492955"/>
    <s v="B)Factura sin saldo ERP"/>
    <x v="2"/>
    <m/>
    <m/>
    <n v="0"/>
    <m/>
    <n v="5492955"/>
    <n v="1222139275"/>
    <m/>
    <s v="OK"/>
    <n v="5605056"/>
    <n v="0"/>
    <n v="0"/>
    <n v="0"/>
    <n v="5605056"/>
    <n v="0"/>
    <m/>
    <n v="0"/>
    <m/>
    <n v="0"/>
    <n v="0"/>
    <m/>
    <m/>
    <m/>
    <d v="2022-09-15T00:00:00"/>
    <m/>
    <n v="2"/>
    <m/>
    <m/>
    <n v="1"/>
    <n v="20220930"/>
    <n v="20220916"/>
    <n v="5605056"/>
    <n v="0"/>
    <m/>
  </r>
  <r>
    <n v="900169638"/>
    <s v="MEDICINA INTEGRAL EN CASA "/>
    <s v="FE"/>
    <n v="64944"/>
    <s v="FE_64944"/>
    <s v="900169638_FE_64944"/>
    <s v="FE"/>
    <n v="64944"/>
    <d v="2022-08-31T00:00:00"/>
    <n v="454120"/>
    <n v="445038"/>
    <s v="B)Factura sin saldo ERP"/>
    <x v="2"/>
    <m/>
    <m/>
    <n v="0"/>
    <m/>
    <n v="445038"/>
    <n v="1222139276"/>
    <m/>
    <s v="OK"/>
    <n v="454120"/>
    <n v="0"/>
    <n v="0"/>
    <n v="0"/>
    <n v="454120"/>
    <n v="0"/>
    <m/>
    <n v="0"/>
    <m/>
    <n v="0"/>
    <n v="0"/>
    <m/>
    <m/>
    <m/>
    <d v="2022-09-15T00:00:00"/>
    <m/>
    <n v="2"/>
    <m/>
    <m/>
    <n v="1"/>
    <n v="20220930"/>
    <n v="20220916"/>
    <n v="454120"/>
    <n v="0"/>
    <m/>
  </r>
  <r>
    <n v="900169638"/>
    <s v="MEDICINA INTEGRAL EN CASA "/>
    <s v="FE"/>
    <n v="65498"/>
    <s v="FE_65498"/>
    <s v="900169638_FE_65498"/>
    <s v="FE"/>
    <n v="65498"/>
    <d v="2022-08-31T00:00:00"/>
    <n v="6058423"/>
    <n v="5937255"/>
    <s v="B)Factura sin saldo ERP"/>
    <x v="2"/>
    <m/>
    <m/>
    <n v="0"/>
    <m/>
    <n v="5937255"/>
    <n v="1222139277"/>
    <m/>
    <s v="OK"/>
    <n v="6058423"/>
    <n v="0"/>
    <n v="0"/>
    <n v="0"/>
    <n v="6058423"/>
    <n v="0"/>
    <m/>
    <n v="0"/>
    <m/>
    <n v="0"/>
    <n v="0"/>
    <m/>
    <m/>
    <m/>
    <d v="2022-09-15T00:00:00"/>
    <m/>
    <n v="2"/>
    <m/>
    <m/>
    <n v="1"/>
    <n v="20220930"/>
    <n v="20220916"/>
    <n v="6058423"/>
    <n v="0"/>
    <m/>
  </r>
  <r>
    <n v="900169638"/>
    <s v="MEDICINA INTEGRAL EN CASA "/>
    <s v="FE"/>
    <n v="65502"/>
    <s v="FE_65502"/>
    <s v="900169638_FE_65502"/>
    <s v="FE"/>
    <n v="65502"/>
    <d v="2022-08-31T00:00:00"/>
    <n v="181648"/>
    <n v="178015"/>
    <s v="B)Factura sin saldo ERP"/>
    <x v="2"/>
    <m/>
    <m/>
    <n v="0"/>
    <m/>
    <n v="178015"/>
    <n v="1222139278"/>
    <m/>
    <s v="OK"/>
    <n v="181648"/>
    <n v="0"/>
    <n v="0"/>
    <n v="0"/>
    <n v="181648"/>
    <n v="0"/>
    <m/>
    <n v="0"/>
    <m/>
    <n v="0"/>
    <n v="0"/>
    <m/>
    <m/>
    <m/>
    <d v="2022-09-15T00:00:00"/>
    <m/>
    <n v="2"/>
    <m/>
    <m/>
    <n v="1"/>
    <n v="20220930"/>
    <n v="20220916"/>
    <n v="181648"/>
    <n v="0"/>
    <m/>
  </r>
  <r>
    <n v="900169638"/>
    <s v="MEDICINA INTEGRAL EN CASA "/>
    <s v="FE"/>
    <n v="67922"/>
    <s v="FE_67922"/>
    <s v="900169638_FE_67922"/>
    <s v="FE"/>
    <n v="67922"/>
    <d v="2022-09-30T00:00:00"/>
    <n v="1133380"/>
    <n v="1110712"/>
    <s v="B)Factura sin saldo ERP"/>
    <x v="2"/>
    <m/>
    <m/>
    <n v="0"/>
    <m/>
    <m/>
    <m/>
    <m/>
    <s v="OK"/>
    <n v="1133380"/>
    <n v="0"/>
    <n v="0"/>
    <n v="0"/>
    <n v="1133380"/>
    <n v="0"/>
    <m/>
    <n v="0"/>
    <m/>
    <n v="0"/>
    <n v="0"/>
    <m/>
    <m/>
    <m/>
    <d v="2022-10-15T00:00:00"/>
    <m/>
    <n v="2"/>
    <m/>
    <m/>
    <n v="1"/>
    <n v="20221030"/>
    <n v="20221018"/>
    <n v="1133380"/>
    <n v="0"/>
    <m/>
  </r>
  <r>
    <n v="900169638"/>
    <s v="MEDICINA INTEGRAL EN CASA "/>
    <s v="FE"/>
    <n v="67924"/>
    <s v="FE_67924"/>
    <s v="900169638_FE_67924"/>
    <s v="FE"/>
    <n v="67924"/>
    <d v="2022-09-30T00:00:00"/>
    <n v="11422634"/>
    <n v="11194181"/>
    <s v="B)Factura sin saldo ERP"/>
    <x v="2"/>
    <m/>
    <m/>
    <n v="0"/>
    <m/>
    <m/>
    <m/>
    <m/>
    <s v="OK"/>
    <n v="11422634"/>
    <n v="0"/>
    <n v="0"/>
    <n v="0"/>
    <n v="11422634"/>
    <n v="0"/>
    <m/>
    <n v="0"/>
    <m/>
    <n v="0"/>
    <n v="0"/>
    <m/>
    <m/>
    <m/>
    <d v="2022-10-15T00:00:00"/>
    <m/>
    <n v="2"/>
    <m/>
    <m/>
    <n v="1"/>
    <n v="20221030"/>
    <n v="20221018"/>
    <n v="11422634"/>
    <n v="0"/>
    <m/>
  </r>
  <r>
    <n v="900169638"/>
    <s v="MEDICINA INTEGRAL EN CASA "/>
    <s v="FE"/>
    <n v="67926"/>
    <s v="FE_67926"/>
    <s v="900169638_FE_67926"/>
    <s v="FE"/>
    <n v="67926"/>
    <d v="2022-09-30T00:00:00"/>
    <n v="733734"/>
    <n v="719059"/>
    <s v="B)Factura sin saldo ERP"/>
    <x v="2"/>
    <m/>
    <m/>
    <n v="0"/>
    <m/>
    <m/>
    <m/>
    <m/>
    <s v="OK"/>
    <n v="733734"/>
    <n v="0"/>
    <n v="0"/>
    <n v="0"/>
    <n v="733734"/>
    <n v="0"/>
    <m/>
    <n v="0"/>
    <m/>
    <n v="0"/>
    <n v="0"/>
    <m/>
    <m/>
    <m/>
    <d v="2022-10-15T00:00:00"/>
    <m/>
    <n v="2"/>
    <m/>
    <m/>
    <n v="1"/>
    <n v="20221030"/>
    <n v="20221018"/>
    <n v="733734"/>
    <n v="0"/>
    <m/>
  </r>
  <r>
    <n v="900169638"/>
    <s v="MEDICINA INTEGRAL EN CASA "/>
    <s v="FE"/>
    <n v="67927"/>
    <s v="FE_67927"/>
    <s v="900169638_FE_67927"/>
    <s v="FE"/>
    <n v="67927"/>
    <d v="2022-09-30T00:00:00"/>
    <n v="779146"/>
    <n v="763563"/>
    <s v="B)Factura sin saldo ERP"/>
    <x v="2"/>
    <m/>
    <m/>
    <n v="0"/>
    <m/>
    <m/>
    <m/>
    <m/>
    <s v="OK"/>
    <n v="779146"/>
    <n v="0"/>
    <n v="0"/>
    <n v="0"/>
    <n v="779146"/>
    <n v="0"/>
    <m/>
    <n v="0"/>
    <m/>
    <n v="0"/>
    <n v="0"/>
    <m/>
    <m/>
    <m/>
    <d v="2022-10-15T00:00:00"/>
    <m/>
    <n v="2"/>
    <m/>
    <m/>
    <n v="1"/>
    <n v="20221030"/>
    <n v="20221018"/>
    <n v="779146"/>
    <n v="0"/>
    <m/>
  </r>
  <r>
    <n v="900169638"/>
    <s v="MEDICINA INTEGRAL EN CASA "/>
    <s v="FE"/>
    <n v="68507"/>
    <s v="FE_68507"/>
    <s v="900169638_FE_68507"/>
    <s v="FE"/>
    <n v="68507"/>
    <d v="2022-09-30T00:00:00"/>
    <n v="90824"/>
    <n v="89008"/>
    <s v="B)Factura sin saldo ERP"/>
    <x v="2"/>
    <m/>
    <m/>
    <n v="0"/>
    <m/>
    <m/>
    <m/>
    <m/>
    <s v="OK"/>
    <n v="90824"/>
    <n v="0"/>
    <n v="0"/>
    <n v="0"/>
    <n v="90824"/>
    <n v="0"/>
    <m/>
    <n v="0"/>
    <m/>
    <n v="0"/>
    <n v="0"/>
    <m/>
    <m/>
    <m/>
    <d v="2022-10-15T00:00:00"/>
    <m/>
    <n v="2"/>
    <m/>
    <m/>
    <n v="1"/>
    <n v="20221030"/>
    <n v="20221018"/>
    <n v="90824"/>
    <n v="0"/>
    <m/>
  </r>
  <r>
    <n v="900169638"/>
    <s v="MEDICINA INTEGRAL EN CASA "/>
    <s v="FE"/>
    <n v="1467"/>
    <s v="FE_1467"/>
    <s v="900169638_FE_1467"/>
    <s v="FE"/>
    <n v="1467"/>
    <d v="2019-12-31T00:00:00"/>
    <n v="9657470"/>
    <n v="1114347"/>
    <s v="B)Factura sin saldo ERP"/>
    <x v="1"/>
    <m/>
    <m/>
    <n v="0"/>
    <m/>
    <m/>
    <m/>
    <m/>
    <s v="OK"/>
    <n v="9657470"/>
    <n v="0"/>
    <n v="0"/>
    <n v="0"/>
    <n v="9657470"/>
    <n v="0"/>
    <m/>
    <n v="0"/>
    <m/>
    <n v="0"/>
    <n v="0"/>
    <n v="9464320"/>
    <n v="2201328632"/>
    <s v="12.12.2022"/>
    <d v="2020-01-15T00:00:00"/>
    <m/>
    <n v="2"/>
    <m/>
    <m/>
    <n v="2"/>
    <n v="20220730"/>
    <n v="20220715"/>
    <n v="9657470"/>
    <n v="0"/>
    <m/>
  </r>
  <r>
    <n v="900169638"/>
    <s v="MEDICINA INTEGRAL EN CASA "/>
    <s v="FE"/>
    <n v="3036"/>
    <s v="FE_3036"/>
    <s v="900169638_FE_3036"/>
    <s v="FE"/>
    <n v="3036"/>
    <d v="2020-05-20T00:00:00"/>
    <n v="9408638"/>
    <n v="311526"/>
    <s v="B)Factura sin saldo ERP"/>
    <x v="1"/>
    <m/>
    <m/>
    <n v="0"/>
    <m/>
    <m/>
    <m/>
    <m/>
    <s v="OK"/>
    <n v="9408638"/>
    <n v="0"/>
    <n v="0"/>
    <n v="0"/>
    <n v="9408638"/>
    <n v="0"/>
    <m/>
    <n v="0"/>
    <m/>
    <n v="0"/>
    <n v="0"/>
    <n v="9220465"/>
    <n v="2201328632"/>
    <s v="12.12.2022"/>
    <d v="2020-06-04T00:00:00"/>
    <m/>
    <n v="2"/>
    <m/>
    <m/>
    <n v="2"/>
    <n v="20220730"/>
    <n v="20220715"/>
    <n v="9408638"/>
    <n v="0"/>
    <m/>
  </r>
  <r>
    <n v="900169638"/>
    <s v="MEDICINA INTEGRAL EN CASA "/>
    <s v="FE"/>
    <n v="15171"/>
    <s v="FE_15171"/>
    <s v="900169638_FE_15171"/>
    <s v="FE"/>
    <n v="15171"/>
    <d v="2021-01-07T00:00:00"/>
    <n v="9682364"/>
    <n v="77229"/>
    <s v="B)Factura sin saldo ERP"/>
    <x v="1"/>
    <m/>
    <m/>
    <n v="0"/>
    <m/>
    <m/>
    <m/>
    <m/>
    <s v="OK"/>
    <n v="9682364"/>
    <n v="0"/>
    <n v="0"/>
    <n v="0"/>
    <n v="9682364"/>
    <n v="0"/>
    <m/>
    <n v="0"/>
    <m/>
    <n v="0"/>
    <n v="0"/>
    <n v="9488716"/>
    <n v="2201328632"/>
    <s v="12.12.2022"/>
    <d v="2021-01-22T00:00:00"/>
    <m/>
    <n v="2"/>
    <m/>
    <m/>
    <n v="2"/>
    <n v="20220730"/>
    <n v="20220715"/>
    <n v="9682364"/>
    <n v="0"/>
    <m/>
  </r>
  <r>
    <n v="900169638"/>
    <s v="MEDICINA INTEGRAL EN CASA "/>
    <s v="FE"/>
    <n v="37253"/>
    <s v="FE_37253"/>
    <s v="900169638_FE_37253"/>
    <s v="FE"/>
    <n v="37253"/>
    <d v="2021-09-30T00:00:00"/>
    <n v="12792000"/>
    <n v="12536160"/>
    <s v="B)Factura sin saldo ERP"/>
    <x v="2"/>
    <m/>
    <m/>
    <n v="0"/>
    <m/>
    <n v="12536160"/>
    <n v="1222139265"/>
    <m/>
    <s v="OK"/>
    <n v="12792000"/>
    <n v="0"/>
    <n v="0"/>
    <n v="0"/>
    <n v="12792000"/>
    <n v="0"/>
    <m/>
    <n v="0"/>
    <m/>
    <n v="0"/>
    <n v="0"/>
    <m/>
    <m/>
    <m/>
    <d v="2021-10-15T00:00:00"/>
    <m/>
    <n v="2"/>
    <m/>
    <m/>
    <n v="1"/>
    <n v="20220930"/>
    <n v="20220909"/>
    <n v="12792000"/>
    <n v="0"/>
    <m/>
  </r>
  <r>
    <n v="900169638"/>
    <s v="MEDICINA INTEGRAL EN CASA "/>
    <s v="FE"/>
    <n v="37258"/>
    <s v="FE_37258"/>
    <s v="900169638_FE_37258"/>
    <s v="FE"/>
    <n v="37258"/>
    <d v="2021-09-30T00:00:00"/>
    <n v="11410480"/>
    <n v="11182270"/>
    <s v="B)Factura sin saldo ERP"/>
    <x v="2"/>
    <m/>
    <m/>
    <n v="0"/>
    <m/>
    <n v="11182270"/>
    <n v="1222139264"/>
    <m/>
    <s v="OK"/>
    <n v="11410480"/>
    <n v="0"/>
    <n v="0"/>
    <n v="0"/>
    <n v="11410480"/>
    <n v="0"/>
    <m/>
    <n v="0"/>
    <m/>
    <n v="0"/>
    <n v="0"/>
    <m/>
    <m/>
    <m/>
    <d v="2021-10-15T00:00:00"/>
    <m/>
    <n v="2"/>
    <m/>
    <m/>
    <n v="1"/>
    <n v="20220930"/>
    <n v="20220909"/>
    <n v="11410480"/>
    <n v="0"/>
    <m/>
  </r>
  <r>
    <n v="900169638"/>
    <s v="MEDICINA INTEGRAL EN CASA "/>
    <s v="FE"/>
    <n v="39819"/>
    <s v="FE_39819"/>
    <s v="900169638_FE_39819"/>
    <s v="FE"/>
    <n v="39819"/>
    <d v="2021-10-31T00:00:00"/>
    <n v="10268782"/>
    <n v="10063406"/>
    <s v="B)Factura sin saldo ERP"/>
    <x v="2"/>
    <m/>
    <m/>
    <n v="0"/>
    <m/>
    <n v="10063406"/>
    <n v="1222139263"/>
    <m/>
    <s v="OK"/>
    <n v="10268782"/>
    <n v="0"/>
    <n v="0"/>
    <n v="0"/>
    <n v="10268782"/>
    <n v="0"/>
    <m/>
    <n v="0"/>
    <m/>
    <n v="0"/>
    <n v="0"/>
    <m/>
    <m/>
    <m/>
    <d v="2021-11-15T00:00:00"/>
    <m/>
    <n v="2"/>
    <m/>
    <m/>
    <n v="1"/>
    <n v="20220930"/>
    <n v="20220909"/>
    <n v="10268782"/>
    <n v="0"/>
    <m/>
  </r>
  <r>
    <n v="900169638"/>
    <s v="MEDICINA INTEGRAL EN CASA "/>
    <s v="FE"/>
    <n v="41540"/>
    <s v="FE_41540"/>
    <s v="900169638_FE_41540"/>
    <s v="FE"/>
    <n v="41540"/>
    <d v="2021-11-30T00:00:00"/>
    <n v="11435638"/>
    <n v="11206925"/>
    <s v="B)Factura sin saldo ERP"/>
    <x v="2"/>
    <m/>
    <m/>
    <n v="0"/>
    <m/>
    <n v="11206925"/>
    <n v="1222139262"/>
    <m/>
    <s v="OK"/>
    <n v="11435638"/>
    <n v="0"/>
    <n v="0"/>
    <n v="0"/>
    <n v="11435638"/>
    <n v="0"/>
    <m/>
    <n v="0"/>
    <m/>
    <n v="0"/>
    <n v="0"/>
    <m/>
    <m/>
    <m/>
    <d v="2021-12-15T00:00:00"/>
    <m/>
    <n v="2"/>
    <m/>
    <m/>
    <n v="1"/>
    <n v="20220930"/>
    <n v="20220908"/>
    <n v="11435638"/>
    <n v="0"/>
    <m/>
  </r>
  <r>
    <n v="900169638"/>
    <s v="MEDICINA INTEGRAL EN CASA "/>
    <s v="FE"/>
    <n v="53773"/>
    <s v="FE_53773"/>
    <s v="900169638_FE_53773"/>
    <s v="FE"/>
    <n v="53773"/>
    <d v="2022-04-30T00:00:00"/>
    <n v="5570518"/>
    <n v="5433950"/>
    <s v="B)Factura sin saldo ERP/conciliar diferencia glosa aceptada"/>
    <x v="1"/>
    <m/>
    <m/>
    <n v="0"/>
    <m/>
    <m/>
    <m/>
    <m/>
    <s v="OK"/>
    <n v="5570518"/>
    <n v="0"/>
    <n v="0"/>
    <n v="0"/>
    <n v="5545360"/>
    <n v="25158"/>
    <s v="IPS ACEPTA $25.158 SEGUN ACTA DE CONCILIACION REALIZADA EL6 JULIO 2022 POR ELIZABTEH FERNANDEZ Y ADRIANA SARRIA.ELIZABETH FERNANDEZ"/>
    <n v="0"/>
    <m/>
    <n v="0"/>
    <n v="0"/>
    <n v="5434453"/>
    <n v="2201328632"/>
    <s v="12.12.2022"/>
    <d v="2022-05-15T00:00:00"/>
    <m/>
    <n v="2"/>
    <m/>
    <m/>
    <n v="2"/>
    <n v="20220730"/>
    <n v="20220715"/>
    <n v="5570518"/>
    <n v="25158"/>
    <m/>
  </r>
  <r>
    <n v="900169638"/>
    <s v="MEDICINA INTEGRAL EN CASA "/>
    <s v="FE"/>
    <n v="44049"/>
    <s v="FE_44049"/>
    <s v="900169638_FE_44049"/>
    <s v="FE"/>
    <n v="44049"/>
    <d v="2022-08-26T00:00:00"/>
    <n v="11532438"/>
    <n v="176400"/>
    <s v="B)Factura sin saldo ERP/conciliar diferencia valor de factura"/>
    <x v="1"/>
    <m/>
    <m/>
    <n v="0"/>
    <m/>
    <m/>
    <m/>
    <m/>
    <s v="OK"/>
    <n v="11352438"/>
    <n v="0"/>
    <n v="0"/>
    <n v="0"/>
    <n v="11352438"/>
    <n v="0"/>
    <m/>
    <n v="0"/>
    <m/>
    <n v="0"/>
    <n v="227049"/>
    <n v="11125389"/>
    <n v="2201273965"/>
    <s v="01.08.2022"/>
    <d v="2022-09-10T00:00:00"/>
    <m/>
    <n v="2"/>
    <m/>
    <m/>
    <n v="1"/>
    <n v="20220130"/>
    <n v="20220111"/>
    <n v="11352438"/>
    <n v="0"/>
    <m/>
  </r>
  <r>
    <n v="900169638"/>
    <s v="MEDICINA INTEGRAL EN CASA "/>
    <s v="FE"/>
    <n v="62173"/>
    <s v="FE_62173"/>
    <s v="900169638_FE_62173"/>
    <s v="FE"/>
    <n v="62173"/>
    <d v="2022-07-31T00:00:00"/>
    <n v="6058423"/>
    <n v="5937255"/>
    <s v="D)Glosas parcial pendiente por respuesta de IPS"/>
    <x v="3"/>
    <m/>
    <s v="GLOSA"/>
    <n v="195433"/>
    <s v=".AUT. SE REALIZA GLOSA PARCIAL PUESTO QUE ESTAN FACTURANDO 31  UNIDADES DE ENFERMERIA 24HRS Y SOLO SE ENCUENTRAN AUTORIZOS 30, TAMBIEN EN EL FORMATO KARDEX ADJUNTO POR USTEDES, SOP RTAN 30 TAMBIEN. MANUEL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5745730"/>
    <n v="1222139220"/>
    <m/>
    <s v="OK"/>
    <n v="6058423"/>
    <n v="0"/>
    <n v="0"/>
    <n v="0"/>
    <n v="5862990"/>
    <n v="0"/>
    <m/>
    <n v="195433"/>
    <s v="AUT. SE REALIZA GLOSA PARCIAL PUESTO QUE ESTAN FACTURANDO 31 UNIDADES DE ENFERMERIA 24HRS Y SOLO SE ENCUENTRAN AUTORIZADOS 30, TAMBIEN EN EL FORMATO KARDEX ADJUNTO POR USTEDES, SOPRTAN 30 TAMBIEN. MANUEL M"/>
    <n v="195433"/>
    <n v="0"/>
    <m/>
    <m/>
    <m/>
    <d v="2022-08-15T00:00:00"/>
    <m/>
    <n v="9"/>
    <m/>
    <s v="NO"/>
    <n v="1"/>
    <n v="21001231"/>
    <n v="20220906"/>
    <n v="6058423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5CE12EE-E0FF-40D3-92F6-C2F68E690143}" name="TablaDinámica6" cacheId="4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E8" firstHeaderRow="0" firstDataRow="1" firstDataCol="1"/>
  <pivotFields count="46">
    <pivotField showAll="0"/>
    <pivotField showAll="0"/>
    <pivotField showAll="0"/>
    <pivotField showAll="0"/>
    <pivotField showAll="0"/>
    <pivotField dataField="1"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5">
        <item x="1"/>
        <item x="0"/>
        <item x="2"/>
        <item x="3"/>
        <item t="default"/>
      </items>
    </pivotField>
    <pivotField showAll="0"/>
    <pivotField showAll="0"/>
    <pivotField numFmtId="164"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dataField="1" numFmtId="164" showAll="0"/>
    <pivotField showAll="0"/>
    <pivotField numFmtId="164" showAll="0"/>
    <pivotField numFmtId="164" showAll="0"/>
    <pivotField dataField="1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FACTURAS " fld="5" subtotal="count" baseField="0" baseItem="0"/>
    <dataField name="SALDO FACT IPS " fld="10" baseField="0" baseItem="0" numFmtId="169"/>
    <dataField name="VALOR GLOSA Y DEVOLUCIÓN" fld="28" baseField="0" baseItem="0" numFmtId="169"/>
    <dataField name="VALOR CANCELADO " fld="32" baseField="0" baseItem="0" numFmtId="169"/>
  </dataFields>
  <formats count="3">
    <format dxfId="3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showGridLines="0" workbookViewId="0">
      <selection activeCell="B10" sqref="B10"/>
    </sheetView>
  </sheetViews>
  <sheetFormatPr baseColWidth="10" defaultRowHeight="15" x14ac:dyDescent="0.25"/>
  <cols>
    <col min="2" max="2" width="27.85546875" bestFit="1" customWidth="1"/>
    <col min="3" max="3" width="13.85546875" bestFit="1" customWidth="1"/>
    <col min="4" max="4" width="15.140625" bestFit="1" customWidth="1"/>
    <col min="5" max="5" width="15.85546875" bestFit="1" customWidth="1"/>
    <col min="6" max="6" width="16.42578125" customWidth="1"/>
    <col min="7" max="7" width="15.7109375" bestFit="1" customWidth="1"/>
    <col min="8" max="8" width="15.85546875" bestFit="1" customWidth="1"/>
    <col min="9" max="9" width="15.7109375" bestFit="1" customWidth="1"/>
  </cols>
  <sheetData>
    <row r="1" spans="1:9" s="3" customFormat="1" ht="30" x14ac:dyDescent="0.25">
      <c r="A1" s="2" t="s">
        <v>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8</v>
      </c>
    </row>
    <row r="2" spans="1:9" x14ac:dyDescent="0.25">
      <c r="A2" s="1" t="s">
        <v>10</v>
      </c>
      <c r="B2" s="1" t="s">
        <v>11</v>
      </c>
      <c r="C2" s="4" t="s">
        <v>12</v>
      </c>
      <c r="D2" s="4">
        <v>1467</v>
      </c>
      <c r="E2" s="5">
        <v>43830</v>
      </c>
      <c r="F2" s="5">
        <f>E2+15</f>
        <v>43845</v>
      </c>
      <c r="G2" s="6">
        <f>VLOOKUP($D$2:$D$65,[1]UOSL3185!$A$2:$C$167,3,0)</f>
        <v>9657470</v>
      </c>
      <c r="H2" s="6">
        <v>1114347</v>
      </c>
      <c r="I2" s="7" t="s">
        <v>9</v>
      </c>
    </row>
    <row r="3" spans="1:9" x14ac:dyDescent="0.25">
      <c r="A3" s="1" t="s">
        <v>10</v>
      </c>
      <c r="B3" s="1" t="s">
        <v>11</v>
      </c>
      <c r="C3" s="4" t="s">
        <v>12</v>
      </c>
      <c r="D3" s="4">
        <v>3036</v>
      </c>
      <c r="E3" s="5">
        <v>43971</v>
      </c>
      <c r="F3" s="5">
        <f t="shared" ref="F3:F65" si="0">E3+15</f>
        <v>43986</v>
      </c>
      <c r="G3" s="6">
        <f>VLOOKUP($D$2:$D$65,[1]UOSL3185!$A$2:$C$167,3,0)</f>
        <v>9408638</v>
      </c>
      <c r="H3" s="6">
        <v>311526</v>
      </c>
      <c r="I3" s="7" t="s">
        <v>9</v>
      </c>
    </row>
    <row r="4" spans="1:9" x14ac:dyDescent="0.25">
      <c r="A4" s="1" t="s">
        <v>10</v>
      </c>
      <c r="B4" s="1" t="s">
        <v>11</v>
      </c>
      <c r="C4" s="4" t="s">
        <v>12</v>
      </c>
      <c r="D4" s="4">
        <v>15171</v>
      </c>
      <c r="E4" s="5">
        <v>44203</v>
      </c>
      <c r="F4" s="5">
        <f t="shared" si="0"/>
        <v>44218</v>
      </c>
      <c r="G4" s="6">
        <f>VLOOKUP($D$2:$D$65,[1]UOSL3185!$A$2:$C$167,3,0)</f>
        <v>9682364</v>
      </c>
      <c r="H4" s="6">
        <v>77229</v>
      </c>
      <c r="I4" s="7" t="s">
        <v>9</v>
      </c>
    </row>
    <row r="5" spans="1:9" x14ac:dyDescent="0.25">
      <c r="A5" s="1" t="s">
        <v>10</v>
      </c>
      <c r="B5" s="1" t="s">
        <v>11</v>
      </c>
      <c r="C5" s="4" t="s">
        <v>12</v>
      </c>
      <c r="D5" s="4">
        <v>26525</v>
      </c>
      <c r="E5" s="5">
        <v>44327</v>
      </c>
      <c r="F5" s="5">
        <f t="shared" si="0"/>
        <v>44342</v>
      </c>
      <c r="G5" s="6">
        <f>VLOOKUP($D$2:$D$65,[1]UOSL3185!$A$2:$C$167,3,0)</f>
        <v>629798</v>
      </c>
      <c r="H5" s="6">
        <v>617202</v>
      </c>
      <c r="I5" s="7" t="s">
        <v>9</v>
      </c>
    </row>
    <row r="6" spans="1:9" x14ac:dyDescent="0.25">
      <c r="A6" s="1" t="s">
        <v>10</v>
      </c>
      <c r="B6" s="1" t="s">
        <v>11</v>
      </c>
      <c r="C6" s="4" t="s">
        <v>12</v>
      </c>
      <c r="D6" s="4">
        <v>26527</v>
      </c>
      <c r="E6" s="5">
        <v>44327</v>
      </c>
      <c r="F6" s="5">
        <f t="shared" si="0"/>
        <v>44342</v>
      </c>
      <c r="G6" s="6">
        <f>VLOOKUP($D$2:$D$65,[1]UOSL3185!$A$2:$C$167,3,0)</f>
        <v>1744844</v>
      </c>
      <c r="H6" s="6">
        <v>1709947</v>
      </c>
      <c r="I6" s="7" t="s">
        <v>9</v>
      </c>
    </row>
    <row r="7" spans="1:9" x14ac:dyDescent="0.25">
      <c r="A7" s="1" t="s">
        <v>10</v>
      </c>
      <c r="B7" s="1" t="s">
        <v>11</v>
      </c>
      <c r="C7" s="4" t="s">
        <v>12</v>
      </c>
      <c r="D7" s="4">
        <v>37253</v>
      </c>
      <c r="E7" s="5">
        <v>44469</v>
      </c>
      <c r="F7" s="5">
        <f t="shared" si="0"/>
        <v>44484</v>
      </c>
      <c r="G7" s="6">
        <f>VLOOKUP($D$2:$D$65,[1]UOSL3185!$A$2:$C$167,3,0)</f>
        <v>12792000</v>
      </c>
      <c r="H7" s="6">
        <v>12536160</v>
      </c>
      <c r="I7" s="7" t="s">
        <v>9</v>
      </c>
    </row>
    <row r="8" spans="1:9" x14ac:dyDescent="0.25">
      <c r="A8" s="1" t="s">
        <v>10</v>
      </c>
      <c r="B8" s="1" t="s">
        <v>11</v>
      </c>
      <c r="C8" s="4" t="s">
        <v>12</v>
      </c>
      <c r="D8" s="4">
        <v>37258</v>
      </c>
      <c r="E8" s="5">
        <v>44469</v>
      </c>
      <c r="F8" s="5">
        <f t="shared" si="0"/>
        <v>44484</v>
      </c>
      <c r="G8" s="6">
        <f>VLOOKUP($D$2:$D$65,[1]UOSL3185!$A$2:$C$167,3,0)</f>
        <v>11410480</v>
      </c>
      <c r="H8" s="6">
        <v>11182270</v>
      </c>
      <c r="I8" s="7" t="s">
        <v>9</v>
      </c>
    </row>
    <row r="9" spans="1:9" x14ac:dyDescent="0.25">
      <c r="A9" s="1" t="s">
        <v>10</v>
      </c>
      <c r="B9" s="1" t="s">
        <v>11</v>
      </c>
      <c r="C9" s="4" t="s">
        <v>12</v>
      </c>
      <c r="D9" s="4">
        <v>39819</v>
      </c>
      <c r="E9" s="5">
        <v>44500</v>
      </c>
      <c r="F9" s="5">
        <f t="shared" si="0"/>
        <v>44515</v>
      </c>
      <c r="G9" s="6">
        <f>VLOOKUP($D$2:$D$65,[1]UOSL3185!$A$2:$C$167,3,0)</f>
        <v>10268782</v>
      </c>
      <c r="H9" s="6">
        <v>10063406</v>
      </c>
      <c r="I9" s="7" t="s">
        <v>9</v>
      </c>
    </row>
    <row r="10" spans="1:9" x14ac:dyDescent="0.25">
      <c r="A10" s="1" t="s">
        <v>10</v>
      </c>
      <c r="B10" s="1" t="s">
        <v>11</v>
      </c>
      <c r="C10" s="4" t="s">
        <v>12</v>
      </c>
      <c r="D10" s="4">
        <v>41540</v>
      </c>
      <c r="E10" s="5">
        <v>44530</v>
      </c>
      <c r="F10" s="5">
        <f t="shared" si="0"/>
        <v>44545</v>
      </c>
      <c r="G10" s="6">
        <f>VLOOKUP($D$2:$D$65,[1]UOSL3185!$A$2:$C$167,3,0)</f>
        <v>11435638</v>
      </c>
      <c r="H10" s="6">
        <v>11206925</v>
      </c>
      <c r="I10" s="7" t="s">
        <v>9</v>
      </c>
    </row>
    <row r="11" spans="1:9" x14ac:dyDescent="0.25">
      <c r="A11" s="1" t="s">
        <v>10</v>
      </c>
      <c r="B11" s="1" t="s">
        <v>11</v>
      </c>
      <c r="C11" s="4" t="s">
        <v>12</v>
      </c>
      <c r="D11" s="4">
        <v>44049</v>
      </c>
      <c r="E11" s="5">
        <v>44799</v>
      </c>
      <c r="F11" s="5">
        <f t="shared" si="0"/>
        <v>44814</v>
      </c>
      <c r="G11" s="6">
        <f>VLOOKUP($D$2:$D$65,[1]UOSL3185!$A$2:$C$167,3,0)</f>
        <v>11532438</v>
      </c>
      <c r="H11" s="6">
        <v>176400</v>
      </c>
      <c r="I11" s="7" t="s">
        <v>9</v>
      </c>
    </row>
    <row r="12" spans="1:9" x14ac:dyDescent="0.25">
      <c r="A12" s="1" t="s">
        <v>10</v>
      </c>
      <c r="B12" s="1" t="s">
        <v>11</v>
      </c>
      <c r="C12" s="4" t="s">
        <v>12</v>
      </c>
      <c r="D12" s="4">
        <v>50997</v>
      </c>
      <c r="E12" s="5">
        <v>44651</v>
      </c>
      <c r="F12" s="5">
        <f t="shared" si="0"/>
        <v>44666</v>
      </c>
      <c r="G12" s="6">
        <f>VLOOKUP($D$2:$D$65,[1]UOSL3185!$A$2:$C$167,3,0)</f>
        <v>791192</v>
      </c>
      <c r="H12" s="6">
        <v>775368</v>
      </c>
      <c r="I12" s="7" t="s">
        <v>9</v>
      </c>
    </row>
    <row r="13" spans="1:9" x14ac:dyDescent="0.25">
      <c r="A13" s="1" t="s">
        <v>10</v>
      </c>
      <c r="B13" s="1" t="s">
        <v>11</v>
      </c>
      <c r="C13" s="4" t="s">
        <v>12</v>
      </c>
      <c r="D13" s="4">
        <v>50998</v>
      </c>
      <c r="E13" s="5">
        <v>44651</v>
      </c>
      <c r="F13" s="5">
        <f t="shared" si="0"/>
        <v>44666</v>
      </c>
      <c r="G13" s="6">
        <f>VLOOKUP($D$2:$D$65,[1]UOSL3185!$A$2:$C$167,3,0)</f>
        <v>1515332</v>
      </c>
      <c r="H13" s="6">
        <v>1485025</v>
      </c>
      <c r="I13" s="7" t="s">
        <v>9</v>
      </c>
    </row>
    <row r="14" spans="1:9" x14ac:dyDescent="0.25">
      <c r="A14" s="1" t="s">
        <v>10</v>
      </c>
      <c r="B14" s="1" t="s">
        <v>11</v>
      </c>
      <c r="C14" s="4" t="s">
        <v>12</v>
      </c>
      <c r="D14" s="4">
        <v>51000</v>
      </c>
      <c r="E14" s="5">
        <v>44651</v>
      </c>
      <c r="F14" s="5">
        <f t="shared" si="0"/>
        <v>44666</v>
      </c>
      <c r="G14" s="6">
        <f>VLOOKUP($D$2:$D$65,[1]UOSL3185!$A$2:$C$167,3,0)</f>
        <v>1129330</v>
      </c>
      <c r="H14" s="6">
        <v>1106743</v>
      </c>
      <c r="I14" s="7" t="s">
        <v>9</v>
      </c>
    </row>
    <row r="15" spans="1:9" x14ac:dyDescent="0.25">
      <c r="A15" s="1" t="s">
        <v>10</v>
      </c>
      <c r="B15" s="1" t="s">
        <v>11</v>
      </c>
      <c r="C15" s="4" t="s">
        <v>12</v>
      </c>
      <c r="D15" s="4">
        <v>51002</v>
      </c>
      <c r="E15" s="5">
        <v>44651</v>
      </c>
      <c r="F15" s="5">
        <f t="shared" si="0"/>
        <v>44666</v>
      </c>
      <c r="G15" s="6">
        <f>VLOOKUP($D$2:$D$65,[1]UOSL3185!$A$2:$C$167,3,0)</f>
        <v>879564</v>
      </c>
      <c r="H15" s="6">
        <v>861973</v>
      </c>
      <c r="I15" s="7" t="s">
        <v>9</v>
      </c>
    </row>
    <row r="16" spans="1:9" x14ac:dyDescent="0.25">
      <c r="A16" s="1" t="s">
        <v>10</v>
      </c>
      <c r="B16" s="1" t="s">
        <v>11</v>
      </c>
      <c r="C16" s="4" t="s">
        <v>12</v>
      </c>
      <c r="D16" s="4">
        <v>51004</v>
      </c>
      <c r="E16" s="5">
        <v>44651</v>
      </c>
      <c r="F16" s="5">
        <f t="shared" si="0"/>
        <v>44666</v>
      </c>
      <c r="G16" s="6">
        <f>VLOOKUP($D$2:$D$65,[1]UOSL3185!$A$2:$C$167,3,0)</f>
        <v>5590772</v>
      </c>
      <c r="H16" s="6">
        <v>5478957</v>
      </c>
      <c r="I16" s="7" t="s">
        <v>9</v>
      </c>
    </row>
    <row r="17" spans="1:9" x14ac:dyDescent="0.25">
      <c r="A17" s="1" t="s">
        <v>10</v>
      </c>
      <c r="B17" s="1" t="s">
        <v>11</v>
      </c>
      <c r="C17" s="4" t="s">
        <v>12</v>
      </c>
      <c r="D17" s="4">
        <v>51488</v>
      </c>
      <c r="E17" s="5">
        <v>44651</v>
      </c>
      <c r="F17" s="5">
        <f t="shared" si="0"/>
        <v>44666</v>
      </c>
      <c r="G17" s="6">
        <f>VLOOKUP($D$2:$D$65,[1]UOSL3185!$A$2:$C$167,3,0)</f>
        <v>6060624</v>
      </c>
      <c r="H17" s="6">
        <v>5939412</v>
      </c>
      <c r="I17" s="7" t="s">
        <v>9</v>
      </c>
    </row>
    <row r="18" spans="1:9" x14ac:dyDescent="0.25">
      <c r="A18" s="1" t="s">
        <v>10</v>
      </c>
      <c r="B18" s="1" t="s">
        <v>11</v>
      </c>
      <c r="C18" s="4" t="s">
        <v>12</v>
      </c>
      <c r="D18" s="4">
        <v>53766</v>
      </c>
      <c r="E18" s="5">
        <v>44681</v>
      </c>
      <c r="F18" s="5">
        <f t="shared" si="0"/>
        <v>44696</v>
      </c>
      <c r="G18" s="6">
        <f>VLOOKUP($D$2:$D$65,[1]UOSL3185!$A$2:$C$167,3,0)</f>
        <v>1356390</v>
      </c>
      <c r="H18" s="6">
        <v>1329262</v>
      </c>
      <c r="I18" s="7" t="s">
        <v>9</v>
      </c>
    </row>
    <row r="19" spans="1:9" x14ac:dyDescent="0.25">
      <c r="A19" s="1" t="s">
        <v>10</v>
      </c>
      <c r="B19" s="1" t="s">
        <v>11</v>
      </c>
      <c r="C19" s="4" t="s">
        <v>12</v>
      </c>
      <c r="D19" s="4">
        <v>53768</v>
      </c>
      <c r="E19" s="5">
        <v>44681</v>
      </c>
      <c r="F19" s="5">
        <f t="shared" si="0"/>
        <v>44696</v>
      </c>
      <c r="G19" s="6">
        <f>VLOOKUP($D$2:$D$65,[1]UOSL3185!$A$2:$C$167,3,0)</f>
        <v>363296</v>
      </c>
      <c r="H19" s="6">
        <v>356030</v>
      </c>
      <c r="I19" s="7" t="s">
        <v>9</v>
      </c>
    </row>
    <row r="20" spans="1:9" x14ac:dyDescent="0.25">
      <c r="A20" s="1" t="s">
        <v>10</v>
      </c>
      <c r="B20" s="1" t="s">
        <v>11</v>
      </c>
      <c r="C20" s="4" t="s">
        <v>12</v>
      </c>
      <c r="D20" s="4">
        <v>53769</v>
      </c>
      <c r="E20" s="5">
        <v>44681</v>
      </c>
      <c r="F20" s="5">
        <f t="shared" si="0"/>
        <v>44696</v>
      </c>
      <c r="G20" s="6">
        <f>VLOOKUP($D$2:$D$65,[1]UOSL3185!$A$2:$C$167,3,0)</f>
        <v>726592</v>
      </c>
      <c r="H20" s="6">
        <v>712060</v>
      </c>
      <c r="I20" s="7" t="s">
        <v>9</v>
      </c>
    </row>
    <row r="21" spans="1:9" x14ac:dyDescent="0.25">
      <c r="A21" s="1" t="s">
        <v>10</v>
      </c>
      <c r="B21" s="1" t="s">
        <v>11</v>
      </c>
      <c r="C21" s="4" t="s">
        <v>12</v>
      </c>
      <c r="D21" s="4">
        <v>53771</v>
      </c>
      <c r="E21" s="5">
        <v>44681</v>
      </c>
      <c r="F21" s="5">
        <f t="shared" si="0"/>
        <v>44696</v>
      </c>
      <c r="G21" s="6">
        <f>VLOOKUP($D$2:$D$65,[1]UOSL3185!$A$2:$C$167,3,0)</f>
        <v>337072</v>
      </c>
      <c r="H21" s="6">
        <v>330331</v>
      </c>
      <c r="I21" s="7" t="s">
        <v>9</v>
      </c>
    </row>
    <row r="22" spans="1:9" x14ac:dyDescent="0.25">
      <c r="A22" s="1" t="s">
        <v>10</v>
      </c>
      <c r="B22" s="1" t="s">
        <v>11</v>
      </c>
      <c r="C22" s="4" t="s">
        <v>12</v>
      </c>
      <c r="D22" s="4">
        <v>53773</v>
      </c>
      <c r="E22" s="5">
        <v>44681</v>
      </c>
      <c r="F22" s="5">
        <f t="shared" si="0"/>
        <v>44696</v>
      </c>
      <c r="G22" s="6">
        <f>VLOOKUP($D$2:$D$65,[1]UOSL3185!$A$2:$C$167,3,0)</f>
        <v>5570518</v>
      </c>
      <c r="H22" s="6">
        <v>5433950</v>
      </c>
      <c r="I22" s="7" t="s">
        <v>9</v>
      </c>
    </row>
    <row r="23" spans="1:9" x14ac:dyDescent="0.25">
      <c r="A23" s="1" t="s">
        <v>10</v>
      </c>
      <c r="B23" s="1" t="s">
        <v>11</v>
      </c>
      <c r="C23" s="4" t="s">
        <v>12</v>
      </c>
      <c r="D23" s="4">
        <v>54384</v>
      </c>
      <c r="E23" s="5">
        <v>44681</v>
      </c>
      <c r="F23" s="5">
        <f t="shared" si="0"/>
        <v>44696</v>
      </c>
      <c r="G23" s="6">
        <f>VLOOKUP($D$2:$D$65,[1]UOSL3185!$A$2:$C$167,3,0)</f>
        <v>5862990</v>
      </c>
      <c r="H23" s="6">
        <v>5745730</v>
      </c>
      <c r="I23" s="7" t="s">
        <v>9</v>
      </c>
    </row>
    <row r="24" spans="1:9" x14ac:dyDescent="0.25">
      <c r="A24" s="1" t="s">
        <v>10</v>
      </c>
      <c r="B24" s="1" t="s">
        <v>11</v>
      </c>
      <c r="C24" s="4" t="s">
        <v>12</v>
      </c>
      <c r="D24" s="4">
        <v>56350</v>
      </c>
      <c r="E24" s="5">
        <v>44712</v>
      </c>
      <c r="F24" s="5">
        <f t="shared" si="0"/>
        <v>44727</v>
      </c>
      <c r="G24" s="6">
        <f>VLOOKUP($D$2:$D$65,[1]UOSL3185!$A$2:$C$167,3,0)</f>
        <v>609544</v>
      </c>
      <c r="H24" s="6">
        <v>597353</v>
      </c>
      <c r="I24" s="7" t="s">
        <v>9</v>
      </c>
    </row>
    <row r="25" spans="1:9" x14ac:dyDescent="0.25">
      <c r="A25" s="1" t="s">
        <v>10</v>
      </c>
      <c r="B25" s="1" t="s">
        <v>11</v>
      </c>
      <c r="C25" s="4" t="s">
        <v>12</v>
      </c>
      <c r="D25" s="4">
        <v>56351</v>
      </c>
      <c r="E25" s="5">
        <v>44712</v>
      </c>
      <c r="F25" s="5">
        <f t="shared" si="0"/>
        <v>44727</v>
      </c>
      <c r="G25" s="6">
        <f>VLOOKUP($D$2:$D$65,[1]UOSL3185!$A$2:$C$167,3,0)</f>
        <v>1651568</v>
      </c>
      <c r="H25" s="6">
        <v>1618537</v>
      </c>
      <c r="I25" s="7" t="s">
        <v>9</v>
      </c>
    </row>
    <row r="26" spans="1:9" x14ac:dyDescent="0.25">
      <c r="A26" s="1" t="s">
        <v>10</v>
      </c>
      <c r="B26" s="1" t="s">
        <v>11</v>
      </c>
      <c r="C26" s="4" t="s">
        <v>12</v>
      </c>
      <c r="D26" s="4">
        <v>56352</v>
      </c>
      <c r="E26" s="5">
        <v>44712</v>
      </c>
      <c r="F26" s="5">
        <f t="shared" si="0"/>
        <v>44727</v>
      </c>
      <c r="G26" s="6">
        <f>VLOOKUP($D$2:$D$65,[1]UOSL3185!$A$2:$C$167,3,0)</f>
        <v>5605056</v>
      </c>
      <c r="H26" s="6">
        <v>5492955</v>
      </c>
      <c r="I26" s="7" t="s">
        <v>9</v>
      </c>
    </row>
    <row r="27" spans="1:9" x14ac:dyDescent="0.25">
      <c r="A27" s="1" t="s">
        <v>10</v>
      </c>
      <c r="B27" s="1" t="s">
        <v>11</v>
      </c>
      <c r="C27" s="4" t="s">
        <v>12</v>
      </c>
      <c r="D27" s="4">
        <v>56781</v>
      </c>
      <c r="E27" s="5">
        <v>44712</v>
      </c>
      <c r="F27" s="5">
        <f t="shared" si="0"/>
        <v>44727</v>
      </c>
      <c r="G27" s="6">
        <f>VLOOKUP($D$2:$D$65,[1]UOSL3185!$A$2:$C$167,3,0)</f>
        <v>454120</v>
      </c>
      <c r="H27" s="6">
        <v>445038</v>
      </c>
      <c r="I27" s="7" t="s">
        <v>9</v>
      </c>
    </row>
    <row r="28" spans="1:9" x14ac:dyDescent="0.25">
      <c r="A28" s="1" t="s">
        <v>10</v>
      </c>
      <c r="B28" s="1" t="s">
        <v>11</v>
      </c>
      <c r="C28" s="4" t="s">
        <v>12</v>
      </c>
      <c r="D28" s="4">
        <v>56840</v>
      </c>
      <c r="E28" s="5">
        <v>44712</v>
      </c>
      <c r="F28" s="5">
        <f t="shared" si="0"/>
        <v>44727</v>
      </c>
      <c r="G28" s="6">
        <f>VLOOKUP($D$2:$D$65,[1]UOSL3185!$A$2:$C$167,3,0)</f>
        <v>493562</v>
      </c>
      <c r="H28" s="6">
        <v>483691</v>
      </c>
      <c r="I28" s="7" t="s">
        <v>9</v>
      </c>
    </row>
    <row r="29" spans="1:9" x14ac:dyDescent="0.25">
      <c r="A29" s="1" t="s">
        <v>10</v>
      </c>
      <c r="B29" s="1" t="s">
        <v>11</v>
      </c>
      <c r="C29" s="4" t="s">
        <v>12</v>
      </c>
      <c r="D29" s="4">
        <v>56953</v>
      </c>
      <c r="E29" s="5">
        <v>44712</v>
      </c>
      <c r="F29" s="5">
        <f t="shared" si="0"/>
        <v>44727</v>
      </c>
      <c r="G29" s="6">
        <f>VLOOKUP($D$2:$D$65,[1]UOSL3185!$A$2:$C$167,3,0)</f>
        <v>6060624</v>
      </c>
      <c r="H29" s="6">
        <v>5939412</v>
      </c>
      <c r="I29" s="7" t="s">
        <v>9</v>
      </c>
    </row>
    <row r="30" spans="1:9" x14ac:dyDescent="0.25">
      <c r="A30" s="1" t="s">
        <v>10</v>
      </c>
      <c r="B30" s="1" t="s">
        <v>11</v>
      </c>
      <c r="C30" s="4" t="s">
        <v>12</v>
      </c>
      <c r="D30" s="4">
        <v>59029</v>
      </c>
      <c r="E30" s="5">
        <v>44742</v>
      </c>
      <c r="F30" s="5">
        <f t="shared" si="0"/>
        <v>44757</v>
      </c>
      <c r="G30" s="6">
        <f>VLOOKUP($D$2:$D$65,[1]UOSL3185!$A$2:$C$167,3,0)</f>
        <v>39442</v>
      </c>
      <c r="H30" s="6">
        <v>38653</v>
      </c>
      <c r="I30" s="7" t="s">
        <v>9</v>
      </c>
    </row>
    <row r="31" spans="1:9" x14ac:dyDescent="0.25">
      <c r="A31" s="1" t="s">
        <v>10</v>
      </c>
      <c r="B31" s="1" t="s">
        <v>11</v>
      </c>
      <c r="C31" s="4" t="s">
        <v>12</v>
      </c>
      <c r="D31" s="4">
        <v>59030</v>
      </c>
      <c r="E31" s="5">
        <v>44742</v>
      </c>
      <c r="F31" s="5">
        <f t="shared" si="0"/>
        <v>44757</v>
      </c>
      <c r="G31" s="6">
        <f>VLOOKUP($D$2:$D$65,[1]UOSL3185!$A$2:$C$167,3,0)</f>
        <v>733734</v>
      </c>
      <c r="H31" s="6">
        <v>719059</v>
      </c>
      <c r="I31" s="7" t="s">
        <v>9</v>
      </c>
    </row>
    <row r="32" spans="1:9" x14ac:dyDescent="0.25">
      <c r="A32" s="1" t="s">
        <v>10</v>
      </c>
      <c r="B32" s="1" t="s">
        <v>11</v>
      </c>
      <c r="C32" s="4" t="s">
        <v>12</v>
      </c>
      <c r="D32" s="4">
        <v>59031</v>
      </c>
      <c r="E32" s="5">
        <v>44742</v>
      </c>
      <c r="F32" s="5">
        <f t="shared" si="0"/>
        <v>44757</v>
      </c>
      <c r="G32" s="6">
        <f>VLOOKUP($D$2:$D$65,[1]UOSL3185!$A$2:$C$167,3,0)</f>
        <v>815496</v>
      </c>
      <c r="H32" s="6">
        <v>799186</v>
      </c>
      <c r="I32" s="7" t="s">
        <v>9</v>
      </c>
    </row>
    <row r="33" spans="1:9" x14ac:dyDescent="0.25">
      <c r="A33" s="1" t="s">
        <v>10</v>
      </c>
      <c r="B33" s="1" t="s">
        <v>11</v>
      </c>
      <c r="C33" s="4" t="s">
        <v>12</v>
      </c>
      <c r="D33" s="4">
        <v>59032</v>
      </c>
      <c r="E33" s="5">
        <v>44742</v>
      </c>
      <c r="F33" s="5">
        <f t="shared" si="0"/>
        <v>44757</v>
      </c>
      <c r="G33" s="6">
        <f>VLOOKUP($D$2:$D$65,[1]UOSL3185!$A$2:$C$167,3,0)</f>
        <v>716998</v>
      </c>
      <c r="H33" s="6">
        <v>702658</v>
      </c>
      <c r="I33" s="7" t="s">
        <v>9</v>
      </c>
    </row>
    <row r="34" spans="1:9" x14ac:dyDescent="0.25">
      <c r="A34" s="1" t="s">
        <v>10</v>
      </c>
      <c r="B34" s="1" t="s">
        <v>11</v>
      </c>
      <c r="C34" s="4" t="s">
        <v>12</v>
      </c>
      <c r="D34" s="4">
        <v>59033</v>
      </c>
      <c r="E34" s="5">
        <v>44742</v>
      </c>
      <c r="F34" s="5">
        <f t="shared" si="0"/>
        <v>44757</v>
      </c>
      <c r="G34" s="6">
        <f>VLOOKUP($D$2:$D$65,[1]UOSL3185!$A$2:$C$167,3,0)</f>
        <v>5559644</v>
      </c>
      <c r="H34" s="6">
        <v>5448451</v>
      </c>
      <c r="I34" s="7" t="s">
        <v>9</v>
      </c>
    </row>
    <row r="35" spans="1:9" x14ac:dyDescent="0.25">
      <c r="A35" s="1" t="s">
        <v>10</v>
      </c>
      <c r="B35" s="1" t="s">
        <v>11</v>
      </c>
      <c r="C35" s="4" t="s">
        <v>12</v>
      </c>
      <c r="D35" s="4">
        <v>59855</v>
      </c>
      <c r="E35" s="5">
        <v>44742</v>
      </c>
      <c r="F35" s="5">
        <f t="shared" si="0"/>
        <v>44757</v>
      </c>
      <c r="G35" s="6">
        <f>VLOOKUP($D$2:$D$65,[1]UOSL3185!$A$2:$C$167,3,0)</f>
        <v>5862990</v>
      </c>
      <c r="H35" s="6">
        <v>5745730</v>
      </c>
      <c r="I35" s="7" t="s">
        <v>9</v>
      </c>
    </row>
    <row r="36" spans="1:9" x14ac:dyDescent="0.25">
      <c r="A36" s="1" t="s">
        <v>10</v>
      </c>
      <c r="B36" s="1" t="s">
        <v>11</v>
      </c>
      <c r="C36" s="4" t="s">
        <v>12</v>
      </c>
      <c r="D36" s="4">
        <v>61814</v>
      </c>
      <c r="E36" s="5">
        <v>44773</v>
      </c>
      <c r="F36" s="5">
        <f t="shared" si="0"/>
        <v>44788</v>
      </c>
      <c r="G36" s="6">
        <f>VLOOKUP($D$2:$D$65,[1]UOSL3185!$A$2:$C$167,3,0)</f>
        <v>5605056</v>
      </c>
      <c r="H36" s="6">
        <v>5492955</v>
      </c>
      <c r="I36" s="7" t="s">
        <v>9</v>
      </c>
    </row>
    <row r="37" spans="1:9" x14ac:dyDescent="0.25">
      <c r="A37" s="1" t="s">
        <v>10</v>
      </c>
      <c r="B37" s="1" t="s">
        <v>11</v>
      </c>
      <c r="C37" s="4" t="s">
        <v>12</v>
      </c>
      <c r="D37" s="4">
        <v>61815</v>
      </c>
      <c r="E37" s="5">
        <v>44773</v>
      </c>
      <c r="F37" s="5">
        <f t="shared" si="0"/>
        <v>44788</v>
      </c>
      <c r="G37" s="6">
        <f>VLOOKUP($D$2:$D$65,[1]UOSL3185!$A$2:$C$167,3,0)</f>
        <v>1610206</v>
      </c>
      <c r="H37" s="6">
        <v>1578002</v>
      </c>
      <c r="I37" s="7" t="s">
        <v>9</v>
      </c>
    </row>
    <row r="38" spans="1:9" x14ac:dyDescent="0.25">
      <c r="A38" s="1" t="s">
        <v>10</v>
      </c>
      <c r="B38" s="1" t="s">
        <v>11</v>
      </c>
      <c r="C38" s="4" t="s">
        <v>12</v>
      </c>
      <c r="D38" s="4">
        <v>61816</v>
      </c>
      <c r="E38" s="5">
        <v>44773</v>
      </c>
      <c r="F38" s="5">
        <f t="shared" si="0"/>
        <v>44788</v>
      </c>
      <c r="G38" s="6">
        <f>VLOOKUP($D$2:$D$65,[1]UOSL3185!$A$2:$C$167,3,0)</f>
        <v>791192</v>
      </c>
      <c r="H38" s="6">
        <v>775368</v>
      </c>
      <c r="I38" s="7" t="s">
        <v>9</v>
      </c>
    </row>
    <row r="39" spans="1:9" x14ac:dyDescent="0.25">
      <c r="A39" s="1" t="s">
        <v>10</v>
      </c>
      <c r="B39" s="1" t="s">
        <v>11</v>
      </c>
      <c r="C39" s="4" t="s">
        <v>12</v>
      </c>
      <c r="D39" s="4">
        <v>61817</v>
      </c>
      <c r="E39" s="5">
        <v>44773</v>
      </c>
      <c r="F39" s="5">
        <f t="shared" si="0"/>
        <v>44788</v>
      </c>
      <c r="G39" s="6">
        <f>VLOOKUP($D$2:$D$65,[1]UOSL3185!$A$2:$C$167,3,0)</f>
        <v>756440</v>
      </c>
      <c r="H39" s="6">
        <v>741311</v>
      </c>
      <c r="I39" s="7" t="s">
        <v>9</v>
      </c>
    </row>
    <row r="40" spans="1:9" x14ac:dyDescent="0.25">
      <c r="A40" s="1" t="s">
        <v>10</v>
      </c>
      <c r="B40" s="1" t="s">
        <v>11</v>
      </c>
      <c r="C40" s="4" t="s">
        <v>12</v>
      </c>
      <c r="D40" s="4">
        <v>62111</v>
      </c>
      <c r="E40" s="5">
        <v>44773</v>
      </c>
      <c r="F40" s="5">
        <f t="shared" si="0"/>
        <v>44788</v>
      </c>
      <c r="G40" s="6">
        <f>VLOOKUP($D$2:$D$65,[1]UOSL3185!$A$2:$C$167,3,0)</f>
        <v>124190</v>
      </c>
      <c r="H40" s="6">
        <v>121706</v>
      </c>
      <c r="I40" s="7" t="s">
        <v>9</v>
      </c>
    </row>
    <row r="41" spans="1:9" x14ac:dyDescent="0.25">
      <c r="A41" s="1" t="s">
        <v>10</v>
      </c>
      <c r="B41" s="1" t="s">
        <v>11</v>
      </c>
      <c r="C41" s="4" t="s">
        <v>12</v>
      </c>
      <c r="D41" s="4">
        <v>62173</v>
      </c>
      <c r="E41" s="5">
        <v>44773</v>
      </c>
      <c r="F41" s="5">
        <f t="shared" si="0"/>
        <v>44788</v>
      </c>
      <c r="G41" s="6">
        <f>VLOOKUP($D$2:$D$65,[1]UOSL3185!$A$2:$C$167,3,0)</f>
        <v>6058423</v>
      </c>
      <c r="H41" s="6">
        <v>5937255</v>
      </c>
      <c r="I41" s="7" t="s">
        <v>9</v>
      </c>
    </row>
    <row r="42" spans="1:9" x14ac:dyDescent="0.25">
      <c r="A42" s="1" t="s">
        <v>10</v>
      </c>
      <c r="B42" s="1" t="s">
        <v>11</v>
      </c>
      <c r="C42" s="4" t="s">
        <v>12</v>
      </c>
      <c r="D42" s="4">
        <v>64940</v>
      </c>
      <c r="E42" s="5">
        <v>44804</v>
      </c>
      <c r="F42" s="5">
        <f t="shared" si="0"/>
        <v>44819</v>
      </c>
      <c r="G42" s="6">
        <f>VLOOKUP($D$2:$D$65,[1]UOSL3185!$A$2:$C$167,3,0)</f>
        <v>370438</v>
      </c>
      <c r="H42" s="6">
        <v>363029</v>
      </c>
      <c r="I42" s="7" t="s">
        <v>9</v>
      </c>
    </row>
    <row r="43" spans="1:9" x14ac:dyDescent="0.25">
      <c r="A43" s="1" t="s">
        <v>10</v>
      </c>
      <c r="B43" s="1" t="s">
        <v>11</v>
      </c>
      <c r="C43" s="4" t="s">
        <v>12</v>
      </c>
      <c r="D43" s="4">
        <v>64941</v>
      </c>
      <c r="E43" s="5">
        <v>44804</v>
      </c>
      <c r="F43" s="5">
        <f t="shared" si="0"/>
        <v>44819</v>
      </c>
      <c r="G43" s="6">
        <f>VLOOKUP($D$2:$D$65,[1]UOSL3185!$A$2:$C$167,3,0)</f>
        <v>785116</v>
      </c>
      <c r="H43" s="6">
        <v>769414</v>
      </c>
      <c r="I43" s="7" t="s">
        <v>9</v>
      </c>
    </row>
    <row r="44" spans="1:9" x14ac:dyDescent="0.25">
      <c r="A44" s="1" t="s">
        <v>10</v>
      </c>
      <c r="B44" s="1" t="s">
        <v>11</v>
      </c>
      <c r="C44" s="4" t="s">
        <v>12</v>
      </c>
      <c r="D44" s="4">
        <v>64942</v>
      </c>
      <c r="E44" s="5">
        <v>44804</v>
      </c>
      <c r="F44" s="5">
        <f t="shared" si="0"/>
        <v>44819</v>
      </c>
      <c r="G44" s="6">
        <f>VLOOKUP($D$2:$D$65,[1]UOSL3185!$A$2:$C$167,3,0)</f>
        <v>1246910</v>
      </c>
      <c r="H44" s="6">
        <v>1221972</v>
      </c>
      <c r="I44" s="7" t="s">
        <v>9</v>
      </c>
    </row>
    <row r="45" spans="1:9" x14ac:dyDescent="0.25">
      <c r="A45" s="1" t="s">
        <v>10</v>
      </c>
      <c r="B45" s="1" t="s">
        <v>11</v>
      </c>
      <c r="C45" s="4" t="s">
        <v>12</v>
      </c>
      <c r="D45" s="4">
        <v>64943</v>
      </c>
      <c r="E45" s="5">
        <v>44804</v>
      </c>
      <c r="F45" s="5">
        <f t="shared" si="0"/>
        <v>44819</v>
      </c>
      <c r="G45" s="6">
        <f>VLOOKUP($D$2:$D$65,[1]UOSL3185!$A$2:$C$167,3,0)</f>
        <v>5605056</v>
      </c>
      <c r="H45" s="6">
        <v>5492955</v>
      </c>
      <c r="I45" s="7" t="s">
        <v>9</v>
      </c>
    </row>
    <row r="46" spans="1:9" x14ac:dyDescent="0.25">
      <c r="A46" s="1" t="s">
        <v>10</v>
      </c>
      <c r="B46" s="1" t="s">
        <v>11</v>
      </c>
      <c r="C46" s="4" t="s">
        <v>12</v>
      </c>
      <c r="D46" s="4">
        <v>64944</v>
      </c>
      <c r="E46" s="5">
        <v>44804</v>
      </c>
      <c r="F46" s="5">
        <f t="shared" si="0"/>
        <v>44819</v>
      </c>
      <c r="G46" s="6">
        <f>VLOOKUP($D$2:$D$65,[1]UOSL3185!$A$2:$C$167,3,0)</f>
        <v>454120</v>
      </c>
      <c r="H46" s="6">
        <v>445038</v>
      </c>
      <c r="I46" s="7" t="s">
        <v>9</v>
      </c>
    </row>
    <row r="47" spans="1:9" x14ac:dyDescent="0.25">
      <c r="A47" s="1" t="s">
        <v>10</v>
      </c>
      <c r="B47" s="1" t="s">
        <v>11</v>
      </c>
      <c r="C47" s="4" t="s">
        <v>12</v>
      </c>
      <c r="D47" s="4">
        <v>65498</v>
      </c>
      <c r="E47" s="5">
        <v>44804</v>
      </c>
      <c r="F47" s="5">
        <f t="shared" si="0"/>
        <v>44819</v>
      </c>
      <c r="G47" s="6">
        <f>VLOOKUP($D$2:$D$65,[1]UOSL3185!$A$2:$C$167,3,0)</f>
        <v>6058423</v>
      </c>
      <c r="H47" s="6">
        <v>5937255</v>
      </c>
      <c r="I47" s="7" t="s">
        <v>9</v>
      </c>
    </row>
    <row r="48" spans="1:9" x14ac:dyDescent="0.25">
      <c r="A48" s="1" t="s">
        <v>10</v>
      </c>
      <c r="B48" s="1" t="s">
        <v>11</v>
      </c>
      <c r="C48" s="4" t="s">
        <v>12</v>
      </c>
      <c r="D48" s="4">
        <v>65502</v>
      </c>
      <c r="E48" s="5">
        <v>44804</v>
      </c>
      <c r="F48" s="5">
        <f t="shared" si="0"/>
        <v>44819</v>
      </c>
      <c r="G48" s="6">
        <f>VLOOKUP($D$2:$D$65,[1]UOSL3185!$A$2:$C$167,3,0)</f>
        <v>181648</v>
      </c>
      <c r="H48" s="6">
        <v>178015</v>
      </c>
      <c r="I48" s="7" t="s">
        <v>9</v>
      </c>
    </row>
    <row r="49" spans="1:9" x14ac:dyDescent="0.25">
      <c r="A49" s="1" t="s">
        <v>10</v>
      </c>
      <c r="B49" s="1" t="s">
        <v>11</v>
      </c>
      <c r="C49" s="4" t="s">
        <v>12</v>
      </c>
      <c r="D49" s="4">
        <v>67922</v>
      </c>
      <c r="E49" s="5">
        <v>44834</v>
      </c>
      <c r="F49" s="5">
        <f t="shared" si="0"/>
        <v>44849</v>
      </c>
      <c r="G49" s="6">
        <f>VLOOKUP($D$2:$D$65,[1]UOSL3185!$A$2:$C$167,3,0)</f>
        <v>1133380</v>
      </c>
      <c r="H49" s="6">
        <v>1110712</v>
      </c>
      <c r="I49" s="7" t="s">
        <v>9</v>
      </c>
    </row>
    <row r="50" spans="1:9" x14ac:dyDescent="0.25">
      <c r="A50" s="1" t="s">
        <v>10</v>
      </c>
      <c r="B50" s="1" t="s">
        <v>11</v>
      </c>
      <c r="C50" s="4" t="s">
        <v>12</v>
      </c>
      <c r="D50" s="4">
        <v>67924</v>
      </c>
      <c r="E50" s="5">
        <v>44834</v>
      </c>
      <c r="F50" s="5">
        <f t="shared" si="0"/>
        <v>44849</v>
      </c>
      <c r="G50" s="6">
        <f>VLOOKUP($D$2:$D$65,[1]UOSL3185!$A$2:$C$167,3,0)</f>
        <v>11422634</v>
      </c>
      <c r="H50" s="6">
        <v>11194181</v>
      </c>
      <c r="I50" s="7" t="s">
        <v>9</v>
      </c>
    </row>
    <row r="51" spans="1:9" x14ac:dyDescent="0.25">
      <c r="A51" s="1" t="s">
        <v>10</v>
      </c>
      <c r="B51" s="1" t="s">
        <v>11</v>
      </c>
      <c r="C51" s="4" t="s">
        <v>12</v>
      </c>
      <c r="D51" s="4">
        <v>67926</v>
      </c>
      <c r="E51" s="5">
        <v>44834</v>
      </c>
      <c r="F51" s="5">
        <f t="shared" si="0"/>
        <v>44849</v>
      </c>
      <c r="G51" s="6">
        <f>VLOOKUP($D$2:$D$65,[1]UOSL3185!$A$2:$C$167,3,0)</f>
        <v>733734</v>
      </c>
      <c r="H51" s="6">
        <v>719059</v>
      </c>
      <c r="I51" s="7" t="s">
        <v>9</v>
      </c>
    </row>
    <row r="52" spans="1:9" x14ac:dyDescent="0.25">
      <c r="A52" s="1" t="s">
        <v>10</v>
      </c>
      <c r="B52" s="1" t="s">
        <v>11</v>
      </c>
      <c r="C52" s="4" t="s">
        <v>12</v>
      </c>
      <c r="D52" s="4">
        <v>67927</v>
      </c>
      <c r="E52" s="5">
        <v>44834</v>
      </c>
      <c r="F52" s="5">
        <f t="shared" si="0"/>
        <v>44849</v>
      </c>
      <c r="G52" s="6">
        <f>VLOOKUP($D$2:$D$65,[1]UOSL3185!$A$2:$C$167,3,0)</f>
        <v>779146</v>
      </c>
      <c r="H52" s="6">
        <v>763563</v>
      </c>
      <c r="I52" s="7" t="s">
        <v>9</v>
      </c>
    </row>
    <row r="53" spans="1:9" x14ac:dyDescent="0.25">
      <c r="A53" s="1" t="s">
        <v>10</v>
      </c>
      <c r="B53" s="1" t="s">
        <v>11</v>
      </c>
      <c r="C53" s="4" t="s">
        <v>12</v>
      </c>
      <c r="D53" s="4">
        <v>68507</v>
      </c>
      <c r="E53" s="5">
        <v>44834</v>
      </c>
      <c r="F53" s="5">
        <f t="shared" si="0"/>
        <v>44849</v>
      </c>
      <c r="G53" s="6">
        <f>VLOOKUP($D$2:$D$65,[1]UOSL3185!$A$2:$C$167,3,0)</f>
        <v>90824</v>
      </c>
      <c r="H53" s="6">
        <v>89008</v>
      </c>
      <c r="I53" s="7" t="s">
        <v>9</v>
      </c>
    </row>
    <row r="54" spans="1:9" x14ac:dyDescent="0.25">
      <c r="A54" s="1" t="s">
        <v>10</v>
      </c>
      <c r="B54" s="1" t="s">
        <v>11</v>
      </c>
      <c r="C54" s="4" t="s">
        <v>12</v>
      </c>
      <c r="D54" s="4">
        <v>70916</v>
      </c>
      <c r="E54" s="5">
        <v>44865</v>
      </c>
      <c r="F54" s="5">
        <f t="shared" si="0"/>
        <v>44880</v>
      </c>
      <c r="G54" s="6">
        <f>VLOOKUP($D$2:$D$65,[1]UOSL3185!$A$2:$C$167,3,0)</f>
        <v>824558</v>
      </c>
      <c r="H54" s="6">
        <v>808067</v>
      </c>
      <c r="I54" s="7" t="s">
        <v>9</v>
      </c>
    </row>
    <row r="55" spans="1:9" x14ac:dyDescent="0.25">
      <c r="A55" s="1" t="s">
        <v>10</v>
      </c>
      <c r="B55" s="1" t="s">
        <v>11</v>
      </c>
      <c r="C55" s="4" t="s">
        <v>12</v>
      </c>
      <c r="D55" s="4">
        <v>70919</v>
      </c>
      <c r="E55" s="5">
        <v>44865</v>
      </c>
      <c r="F55" s="5">
        <f t="shared" si="0"/>
        <v>44880</v>
      </c>
      <c r="G55" s="6">
        <f>VLOOKUP($D$2:$D$65,[1]UOSL3185!$A$2:$C$167,3,0)</f>
        <v>824558</v>
      </c>
      <c r="H55" s="6">
        <v>808067</v>
      </c>
      <c r="I55" s="7" t="s">
        <v>9</v>
      </c>
    </row>
    <row r="56" spans="1:9" x14ac:dyDescent="0.25">
      <c r="A56" s="1" t="s">
        <v>10</v>
      </c>
      <c r="B56" s="1" t="s">
        <v>11</v>
      </c>
      <c r="C56" s="4" t="s">
        <v>12</v>
      </c>
      <c r="D56" s="4">
        <v>70922</v>
      </c>
      <c r="E56" s="5">
        <v>44865</v>
      </c>
      <c r="F56" s="5">
        <f t="shared" si="0"/>
        <v>44880</v>
      </c>
      <c r="G56" s="6">
        <f>VLOOKUP($D$2:$D$65,[1]UOSL3185!$A$2:$C$167,3,0)</f>
        <v>1655618</v>
      </c>
      <c r="H56" s="6">
        <v>1622506</v>
      </c>
      <c r="I56" s="7" t="s">
        <v>9</v>
      </c>
    </row>
    <row r="57" spans="1:9" x14ac:dyDescent="0.25">
      <c r="A57" s="1" t="s">
        <v>10</v>
      </c>
      <c r="B57" s="1" t="s">
        <v>11</v>
      </c>
      <c r="C57" s="4" t="s">
        <v>12</v>
      </c>
      <c r="D57" s="4">
        <v>70924</v>
      </c>
      <c r="E57" s="5">
        <v>44865</v>
      </c>
      <c r="F57" s="5">
        <f t="shared" si="0"/>
        <v>44880</v>
      </c>
      <c r="G57" s="6">
        <f>VLOOKUP($D$2:$D$65,[1]UOSL3185!$A$2:$C$167,3,0)</f>
        <v>5605056</v>
      </c>
      <c r="H57" s="6">
        <v>5492955</v>
      </c>
      <c r="I57" s="7" t="s">
        <v>9</v>
      </c>
    </row>
    <row r="58" spans="1:9" x14ac:dyDescent="0.25">
      <c r="A58" s="1" t="s">
        <v>10</v>
      </c>
      <c r="B58" s="1" t="s">
        <v>11</v>
      </c>
      <c r="C58" s="4" t="s">
        <v>12</v>
      </c>
      <c r="D58" s="4">
        <v>71097</v>
      </c>
      <c r="E58" s="5">
        <v>44865</v>
      </c>
      <c r="F58" s="5">
        <f t="shared" si="0"/>
        <v>44880</v>
      </c>
      <c r="G58" s="6">
        <f>VLOOKUP($D$2:$D$65,[1]UOSL3185!$A$2:$C$167,3,0)</f>
        <v>6058423</v>
      </c>
      <c r="H58" s="6">
        <v>5937255</v>
      </c>
      <c r="I58" s="7" t="s">
        <v>9</v>
      </c>
    </row>
    <row r="59" spans="1:9" x14ac:dyDescent="0.25">
      <c r="A59" s="1" t="s">
        <v>10</v>
      </c>
      <c r="B59" s="1" t="s">
        <v>11</v>
      </c>
      <c r="C59" s="4" t="s">
        <v>12</v>
      </c>
      <c r="D59" s="4">
        <v>73697</v>
      </c>
      <c r="E59" s="5">
        <v>44895</v>
      </c>
      <c r="F59" s="5">
        <f t="shared" si="0"/>
        <v>44910</v>
      </c>
      <c r="G59" s="6">
        <f>VLOOKUP($D$2:$D$65,[1]UOSL3185!$A$2:$C$167,3,0)</f>
        <v>751750</v>
      </c>
      <c r="H59" s="6">
        <v>736715</v>
      </c>
      <c r="I59" s="7" t="s">
        <v>9</v>
      </c>
    </row>
    <row r="60" spans="1:9" x14ac:dyDescent="0.25">
      <c r="A60" s="1" t="s">
        <v>10</v>
      </c>
      <c r="B60" s="1" t="s">
        <v>11</v>
      </c>
      <c r="C60" s="4" t="s">
        <v>12</v>
      </c>
      <c r="D60" s="4">
        <v>73698</v>
      </c>
      <c r="E60" s="5">
        <v>44895</v>
      </c>
      <c r="F60" s="5">
        <f t="shared" si="0"/>
        <v>44910</v>
      </c>
      <c r="G60" s="6">
        <f>VLOOKUP($D$2:$D$65,[1]UOSL3185!$A$2:$C$167,3,0)</f>
        <v>1587500</v>
      </c>
      <c r="H60" s="6">
        <v>1555750</v>
      </c>
      <c r="I60" s="7" t="s">
        <v>9</v>
      </c>
    </row>
    <row r="61" spans="1:9" x14ac:dyDescent="0.25">
      <c r="A61" s="1" t="s">
        <v>10</v>
      </c>
      <c r="B61" s="1" t="s">
        <v>11</v>
      </c>
      <c r="C61" s="4" t="s">
        <v>12</v>
      </c>
      <c r="D61" s="4">
        <v>73699</v>
      </c>
      <c r="E61" s="5">
        <v>44895</v>
      </c>
      <c r="F61" s="5">
        <f t="shared" si="0"/>
        <v>44910</v>
      </c>
      <c r="G61" s="6">
        <f>VLOOKUP($D$2:$D$65,[1]UOSL3185!$A$2:$C$167,3,0)</f>
        <v>660926</v>
      </c>
      <c r="H61" s="6">
        <v>647707</v>
      </c>
      <c r="I61" s="7" t="s">
        <v>9</v>
      </c>
    </row>
    <row r="62" spans="1:9" x14ac:dyDescent="0.25">
      <c r="A62" s="1" t="s">
        <v>10</v>
      </c>
      <c r="B62" s="1" t="s">
        <v>11</v>
      </c>
      <c r="C62" s="4" t="s">
        <v>12</v>
      </c>
      <c r="D62" s="4">
        <v>73700</v>
      </c>
      <c r="E62" s="5">
        <v>44895</v>
      </c>
      <c r="F62" s="5">
        <f t="shared" si="0"/>
        <v>44910</v>
      </c>
      <c r="G62" s="6">
        <f>VLOOKUP($D$2:$D$65,[1]UOSL3185!$A$2:$C$167,3,0)</f>
        <v>5559644</v>
      </c>
      <c r="H62" s="6">
        <v>5448451</v>
      </c>
      <c r="I62" s="7" t="s">
        <v>9</v>
      </c>
    </row>
    <row r="63" spans="1:9" x14ac:dyDescent="0.25">
      <c r="A63" s="1" t="s">
        <v>10</v>
      </c>
      <c r="B63" s="1" t="s">
        <v>11</v>
      </c>
      <c r="C63" s="4" t="s">
        <v>12</v>
      </c>
      <c r="D63" s="4">
        <v>74539</v>
      </c>
      <c r="E63" s="5">
        <v>44895</v>
      </c>
      <c r="F63" s="5">
        <f t="shared" si="0"/>
        <v>44910</v>
      </c>
      <c r="G63" s="6">
        <f>VLOOKUP($D$2:$D$65,[1]UOSL3185!$A$2:$C$167,3,0)</f>
        <v>181648</v>
      </c>
      <c r="H63" s="6">
        <v>178015</v>
      </c>
      <c r="I63" s="7" t="s">
        <v>9</v>
      </c>
    </row>
    <row r="64" spans="1:9" x14ac:dyDescent="0.25">
      <c r="A64" s="1" t="s">
        <v>10</v>
      </c>
      <c r="B64" s="1" t="s">
        <v>11</v>
      </c>
      <c r="C64" s="4" t="s">
        <v>12</v>
      </c>
      <c r="D64" s="4">
        <v>74691</v>
      </c>
      <c r="E64" s="5">
        <v>44895</v>
      </c>
      <c r="F64" s="5">
        <f t="shared" si="0"/>
        <v>44910</v>
      </c>
      <c r="G64" s="6">
        <f>VLOOKUP($D$2:$D$65,[1]UOSL3185!$A$2:$C$167,3,0)</f>
        <v>5862990</v>
      </c>
      <c r="H64" s="6">
        <v>5745730</v>
      </c>
      <c r="I64" s="7" t="s">
        <v>9</v>
      </c>
    </row>
    <row r="65" spans="1:9" x14ac:dyDescent="0.25">
      <c r="A65" s="1" t="s">
        <v>10</v>
      </c>
      <c r="B65" s="1" t="s">
        <v>11</v>
      </c>
      <c r="C65" s="4" t="s">
        <v>12</v>
      </c>
      <c r="D65" s="4">
        <v>74695</v>
      </c>
      <c r="E65" s="5">
        <v>44895</v>
      </c>
      <c r="F65" s="5">
        <f t="shared" si="0"/>
        <v>44910</v>
      </c>
      <c r="G65" s="6">
        <f>VLOOKUP($D$2:$D$65,[1]UOSL3185!$A$2:$C$167,3,0)</f>
        <v>1466280</v>
      </c>
      <c r="H65" s="6">
        <v>1436954</v>
      </c>
      <c r="I65" s="7" t="s">
        <v>9</v>
      </c>
    </row>
    <row r="66" spans="1:9" x14ac:dyDescent="0.25">
      <c r="H66" s="8">
        <f>SUM(H2:H65)</f>
        <v>179929946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5AF3F-CEFF-4FA4-AE57-453C7459C4FB}">
  <dimension ref="A3:E12"/>
  <sheetViews>
    <sheetView showGridLines="0" workbookViewId="0">
      <selection activeCell="C8" sqref="A4:C8"/>
    </sheetView>
  </sheetViews>
  <sheetFormatPr baseColWidth="10" defaultRowHeight="15" x14ac:dyDescent="0.25"/>
  <cols>
    <col min="1" max="1" width="50.5703125" bestFit="1" customWidth="1"/>
    <col min="2" max="2" width="15.7109375" bestFit="1" customWidth="1"/>
    <col min="3" max="3" width="15.28515625" bestFit="1" customWidth="1"/>
    <col min="4" max="4" width="27.7109375" bestFit="1" customWidth="1"/>
    <col min="5" max="5" width="18.85546875" bestFit="1" customWidth="1"/>
  </cols>
  <sheetData>
    <row r="3" spans="1:5" x14ac:dyDescent="0.25">
      <c r="A3" s="18" t="s">
        <v>204</v>
      </c>
      <c r="B3" s="21" t="s">
        <v>205</v>
      </c>
      <c r="C3" t="s">
        <v>206</v>
      </c>
      <c r="D3" t="s">
        <v>207</v>
      </c>
      <c r="E3" t="s">
        <v>208</v>
      </c>
    </row>
    <row r="4" spans="1:5" x14ac:dyDescent="0.25">
      <c r="A4" s="19" t="s">
        <v>201</v>
      </c>
      <c r="B4" s="22">
        <v>29</v>
      </c>
      <c r="C4" s="20">
        <v>60843068</v>
      </c>
      <c r="D4" s="20">
        <v>0</v>
      </c>
      <c r="E4" s="20">
        <v>98462959</v>
      </c>
    </row>
    <row r="5" spans="1:5" x14ac:dyDescent="0.25">
      <c r="A5" s="19" t="s">
        <v>60</v>
      </c>
      <c r="B5" s="22">
        <v>14</v>
      </c>
      <c r="C5" s="20">
        <v>32745321</v>
      </c>
      <c r="D5" s="20">
        <v>0</v>
      </c>
      <c r="E5" s="20"/>
    </row>
    <row r="6" spans="1:5" x14ac:dyDescent="0.25">
      <c r="A6" s="19" t="s">
        <v>198</v>
      </c>
      <c r="B6" s="22">
        <v>20</v>
      </c>
      <c r="C6" s="20">
        <v>80404302</v>
      </c>
      <c r="D6" s="20">
        <v>0</v>
      </c>
      <c r="E6" s="20"/>
    </row>
    <row r="7" spans="1:5" x14ac:dyDescent="0.25">
      <c r="A7" s="19" t="s">
        <v>199</v>
      </c>
      <c r="B7" s="22">
        <v>1</v>
      </c>
      <c r="C7" s="20">
        <v>5937255</v>
      </c>
      <c r="D7" s="20">
        <v>195433</v>
      </c>
      <c r="E7" s="20"/>
    </row>
    <row r="8" spans="1:5" x14ac:dyDescent="0.25">
      <c r="A8" s="19" t="s">
        <v>203</v>
      </c>
      <c r="B8" s="22">
        <v>64</v>
      </c>
      <c r="C8" s="20">
        <v>179929946</v>
      </c>
      <c r="D8" s="20">
        <v>195433</v>
      </c>
      <c r="E8" s="20">
        <v>98462959</v>
      </c>
    </row>
    <row r="12" spans="1:5" x14ac:dyDescent="0.25">
      <c r="B12">
        <f>B6</f>
        <v>20</v>
      </c>
      <c r="C12" s="20">
        <f>C6+(C7-D7)</f>
        <v>86146124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2626D-F9B8-4D0F-A643-175B707AF9C5}">
  <dimension ref="A1:AT65"/>
  <sheetViews>
    <sheetView workbookViewId="0">
      <selection activeCell="I1" sqref="I1"/>
    </sheetView>
  </sheetViews>
  <sheetFormatPr baseColWidth="10" defaultRowHeight="15" x14ac:dyDescent="0.25"/>
  <cols>
    <col min="13" max="13" width="50.5703125" bestFit="1" customWidth="1"/>
    <col min="18" max="18" width="14.140625" bestFit="1" customWidth="1"/>
  </cols>
  <sheetData>
    <row r="1" spans="1:46" s="3" customFormat="1" ht="105" x14ac:dyDescent="0.25">
      <c r="A1" s="2" t="s">
        <v>7</v>
      </c>
      <c r="B1" s="2" t="s">
        <v>13</v>
      </c>
      <c r="C1" s="2" t="s">
        <v>1</v>
      </c>
      <c r="D1" s="2" t="s">
        <v>14</v>
      </c>
      <c r="E1" s="2" t="s">
        <v>15</v>
      </c>
      <c r="F1" s="9" t="s">
        <v>16</v>
      </c>
      <c r="G1" s="2" t="s">
        <v>17</v>
      </c>
      <c r="H1" s="2" t="s">
        <v>18</v>
      </c>
      <c r="I1" s="2" t="s">
        <v>19</v>
      </c>
      <c r="J1" s="10" t="s">
        <v>20</v>
      </c>
      <c r="K1" s="10" t="s">
        <v>21</v>
      </c>
      <c r="L1" s="2" t="s">
        <v>22</v>
      </c>
      <c r="M1" s="11" t="s">
        <v>23</v>
      </c>
      <c r="N1" s="11" t="s">
        <v>24</v>
      </c>
      <c r="O1" s="11" t="s">
        <v>25</v>
      </c>
      <c r="P1" s="12" t="s">
        <v>26</v>
      </c>
      <c r="Q1" s="11" t="s">
        <v>27</v>
      </c>
      <c r="R1" s="11" t="s">
        <v>28</v>
      </c>
      <c r="S1" s="11" t="s">
        <v>29</v>
      </c>
      <c r="T1" s="11" t="s">
        <v>30</v>
      </c>
      <c r="U1" s="10" t="s">
        <v>31</v>
      </c>
      <c r="V1" s="10" t="s">
        <v>32</v>
      </c>
      <c r="W1" s="13" t="s">
        <v>33</v>
      </c>
      <c r="X1" s="13" t="s">
        <v>34</v>
      </c>
      <c r="Y1" s="10" t="s">
        <v>35</v>
      </c>
      <c r="Z1" s="10" t="s">
        <v>36</v>
      </c>
      <c r="AA1" s="14" t="s">
        <v>37</v>
      </c>
      <c r="AB1" s="14" t="s">
        <v>38</v>
      </c>
      <c r="AC1" s="14" t="s">
        <v>39</v>
      </c>
      <c r="AD1" s="14" t="s">
        <v>40</v>
      </c>
      <c r="AE1" s="10" t="s">
        <v>41</v>
      </c>
      <c r="AF1" s="12" t="s">
        <v>43</v>
      </c>
      <c r="AG1" s="12" t="s">
        <v>42</v>
      </c>
      <c r="AH1" s="11" t="s">
        <v>44</v>
      </c>
      <c r="AI1" s="11" t="s">
        <v>45</v>
      </c>
      <c r="AJ1" s="2" t="s">
        <v>46</v>
      </c>
      <c r="AK1" s="2" t="s">
        <v>47</v>
      </c>
      <c r="AL1" s="9" t="s">
        <v>48</v>
      </c>
      <c r="AM1" s="2" t="s">
        <v>49</v>
      </c>
      <c r="AN1" s="2" t="s">
        <v>50</v>
      </c>
      <c r="AO1" s="2" t="s">
        <v>51</v>
      </c>
      <c r="AP1" s="2" t="s">
        <v>52</v>
      </c>
      <c r="AQ1" s="2" t="s">
        <v>53</v>
      </c>
      <c r="AR1" s="10" t="s">
        <v>54</v>
      </c>
      <c r="AS1" s="10" t="s">
        <v>55</v>
      </c>
      <c r="AT1" s="2" t="s">
        <v>56</v>
      </c>
    </row>
    <row r="2" spans="1:46" x14ac:dyDescent="0.25">
      <c r="A2" s="1">
        <v>900169638</v>
      </c>
      <c r="B2" s="1" t="s">
        <v>11</v>
      </c>
      <c r="C2" s="1" t="s">
        <v>12</v>
      </c>
      <c r="D2" s="1">
        <v>26525</v>
      </c>
      <c r="E2" s="1" t="s">
        <v>57</v>
      </c>
      <c r="F2" s="1" t="s">
        <v>58</v>
      </c>
      <c r="G2" s="1"/>
      <c r="H2" s="1"/>
      <c r="I2" s="15">
        <v>44327</v>
      </c>
      <c r="J2" s="16">
        <v>629798</v>
      </c>
      <c r="K2" s="16">
        <v>617202</v>
      </c>
      <c r="L2" s="1" t="s">
        <v>59</v>
      </c>
      <c r="M2" s="1" t="s">
        <v>60</v>
      </c>
      <c r="N2" s="1"/>
      <c r="O2" s="1"/>
      <c r="P2" s="16">
        <v>0</v>
      </c>
      <c r="Q2" s="1"/>
      <c r="R2" s="1"/>
      <c r="S2" s="1"/>
      <c r="T2" s="1"/>
      <c r="U2" s="16" t="s">
        <v>61</v>
      </c>
      <c r="V2" s="16">
        <v>0</v>
      </c>
      <c r="W2" s="16">
        <v>0</v>
      </c>
      <c r="X2" s="16">
        <v>0</v>
      </c>
      <c r="Y2" s="16">
        <v>0</v>
      </c>
      <c r="Z2" s="16">
        <v>0</v>
      </c>
      <c r="AA2" s="16">
        <v>0</v>
      </c>
      <c r="AB2" s="1"/>
      <c r="AC2" s="16">
        <v>0</v>
      </c>
      <c r="AD2" s="1"/>
      <c r="AE2" s="16">
        <v>0</v>
      </c>
      <c r="AF2" s="16">
        <v>0</v>
      </c>
      <c r="AG2" s="16"/>
      <c r="AH2" s="1"/>
      <c r="AI2" s="1"/>
      <c r="AJ2" s="15">
        <v>44342</v>
      </c>
      <c r="AK2" s="1"/>
      <c r="AL2" s="1"/>
      <c r="AM2" s="1"/>
      <c r="AN2" s="1"/>
      <c r="AO2" s="1"/>
      <c r="AP2" s="1"/>
      <c r="AQ2" s="1"/>
      <c r="AR2" s="16">
        <v>0</v>
      </c>
      <c r="AS2" s="16">
        <v>0</v>
      </c>
      <c r="AT2" s="1"/>
    </row>
    <row r="3" spans="1:46" x14ac:dyDescent="0.25">
      <c r="A3" s="1">
        <v>900169638</v>
      </c>
      <c r="B3" s="1" t="s">
        <v>11</v>
      </c>
      <c r="C3" s="1" t="s">
        <v>12</v>
      </c>
      <c r="D3" s="1">
        <v>26527</v>
      </c>
      <c r="E3" s="1" t="s">
        <v>62</v>
      </c>
      <c r="F3" s="1" t="s">
        <v>63</v>
      </c>
      <c r="G3" s="1"/>
      <c r="H3" s="1"/>
      <c r="I3" s="15">
        <v>44327</v>
      </c>
      <c r="J3" s="16">
        <v>1744844</v>
      </c>
      <c r="K3" s="16">
        <v>1709947</v>
      </c>
      <c r="L3" s="1" t="s">
        <v>59</v>
      </c>
      <c r="M3" s="1" t="s">
        <v>60</v>
      </c>
      <c r="N3" s="1"/>
      <c r="O3" s="1"/>
      <c r="P3" s="16">
        <v>0</v>
      </c>
      <c r="Q3" s="1"/>
      <c r="R3" s="1"/>
      <c r="S3" s="1"/>
      <c r="T3" s="1"/>
      <c r="U3" s="16" t="s">
        <v>61</v>
      </c>
      <c r="V3" s="16">
        <v>0</v>
      </c>
      <c r="W3" s="16">
        <v>0</v>
      </c>
      <c r="X3" s="16">
        <v>0</v>
      </c>
      <c r="Y3" s="16">
        <v>0</v>
      </c>
      <c r="Z3" s="16">
        <v>0</v>
      </c>
      <c r="AA3" s="16">
        <v>0</v>
      </c>
      <c r="AB3" s="1"/>
      <c r="AC3" s="16">
        <v>0</v>
      </c>
      <c r="AD3" s="1"/>
      <c r="AE3" s="16">
        <v>0</v>
      </c>
      <c r="AF3" s="16">
        <v>0</v>
      </c>
      <c r="AG3" s="16"/>
      <c r="AH3" s="1"/>
      <c r="AI3" s="1"/>
      <c r="AJ3" s="15">
        <v>44342</v>
      </c>
      <c r="AK3" s="1"/>
      <c r="AL3" s="1"/>
      <c r="AM3" s="1"/>
      <c r="AN3" s="1"/>
      <c r="AO3" s="1"/>
      <c r="AP3" s="1"/>
      <c r="AQ3" s="1"/>
      <c r="AR3" s="16">
        <v>0</v>
      </c>
      <c r="AS3" s="16">
        <v>0</v>
      </c>
      <c r="AT3" s="1"/>
    </row>
    <row r="4" spans="1:46" x14ac:dyDescent="0.25">
      <c r="A4" s="1">
        <v>900169638</v>
      </c>
      <c r="B4" s="1" t="s">
        <v>11</v>
      </c>
      <c r="C4" s="1" t="s">
        <v>12</v>
      </c>
      <c r="D4" s="1">
        <v>70916</v>
      </c>
      <c r="E4" s="1" t="s">
        <v>64</v>
      </c>
      <c r="F4" s="1" t="s">
        <v>65</v>
      </c>
      <c r="G4" s="1"/>
      <c r="H4" s="1"/>
      <c r="I4" s="15">
        <v>44865</v>
      </c>
      <c r="J4" s="16">
        <v>824558</v>
      </c>
      <c r="K4" s="16">
        <v>808067</v>
      </c>
      <c r="L4" s="1" t="s">
        <v>59</v>
      </c>
      <c r="M4" s="1" t="s">
        <v>60</v>
      </c>
      <c r="N4" s="1"/>
      <c r="O4" s="1"/>
      <c r="P4" s="16">
        <v>0</v>
      </c>
      <c r="Q4" s="1"/>
      <c r="R4" s="1"/>
      <c r="S4" s="1"/>
      <c r="T4" s="1"/>
      <c r="U4" s="16" t="s">
        <v>61</v>
      </c>
      <c r="V4" s="16">
        <v>0</v>
      </c>
      <c r="W4" s="16">
        <v>0</v>
      </c>
      <c r="X4" s="16">
        <v>0</v>
      </c>
      <c r="Y4" s="16">
        <v>0</v>
      </c>
      <c r="Z4" s="16">
        <v>0</v>
      </c>
      <c r="AA4" s="16">
        <v>0</v>
      </c>
      <c r="AB4" s="1"/>
      <c r="AC4" s="16">
        <v>0</v>
      </c>
      <c r="AD4" s="1"/>
      <c r="AE4" s="16">
        <v>0</v>
      </c>
      <c r="AF4" s="16">
        <v>0</v>
      </c>
      <c r="AG4" s="16"/>
      <c r="AH4" s="1"/>
      <c r="AI4" s="1"/>
      <c r="AJ4" s="15">
        <v>44880</v>
      </c>
      <c r="AK4" s="1"/>
      <c r="AL4" s="1"/>
      <c r="AM4" s="1"/>
      <c r="AN4" s="1"/>
      <c r="AO4" s="1"/>
      <c r="AP4" s="1"/>
      <c r="AQ4" s="1"/>
      <c r="AR4" s="16">
        <v>0</v>
      </c>
      <c r="AS4" s="16">
        <v>0</v>
      </c>
      <c r="AT4" s="1"/>
    </row>
    <row r="5" spans="1:46" x14ac:dyDescent="0.25">
      <c r="A5" s="1">
        <v>900169638</v>
      </c>
      <c r="B5" s="1" t="s">
        <v>11</v>
      </c>
      <c r="C5" s="1" t="s">
        <v>12</v>
      </c>
      <c r="D5" s="1">
        <v>70919</v>
      </c>
      <c r="E5" s="1" t="s">
        <v>66</v>
      </c>
      <c r="F5" s="1" t="s">
        <v>67</v>
      </c>
      <c r="G5" s="1"/>
      <c r="H5" s="1"/>
      <c r="I5" s="15">
        <v>44865</v>
      </c>
      <c r="J5" s="16">
        <v>824558</v>
      </c>
      <c r="K5" s="16">
        <v>808067</v>
      </c>
      <c r="L5" s="1" t="s">
        <v>59</v>
      </c>
      <c r="M5" s="1" t="s">
        <v>60</v>
      </c>
      <c r="N5" s="1"/>
      <c r="O5" s="1"/>
      <c r="P5" s="16">
        <v>0</v>
      </c>
      <c r="Q5" s="1"/>
      <c r="R5" s="1"/>
      <c r="S5" s="1"/>
      <c r="T5" s="1"/>
      <c r="U5" s="16" t="s">
        <v>61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0</v>
      </c>
      <c r="AB5" s="1"/>
      <c r="AC5" s="16">
        <v>0</v>
      </c>
      <c r="AD5" s="1"/>
      <c r="AE5" s="16">
        <v>0</v>
      </c>
      <c r="AF5" s="16">
        <v>0</v>
      </c>
      <c r="AG5" s="16"/>
      <c r="AH5" s="1"/>
      <c r="AI5" s="1"/>
      <c r="AJ5" s="15">
        <v>44880</v>
      </c>
      <c r="AK5" s="1"/>
      <c r="AL5" s="1"/>
      <c r="AM5" s="1"/>
      <c r="AN5" s="1"/>
      <c r="AO5" s="1"/>
      <c r="AP5" s="1"/>
      <c r="AQ5" s="1"/>
      <c r="AR5" s="16">
        <v>0</v>
      </c>
      <c r="AS5" s="16">
        <v>0</v>
      </c>
      <c r="AT5" s="1"/>
    </row>
    <row r="6" spans="1:46" x14ac:dyDescent="0.25">
      <c r="A6" s="1">
        <v>900169638</v>
      </c>
      <c r="B6" s="1" t="s">
        <v>11</v>
      </c>
      <c r="C6" s="1" t="s">
        <v>12</v>
      </c>
      <c r="D6" s="1">
        <v>70922</v>
      </c>
      <c r="E6" s="1" t="s">
        <v>68</v>
      </c>
      <c r="F6" s="1" t="s">
        <v>69</v>
      </c>
      <c r="G6" s="1"/>
      <c r="H6" s="1"/>
      <c r="I6" s="15">
        <v>44865</v>
      </c>
      <c r="J6" s="16">
        <v>1655618</v>
      </c>
      <c r="K6" s="16">
        <v>1622506</v>
      </c>
      <c r="L6" s="1" t="s">
        <v>59</v>
      </c>
      <c r="M6" s="1" t="s">
        <v>60</v>
      </c>
      <c r="N6" s="1"/>
      <c r="O6" s="1"/>
      <c r="P6" s="16">
        <v>0</v>
      </c>
      <c r="Q6" s="1"/>
      <c r="R6" s="1"/>
      <c r="S6" s="1"/>
      <c r="T6" s="1"/>
      <c r="U6" s="16" t="s">
        <v>61</v>
      </c>
      <c r="V6" s="16">
        <v>0</v>
      </c>
      <c r="W6" s="16">
        <v>0</v>
      </c>
      <c r="X6" s="16">
        <v>0</v>
      </c>
      <c r="Y6" s="16">
        <v>0</v>
      </c>
      <c r="Z6" s="16">
        <v>0</v>
      </c>
      <c r="AA6" s="16">
        <v>0</v>
      </c>
      <c r="AB6" s="1"/>
      <c r="AC6" s="16">
        <v>0</v>
      </c>
      <c r="AD6" s="1"/>
      <c r="AE6" s="16">
        <v>0</v>
      </c>
      <c r="AF6" s="16">
        <v>0</v>
      </c>
      <c r="AG6" s="16"/>
      <c r="AH6" s="1"/>
      <c r="AI6" s="1"/>
      <c r="AJ6" s="15">
        <v>44880</v>
      </c>
      <c r="AK6" s="1"/>
      <c r="AL6" s="1"/>
      <c r="AM6" s="1"/>
      <c r="AN6" s="1"/>
      <c r="AO6" s="1"/>
      <c r="AP6" s="1"/>
      <c r="AQ6" s="1"/>
      <c r="AR6" s="16">
        <v>0</v>
      </c>
      <c r="AS6" s="16">
        <v>0</v>
      </c>
      <c r="AT6" s="1"/>
    </row>
    <row r="7" spans="1:46" x14ac:dyDescent="0.25">
      <c r="A7" s="1">
        <v>900169638</v>
      </c>
      <c r="B7" s="1" t="s">
        <v>11</v>
      </c>
      <c r="C7" s="1" t="s">
        <v>12</v>
      </c>
      <c r="D7" s="1">
        <v>70924</v>
      </c>
      <c r="E7" s="1" t="s">
        <v>70</v>
      </c>
      <c r="F7" s="1" t="s">
        <v>71</v>
      </c>
      <c r="G7" s="1"/>
      <c r="H7" s="1"/>
      <c r="I7" s="15">
        <v>44865</v>
      </c>
      <c r="J7" s="16">
        <v>5605056</v>
      </c>
      <c r="K7" s="16">
        <v>5492955</v>
      </c>
      <c r="L7" s="1" t="s">
        <v>59</v>
      </c>
      <c r="M7" s="1" t="s">
        <v>60</v>
      </c>
      <c r="N7" s="1"/>
      <c r="O7" s="1"/>
      <c r="P7" s="16">
        <v>0</v>
      </c>
      <c r="Q7" s="1"/>
      <c r="R7" s="1"/>
      <c r="S7" s="1"/>
      <c r="T7" s="1"/>
      <c r="U7" s="16" t="s">
        <v>61</v>
      </c>
      <c r="V7" s="16">
        <v>0</v>
      </c>
      <c r="W7" s="16">
        <v>0</v>
      </c>
      <c r="X7" s="16">
        <v>0</v>
      </c>
      <c r="Y7" s="16">
        <v>0</v>
      </c>
      <c r="Z7" s="16">
        <v>0</v>
      </c>
      <c r="AA7" s="16">
        <v>0</v>
      </c>
      <c r="AB7" s="1"/>
      <c r="AC7" s="16">
        <v>0</v>
      </c>
      <c r="AD7" s="1"/>
      <c r="AE7" s="16">
        <v>0</v>
      </c>
      <c r="AF7" s="16">
        <v>0</v>
      </c>
      <c r="AG7" s="16"/>
      <c r="AH7" s="1"/>
      <c r="AI7" s="1"/>
      <c r="AJ7" s="15">
        <v>44880</v>
      </c>
      <c r="AK7" s="1"/>
      <c r="AL7" s="1"/>
      <c r="AM7" s="1"/>
      <c r="AN7" s="1"/>
      <c r="AO7" s="1"/>
      <c r="AP7" s="1"/>
      <c r="AQ7" s="1"/>
      <c r="AR7" s="16">
        <v>0</v>
      </c>
      <c r="AS7" s="16">
        <v>0</v>
      </c>
      <c r="AT7" s="1"/>
    </row>
    <row r="8" spans="1:46" x14ac:dyDescent="0.25">
      <c r="A8" s="1">
        <v>900169638</v>
      </c>
      <c r="B8" s="1" t="s">
        <v>11</v>
      </c>
      <c r="C8" s="1" t="s">
        <v>12</v>
      </c>
      <c r="D8" s="1">
        <v>71097</v>
      </c>
      <c r="E8" s="1" t="s">
        <v>72</v>
      </c>
      <c r="F8" s="1" t="s">
        <v>73</v>
      </c>
      <c r="G8" s="1"/>
      <c r="H8" s="1"/>
      <c r="I8" s="15">
        <v>44865</v>
      </c>
      <c r="J8" s="16">
        <v>6058423</v>
      </c>
      <c r="K8" s="16">
        <v>5937255</v>
      </c>
      <c r="L8" s="1" t="s">
        <v>59</v>
      </c>
      <c r="M8" s="1" t="s">
        <v>60</v>
      </c>
      <c r="N8" s="1"/>
      <c r="O8" s="1"/>
      <c r="P8" s="16">
        <v>0</v>
      </c>
      <c r="Q8" s="1"/>
      <c r="R8" s="1"/>
      <c r="S8" s="1"/>
      <c r="T8" s="1"/>
      <c r="U8" s="16" t="s">
        <v>61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6">
        <v>0</v>
      </c>
      <c r="AB8" s="1"/>
      <c r="AC8" s="16">
        <v>0</v>
      </c>
      <c r="AD8" s="1"/>
      <c r="AE8" s="16">
        <v>0</v>
      </c>
      <c r="AF8" s="16">
        <v>0</v>
      </c>
      <c r="AG8" s="16"/>
      <c r="AH8" s="1"/>
      <c r="AI8" s="1"/>
      <c r="AJ8" s="15">
        <v>44880</v>
      </c>
      <c r="AK8" s="1"/>
      <c r="AL8" s="1"/>
      <c r="AM8" s="1"/>
      <c r="AN8" s="1"/>
      <c r="AO8" s="1"/>
      <c r="AP8" s="1"/>
      <c r="AQ8" s="1"/>
      <c r="AR8" s="16">
        <v>0</v>
      </c>
      <c r="AS8" s="16">
        <v>0</v>
      </c>
      <c r="AT8" s="1"/>
    </row>
    <row r="9" spans="1:46" x14ac:dyDescent="0.25">
      <c r="A9" s="1">
        <v>900169638</v>
      </c>
      <c r="B9" s="1" t="s">
        <v>11</v>
      </c>
      <c r="C9" s="1" t="s">
        <v>12</v>
      </c>
      <c r="D9" s="1">
        <v>73697</v>
      </c>
      <c r="E9" s="1" t="s">
        <v>74</v>
      </c>
      <c r="F9" s="1" t="s">
        <v>75</v>
      </c>
      <c r="G9" s="1"/>
      <c r="H9" s="1"/>
      <c r="I9" s="15">
        <v>44895</v>
      </c>
      <c r="J9" s="16">
        <v>751750</v>
      </c>
      <c r="K9" s="16">
        <v>736715</v>
      </c>
      <c r="L9" s="1" t="s">
        <v>59</v>
      </c>
      <c r="M9" s="1" t="s">
        <v>60</v>
      </c>
      <c r="N9" s="1"/>
      <c r="O9" s="1"/>
      <c r="P9" s="16">
        <v>0</v>
      </c>
      <c r="Q9" s="1"/>
      <c r="R9" s="1"/>
      <c r="S9" s="1"/>
      <c r="T9" s="1"/>
      <c r="U9" s="16" t="s">
        <v>61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0</v>
      </c>
      <c r="AB9" s="1"/>
      <c r="AC9" s="16">
        <v>0</v>
      </c>
      <c r="AD9" s="1"/>
      <c r="AE9" s="16">
        <v>0</v>
      </c>
      <c r="AF9" s="16">
        <v>0</v>
      </c>
      <c r="AG9" s="16"/>
      <c r="AH9" s="1"/>
      <c r="AI9" s="1"/>
      <c r="AJ9" s="15">
        <v>44910</v>
      </c>
      <c r="AK9" s="1"/>
      <c r="AL9" s="1"/>
      <c r="AM9" s="1"/>
      <c r="AN9" s="1"/>
      <c r="AO9" s="1"/>
      <c r="AP9" s="1"/>
      <c r="AQ9" s="1"/>
      <c r="AR9" s="16">
        <v>0</v>
      </c>
      <c r="AS9" s="16">
        <v>0</v>
      </c>
      <c r="AT9" s="1"/>
    </row>
    <row r="10" spans="1:46" x14ac:dyDescent="0.25">
      <c r="A10" s="1">
        <v>900169638</v>
      </c>
      <c r="B10" s="1" t="s">
        <v>11</v>
      </c>
      <c r="C10" s="1" t="s">
        <v>12</v>
      </c>
      <c r="D10" s="1">
        <v>73698</v>
      </c>
      <c r="E10" s="1" t="s">
        <v>76</v>
      </c>
      <c r="F10" s="1" t="s">
        <v>77</v>
      </c>
      <c r="G10" s="1"/>
      <c r="H10" s="1"/>
      <c r="I10" s="15">
        <v>44895</v>
      </c>
      <c r="J10" s="16">
        <v>1587500</v>
      </c>
      <c r="K10" s="16">
        <v>1555750</v>
      </c>
      <c r="L10" s="1" t="s">
        <v>59</v>
      </c>
      <c r="M10" s="1" t="s">
        <v>60</v>
      </c>
      <c r="N10" s="1"/>
      <c r="O10" s="1"/>
      <c r="P10" s="16">
        <v>0</v>
      </c>
      <c r="Q10" s="1"/>
      <c r="R10" s="1"/>
      <c r="S10" s="1"/>
      <c r="T10" s="1"/>
      <c r="U10" s="16" t="s">
        <v>61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"/>
      <c r="AC10" s="16">
        <v>0</v>
      </c>
      <c r="AD10" s="1"/>
      <c r="AE10" s="16">
        <v>0</v>
      </c>
      <c r="AF10" s="16">
        <v>0</v>
      </c>
      <c r="AG10" s="16"/>
      <c r="AH10" s="1"/>
      <c r="AI10" s="1"/>
      <c r="AJ10" s="15">
        <v>44910</v>
      </c>
      <c r="AK10" s="1"/>
      <c r="AL10" s="1"/>
      <c r="AM10" s="1"/>
      <c r="AN10" s="1"/>
      <c r="AO10" s="1"/>
      <c r="AP10" s="1"/>
      <c r="AQ10" s="1"/>
      <c r="AR10" s="16">
        <v>0</v>
      </c>
      <c r="AS10" s="16">
        <v>0</v>
      </c>
      <c r="AT10" s="1"/>
    </row>
    <row r="11" spans="1:46" x14ac:dyDescent="0.25">
      <c r="A11" s="1">
        <v>900169638</v>
      </c>
      <c r="B11" s="1" t="s">
        <v>11</v>
      </c>
      <c r="C11" s="1" t="s">
        <v>12</v>
      </c>
      <c r="D11" s="1">
        <v>73699</v>
      </c>
      <c r="E11" s="1" t="s">
        <v>78</v>
      </c>
      <c r="F11" s="1" t="s">
        <v>79</v>
      </c>
      <c r="G11" s="1"/>
      <c r="H11" s="1"/>
      <c r="I11" s="15">
        <v>44895</v>
      </c>
      <c r="J11" s="16">
        <v>660926</v>
      </c>
      <c r="K11" s="16">
        <v>647707</v>
      </c>
      <c r="L11" s="1" t="s">
        <v>59</v>
      </c>
      <c r="M11" s="1" t="s">
        <v>60</v>
      </c>
      <c r="N11" s="1"/>
      <c r="O11" s="1"/>
      <c r="P11" s="16">
        <v>0</v>
      </c>
      <c r="Q11" s="1"/>
      <c r="R11" s="1"/>
      <c r="S11" s="1"/>
      <c r="T11" s="1"/>
      <c r="U11" s="16" t="s">
        <v>61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"/>
      <c r="AC11" s="16">
        <v>0</v>
      </c>
      <c r="AD11" s="1"/>
      <c r="AE11" s="16">
        <v>0</v>
      </c>
      <c r="AF11" s="16">
        <v>0</v>
      </c>
      <c r="AG11" s="16"/>
      <c r="AH11" s="1"/>
      <c r="AI11" s="1"/>
      <c r="AJ11" s="15">
        <v>44910</v>
      </c>
      <c r="AK11" s="1"/>
      <c r="AL11" s="1"/>
      <c r="AM11" s="1"/>
      <c r="AN11" s="1"/>
      <c r="AO11" s="1"/>
      <c r="AP11" s="1"/>
      <c r="AQ11" s="1"/>
      <c r="AR11" s="16">
        <v>0</v>
      </c>
      <c r="AS11" s="16">
        <v>0</v>
      </c>
      <c r="AT11" s="1"/>
    </row>
    <row r="12" spans="1:46" x14ac:dyDescent="0.25">
      <c r="A12" s="1">
        <v>900169638</v>
      </c>
      <c r="B12" s="1" t="s">
        <v>11</v>
      </c>
      <c r="C12" s="1" t="s">
        <v>12</v>
      </c>
      <c r="D12" s="1">
        <v>73700</v>
      </c>
      <c r="E12" s="1" t="s">
        <v>80</v>
      </c>
      <c r="F12" s="1" t="s">
        <v>81</v>
      </c>
      <c r="G12" s="1"/>
      <c r="H12" s="1"/>
      <c r="I12" s="15">
        <v>44895</v>
      </c>
      <c r="J12" s="16">
        <v>5559644</v>
      </c>
      <c r="K12" s="16">
        <v>5448451</v>
      </c>
      <c r="L12" s="1" t="s">
        <v>59</v>
      </c>
      <c r="M12" s="1" t="s">
        <v>60</v>
      </c>
      <c r="N12" s="1"/>
      <c r="O12" s="1"/>
      <c r="P12" s="16">
        <v>0</v>
      </c>
      <c r="Q12" s="1"/>
      <c r="R12" s="1"/>
      <c r="S12" s="1"/>
      <c r="T12" s="1"/>
      <c r="U12" s="16" t="s">
        <v>61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"/>
      <c r="AC12" s="16">
        <v>0</v>
      </c>
      <c r="AD12" s="1"/>
      <c r="AE12" s="16">
        <v>0</v>
      </c>
      <c r="AF12" s="16">
        <v>0</v>
      </c>
      <c r="AG12" s="16"/>
      <c r="AH12" s="1"/>
      <c r="AI12" s="1"/>
      <c r="AJ12" s="15">
        <v>44910</v>
      </c>
      <c r="AK12" s="1"/>
      <c r="AL12" s="1"/>
      <c r="AM12" s="1"/>
      <c r="AN12" s="1"/>
      <c r="AO12" s="1"/>
      <c r="AP12" s="1"/>
      <c r="AQ12" s="1"/>
      <c r="AR12" s="16">
        <v>0</v>
      </c>
      <c r="AS12" s="16">
        <v>0</v>
      </c>
      <c r="AT12" s="1"/>
    </row>
    <row r="13" spans="1:46" x14ac:dyDescent="0.25">
      <c r="A13" s="1">
        <v>900169638</v>
      </c>
      <c r="B13" s="1" t="s">
        <v>11</v>
      </c>
      <c r="C13" s="1" t="s">
        <v>12</v>
      </c>
      <c r="D13" s="1">
        <v>74539</v>
      </c>
      <c r="E13" s="1" t="s">
        <v>82</v>
      </c>
      <c r="F13" s="1" t="s">
        <v>83</v>
      </c>
      <c r="G13" s="1"/>
      <c r="H13" s="1"/>
      <c r="I13" s="15">
        <v>44895</v>
      </c>
      <c r="J13" s="16">
        <v>181648</v>
      </c>
      <c r="K13" s="16">
        <v>178015</v>
      </c>
      <c r="L13" s="1" t="s">
        <v>59</v>
      </c>
      <c r="M13" s="1" t="s">
        <v>60</v>
      </c>
      <c r="N13" s="1"/>
      <c r="O13" s="1"/>
      <c r="P13" s="16">
        <v>0</v>
      </c>
      <c r="Q13" s="1"/>
      <c r="R13" s="1"/>
      <c r="S13" s="1"/>
      <c r="T13" s="1"/>
      <c r="U13" s="16" t="s">
        <v>61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"/>
      <c r="AC13" s="16">
        <v>0</v>
      </c>
      <c r="AD13" s="1"/>
      <c r="AE13" s="16">
        <v>0</v>
      </c>
      <c r="AF13" s="16">
        <v>0</v>
      </c>
      <c r="AG13" s="16"/>
      <c r="AH13" s="1"/>
      <c r="AI13" s="1"/>
      <c r="AJ13" s="15">
        <v>44910</v>
      </c>
      <c r="AK13" s="1"/>
      <c r="AL13" s="1"/>
      <c r="AM13" s="1"/>
      <c r="AN13" s="1"/>
      <c r="AO13" s="1"/>
      <c r="AP13" s="1"/>
      <c r="AQ13" s="1"/>
      <c r="AR13" s="16">
        <v>0</v>
      </c>
      <c r="AS13" s="16">
        <v>0</v>
      </c>
      <c r="AT13" s="1"/>
    </row>
    <row r="14" spans="1:46" x14ac:dyDescent="0.25">
      <c r="A14" s="1">
        <v>900169638</v>
      </c>
      <c r="B14" s="1" t="s">
        <v>11</v>
      </c>
      <c r="C14" s="1" t="s">
        <v>12</v>
      </c>
      <c r="D14" s="1">
        <v>74691</v>
      </c>
      <c r="E14" s="1" t="s">
        <v>84</v>
      </c>
      <c r="F14" s="1" t="s">
        <v>85</v>
      </c>
      <c r="G14" s="1"/>
      <c r="H14" s="1"/>
      <c r="I14" s="15">
        <v>44895</v>
      </c>
      <c r="J14" s="16">
        <v>5862990</v>
      </c>
      <c r="K14" s="16">
        <v>5745730</v>
      </c>
      <c r="L14" s="1" t="s">
        <v>59</v>
      </c>
      <c r="M14" s="1" t="s">
        <v>60</v>
      </c>
      <c r="N14" s="1"/>
      <c r="O14" s="1"/>
      <c r="P14" s="16">
        <v>0</v>
      </c>
      <c r="Q14" s="1"/>
      <c r="R14" s="1"/>
      <c r="S14" s="1"/>
      <c r="T14" s="1"/>
      <c r="U14" s="16" t="s">
        <v>61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"/>
      <c r="AC14" s="16">
        <v>0</v>
      </c>
      <c r="AD14" s="1"/>
      <c r="AE14" s="16">
        <v>0</v>
      </c>
      <c r="AF14" s="16">
        <v>0</v>
      </c>
      <c r="AG14" s="16"/>
      <c r="AH14" s="1"/>
      <c r="AI14" s="1"/>
      <c r="AJ14" s="15">
        <v>44910</v>
      </c>
      <c r="AK14" s="1"/>
      <c r="AL14" s="1"/>
      <c r="AM14" s="1"/>
      <c r="AN14" s="1"/>
      <c r="AO14" s="1"/>
      <c r="AP14" s="1"/>
      <c r="AQ14" s="1"/>
      <c r="AR14" s="16">
        <v>0</v>
      </c>
      <c r="AS14" s="16">
        <v>0</v>
      </c>
      <c r="AT14" s="1"/>
    </row>
    <row r="15" spans="1:46" x14ac:dyDescent="0.25">
      <c r="A15" s="1">
        <v>900169638</v>
      </c>
      <c r="B15" s="1" t="s">
        <v>11</v>
      </c>
      <c r="C15" s="1" t="s">
        <v>12</v>
      </c>
      <c r="D15" s="1">
        <v>74695</v>
      </c>
      <c r="E15" s="1" t="s">
        <v>86</v>
      </c>
      <c r="F15" s="1" t="s">
        <v>87</v>
      </c>
      <c r="G15" s="1"/>
      <c r="H15" s="1"/>
      <c r="I15" s="15">
        <v>44895</v>
      </c>
      <c r="J15" s="16">
        <v>1466280</v>
      </c>
      <c r="K15" s="16">
        <v>1436954</v>
      </c>
      <c r="L15" s="1" t="s">
        <v>59</v>
      </c>
      <c r="M15" s="1" t="s">
        <v>60</v>
      </c>
      <c r="N15" s="1"/>
      <c r="O15" s="1"/>
      <c r="P15" s="16">
        <v>0</v>
      </c>
      <c r="Q15" s="1"/>
      <c r="R15" s="1"/>
      <c r="S15" s="1"/>
      <c r="T15" s="1"/>
      <c r="U15" s="16" t="s">
        <v>61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"/>
      <c r="AC15" s="16">
        <v>0</v>
      </c>
      <c r="AD15" s="1"/>
      <c r="AE15" s="16">
        <v>0</v>
      </c>
      <c r="AF15" s="16">
        <v>0</v>
      </c>
      <c r="AG15" s="16"/>
      <c r="AH15" s="1"/>
      <c r="AI15" s="1"/>
      <c r="AJ15" s="15">
        <v>44910</v>
      </c>
      <c r="AK15" s="1"/>
      <c r="AL15" s="1"/>
      <c r="AM15" s="1"/>
      <c r="AN15" s="1"/>
      <c r="AO15" s="1"/>
      <c r="AP15" s="1"/>
      <c r="AQ15" s="1"/>
      <c r="AR15" s="16">
        <v>0</v>
      </c>
      <c r="AS15" s="16">
        <v>0</v>
      </c>
      <c r="AT15" s="1"/>
    </row>
    <row r="16" spans="1:46" x14ac:dyDescent="0.25">
      <c r="A16" s="1">
        <v>900169638</v>
      </c>
      <c r="B16" s="1" t="s">
        <v>11</v>
      </c>
      <c r="C16" s="1" t="s">
        <v>12</v>
      </c>
      <c r="D16" s="1">
        <v>54384</v>
      </c>
      <c r="E16" s="1" t="s">
        <v>88</v>
      </c>
      <c r="F16" s="1" t="s">
        <v>89</v>
      </c>
      <c r="G16" s="1" t="s">
        <v>12</v>
      </c>
      <c r="H16" s="1">
        <v>54384</v>
      </c>
      <c r="I16" s="15">
        <v>44681</v>
      </c>
      <c r="J16" s="16">
        <v>5862990</v>
      </c>
      <c r="K16" s="16">
        <v>5745730</v>
      </c>
      <c r="L16" s="1" t="s">
        <v>90</v>
      </c>
      <c r="M16" s="1" t="s">
        <v>201</v>
      </c>
      <c r="N16" s="1"/>
      <c r="O16" s="1"/>
      <c r="P16" s="16">
        <v>0</v>
      </c>
      <c r="Q16" s="1"/>
      <c r="R16" s="1"/>
      <c r="S16" s="1"/>
      <c r="T16" s="1"/>
      <c r="U16" s="16" t="s">
        <v>91</v>
      </c>
      <c r="V16" s="16">
        <v>5862990</v>
      </c>
      <c r="W16" s="16">
        <v>0</v>
      </c>
      <c r="X16" s="16">
        <v>0</v>
      </c>
      <c r="Y16" s="16">
        <v>0</v>
      </c>
      <c r="Z16" s="16">
        <v>5862990</v>
      </c>
      <c r="AA16" s="16">
        <v>0</v>
      </c>
      <c r="AB16" s="1"/>
      <c r="AC16" s="16">
        <v>0</v>
      </c>
      <c r="AD16" s="1"/>
      <c r="AE16" s="16">
        <v>0</v>
      </c>
      <c r="AF16" s="16">
        <v>0</v>
      </c>
      <c r="AG16" s="16">
        <v>5745730</v>
      </c>
      <c r="AH16" s="1">
        <v>2201328632</v>
      </c>
      <c r="AI16" s="1" t="s">
        <v>200</v>
      </c>
      <c r="AJ16" s="15">
        <v>44696</v>
      </c>
      <c r="AK16" s="1"/>
      <c r="AL16" s="1">
        <v>2</v>
      </c>
      <c r="AM16" s="1"/>
      <c r="AN16" s="1"/>
      <c r="AO16" s="1">
        <v>1</v>
      </c>
      <c r="AP16" s="1">
        <v>20220530</v>
      </c>
      <c r="AQ16" s="1">
        <v>20220520</v>
      </c>
      <c r="AR16" s="16">
        <v>5862990</v>
      </c>
      <c r="AS16" s="16">
        <v>0</v>
      </c>
      <c r="AT16" s="1"/>
    </row>
    <row r="17" spans="1:46" x14ac:dyDescent="0.25">
      <c r="A17" s="1">
        <v>900169638</v>
      </c>
      <c r="B17" s="1" t="s">
        <v>11</v>
      </c>
      <c r="C17" s="1" t="s">
        <v>12</v>
      </c>
      <c r="D17" s="1">
        <v>56350</v>
      </c>
      <c r="E17" s="1" t="s">
        <v>92</v>
      </c>
      <c r="F17" s="1" t="s">
        <v>93</v>
      </c>
      <c r="G17" s="1" t="s">
        <v>12</v>
      </c>
      <c r="H17" s="1">
        <v>56350</v>
      </c>
      <c r="I17" s="15">
        <v>44712</v>
      </c>
      <c r="J17" s="16">
        <v>609544</v>
      </c>
      <c r="K17" s="16">
        <v>597353</v>
      </c>
      <c r="L17" s="1" t="s">
        <v>90</v>
      </c>
      <c r="M17" s="1" t="s">
        <v>201</v>
      </c>
      <c r="N17" s="1"/>
      <c r="O17" s="1"/>
      <c r="P17" s="16">
        <v>0</v>
      </c>
      <c r="Q17" s="1"/>
      <c r="R17" s="1"/>
      <c r="S17" s="1"/>
      <c r="T17" s="1"/>
      <c r="U17" s="16" t="s">
        <v>91</v>
      </c>
      <c r="V17" s="16">
        <v>609544</v>
      </c>
      <c r="W17" s="16">
        <v>0</v>
      </c>
      <c r="X17" s="16">
        <v>0</v>
      </c>
      <c r="Y17" s="16">
        <v>0</v>
      </c>
      <c r="Z17" s="16">
        <v>609544</v>
      </c>
      <c r="AA17" s="16">
        <v>0</v>
      </c>
      <c r="AB17" s="1"/>
      <c r="AC17" s="16">
        <v>0</v>
      </c>
      <c r="AD17" s="1"/>
      <c r="AE17" s="16">
        <v>0</v>
      </c>
      <c r="AF17" s="16">
        <v>0</v>
      </c>
      <c r="AG17" s="16">
        <v>597353</v>
      </c>
      <c r="AH17" s="1">
        <v>2201328632</v>
      </c>
      <c r="AI17" s="1" t="s">
        <v>200</v>
      </c>
      <c r="AJ17" s="15">
        <v>44727</v>
      </c>
      <c r="AK17" s="1"/>
      <c r="AL17" s="1">
        <v>2</v>
      </c>
      <c r="AM17" s="1"/>
      <c r="AN17" s="1"/>
      <c r="AO17" s="1">
        <v>1</v>
      </c>
      <c r="AP17" s="1">
        <v>20220630</v>
      </c>
      <c r="AQ17" s="1">
        <v>20220622</v>
      </c>
      <c r="AR17" s="16">
        <v>609544</v>
      </c>
      <c r="AS17" s="16">
        <v>0</v>
      </c>
      <c r="AT17" s="1"/>
    </row>
    <row r="18" spans="1:46" x14ac:dyDescent="0.25">
      <c r="A18" s="1">
        <v>900169638</v>
      </c>
      <c r="B18" s="1" t="s">
        <v>11</v>
      </c>
      <c r="C18" s="1" t="s">
        <v>12</v>
      </c>
      <c r="D18" s="1">
        <v>56351</v>
      </c>
      <c r="E18" s="1" t="s">
        <v>94</v>
      </c>
      <c r="F18" s="1" t="s">
        <v>95</v>
      </c>
      <c r="G18" s="1" t="s">
        <v>12</v>
      </c>
      <c r="H18" s="1">
        <v>56351</v>
      </c>
      <c r="I18" s="15">
        <v>44712</v>
      </c>
      <c r="J18" s="16">
        <v>1651568</v>
      </c>
      <c r="K18" s="16">
        <v>1618537</v>
      </c>
      <c r="L18" s="1" t="s">
        <v>90</v>
      </c>
      <c r="M18" s="1" t="s">
        <v>201</v>
      </c>
      <c r="N18" s="1"/>
      <c r="O18" s="1"/>
      <c r="P18" s="16">
        <v>0</v>
      </c>
      <c r="Q18" s="1"/>
      <c r="R18" s="1"/>
      <c r="S18" s="1"/>
      <c r="T18" s="1"/>
      <c r="U18" s="16" t="s">
        <v>91</v>
      </c>
      <c r="V18" s="16">
        <v>1651568</v>
      </c>
      <c r="W18" s="16">
        <v>0</v>
      </c>
      <c r="X18" s="16">
        <v>0</v>
      </c>
      <c r="Y18" s="16">
        <v>0</v>
      </c>
      <c r="Z18" s="16">
        <v>1651568</v>
      </c>
      <c r="AA18" s="16">
        <v>0</v>
      </c>
      <c r="AB18" s="1"/>
      <c r="AC18" s="16">
        <v>0</v>
      </c>
      <c r="AD18" s="1"/>
      <c r="AE18" s="16">
        <v>0</v>
      </c>
      <c r="AF18" s="16">
        <v>0</v>
      </c>
      <c r="AG18" s="16">
        <v>1618537</v>
      </c>
      <c r="AH18" s="1">
        <v>2201328632</v>
      </c>
      <c r="AI18" s="1" t="s">
        <v>200</v>
      </c>
      <c r="AJ18" s="15">
        <v>44727</v>
      </c>
      <c r="AK18" s="1"/>
      <c r="AL18" s="1">
        <v>2</v>
      </c>
      <c r="AM18" s="1"/>
      <c r="AN18" s="1"/>
      <c r="AO18" s="1">
        <v>1</v>
      </c>
      <c r="AP18" s="1">
        <v>20220630</v>
      </c>
      <c r="AQ18" s="1">
        <v>20220622</v>
      </c>
      <c r="AR18" s="16">
        <v>1651568</v>
      </c>
      <c r="AS18" s="16">
        <v>0</v>
      </c>
      <c r="AT18" s="1"/>
    </row>
    <row r="19" spans="1:46" x14ac:dyDescent="0.25">
      <c r="A19" s="1">
        <v>900169638</v>
      </c>
      <c r="B19" s="1" t="s">
        <v>11</v>
      </c>
      <c r="C19" s="1" t="s">
        <v>12</v>
      </c>
      <c r="D19" s="1">
        <v>56352</v>
      </c>
      <c r="E19" s="1" t="s">
        <v>96</v>
      </c>
      <c r="F19" s="1" t="s">
        <v>97</v>
      </c>
      <c r="G19" s="1" t="s">
        <v>12</v>
      </c>
      <c r="H19" s="1">
        <v>56352</v>
      </c>
      <c r="I19" s="15">
        <v>44712</v>
      </c>
      <c r="J19" s="16">
        <v>5605056</v>
      </c>
      <c r="K19" s="16">
        <v>5492955</v>
      </c>
      <c r="L19" s="1" t="s">
        <v>90</v>
      </c>
      <c r="M19" s="1" t="s">
        <v>201</v>
      </c>
      <c r="N19" s="1"/>
      <c r="O19" s="1"/>
      <c r="P19" s="16">
        <v>0</v>
      </c>
      <c r="Q19" s="1"/>
      <c r="R19" s="1"/>
      <c r="S19" s="1"/>
      <c r="T19" s="1"/>
      <c r="U19" s="16" t="s">
        <v>91</v>
      </c>
      <c r="V19" s="16">
        <v>5605056</v>
      </c>
      <c r="W19" s="16">
        <v>0</v>
      </c>
      <c r="X19" s="16">
        <v>0</v>
      </c>
      <c r="Y19" s="16">
        <v>0</v>
      </c>
      <c r="Z19" s="16">
        <v>5605056</v>
      </c>
      <c r="AA19" s="16">
        <v>0</v>
      </c>
      <c r="AB19" s="1"/>
      <c r="AC19" s="16">
        <v>0</v>
      </c>
      <c r="AD19" s="1"/>
      <c r="AE19" s="16">
        <v>0</v>
      </c>
      <c r="AF19" s="16">
        <v>0</v>
      </c>
      <c r="AG19" s="16">
        <v>5492955</v>
      </c>
      <c r="AH19" s="1">
        <v>2201328632</v>
      </c>
      <c r="AI19" s="1" t="s">
        <v>200</v>
      </c>
      <c r="AJ19" s="15">
        <v>44727</v>
      </c>
      <c r="AK19" s="1"/>
      <c r="AL19" s="1">
        <v>2</v>
      </c>
      <c r="AM19" s="1"/>
      <c r="AN19" s="1"/>
      <c r="AO19" s="1">
        <v>1</v>
      </c>
      <c r="AP19" s="1">
        <v>20220630</v>
      </c>
      <c r="AQ19" s="1">
        <v>20220622</v>
      </c>
      <c r="AR19" s="16">
        <v>5605056</v>
      </c>
      <c r="AS19" s="16">
        <v>0</v>
      </c>
      <c r="AT19" s="1"/>
    </row>
    <row r="20" spans="1:46" x14ac:dyDescent="0.25">
      <c r="A20" s="1">
        <v>900169638</v>
      </c>
      <c r="B20" s="1" t="s">
        <v>11</v>
      </c>
      <c r="C20" s="1" t="s">
        <v>12</v>
      </c>
      <c r="D20" s="1">
        <v>56781</v>
      </c>
      <c r="E20" s="1" t="s">
        <v>98</v>
      </c>
      <c r="F20" s="1" t="s">
        <v>99</v>
      </c>
      <c r="G20" s="1" t="s">
        <v>12</v>
      </c>
      <c r="H20" s="1">
        <v>56781</v>
      </c>
      <c r="I20" s="15">
        <v>44712</v>
      </c>
      <c r="J20" s="16">
        <v>454120</v>
      </c>
      <c r="K20" s="16">
        <v>445038</v>
      </c>
      <c r="L20" s="1" t="s">
        <v>90</v>
      </c>
      <c r="M20" s="1" t="s">
        <v>201</v>
      </c>
      <c r="N20" s="1"/>
      <c r="O20" s="1"/>
      <c r="P20" s="16">
        <v>0</v>
      </c>
      <c r="Q20" s="1"/>
      <c r="R20" s="1"/>
      <c r="S20" s="1"/>
      <c r="T20" s="1"/>
      <c r="U20" s="16" t="s">
        <v>91</v>
      </c>
      <c r="V20" s="16">
        <v>454120</v>
      </c>
      <c r="W20" s="16">
        <v>0</v>
      </c>
      <c r="X20" s="16">
        <v>0</v>
      </c>
      <c r="Y20" s="16">
        <v>0</v>
      </c>
      <c r="Z20" s="16">
        <v>454120</v>
      </c>
      <c r="AA20" s="16">
        <v>0</v>
      </c>
      <c r="AB20" s="1"/>
      <c r="AC20" s="16">
        <v>0</v>
      </c>
      <c r="AD20" s="1"/>
      <c r="AE20" s="16">
        <v>0</v>
      </c>
      <c r="AF20" s="16">
        <v>0</v>
      </c>
      <c r="AG20" s="16">
        <v>445038</v>
      </c>
      <c r="AH20" s="1">
        <v>2201328632</v>
      </c>
      <c r="AI20" s="1" t="s">
        <v>200</v>
      </c>
      <c r="AJ20" s="15">
        <v>44727</v>
      </c>
      <c r="AK20" s="1"/>
      <c r="AL20" s="1">
        <v>2</v>
      </c>
      <c r="AM20" s="1"/>
      <c r="AN20" s="1"/>
      <c r="AO20" s="1">
        <v>1</v>
      </c>
      <c r="AP20" s="1">
        <v>20220630</v>
      </c>
      <c r="AQ20" s="1">
        <v>20220622</v>
      </c>
      <c r="AR20" s="16">
        <v>454120</v>
      </c>
      <c r="AS20" s="16">
        <v>0</v>
      </c>
      <c r="AT20" s="1"/>
    </row>
    <row r="21" spans="1:46" x14ac:dyDescent="0.25">
      <c r="A21" s="1">
        <v>900169638</v>
      </c>
      <c r="B21" s="1" t="s">
        <v>11</v>
      </c>
      <c r="C21" s="1" t="s">
        <v>12</v>
      </c>
      <c r="D21" s="1">
        <v>56840</v>
      </c>
      <c r="E21" s="1" t="s">
        <v>100</v>
      </c>
      <c r="F21" s="1" t="s">
        <v>101</v>
      </c>
      <c r="G21" s="1" t="s">
        <v>12</v>
      </c>
      <c r="H21" s="1">
        <v>56840</v>
      </c>
      <c r="I21" s="15">
        <v>44712</v>
      </c>
      <c r="J21" s="16">
        <v>493562</v>
      </c>
      <c r="K21" s="16">
        <v>483691</v>
      </c>
      <c r="L21" s="1" t="s">
        <v>90</v>
      </c>
      <c r="M21" s="1" t="s">
        <v>201</v>
      </c>
      <c r="N21" s="1"/>
      <c r="O21" s="1"/>
      <c r="P21" s="16">
        <v>0</v>
      </c>
      <c r="Q21" s="1"/>
      <c r="R21" s="1"/>
      <c r="S21" s="1"/>
      <c r="T21" s="1"/>
      <c r="U21" s="16" t="s">
        <v>91</v>
      </c>
      <c r="V21" s="16">
        <v>493562</v>
      </c>
      <c r="W21" s="16">
        <v>0</v>
      </c>
      <c r="X21" s="16">
        <v>0</v>
      </c>
      <c r="Y21" s="16">
        <v>0</v>
      </c>
      <c r="Z21" s="16">
        <v>493562</v>
      </c>
      <c r="AA21" s="16">
        <v>0</v>
      </c>
      <c r="AB21" s="1"/>
      <c r="AC21" s="16">
        <v>0</v>
      </c>
      <c r="AD21" s="1"/>
      <c r="AE21" s="16">
        <v>0</v>
      </c>
      <c r="AF21" s="16">
        <v>0</v>
      </c>
      <c r="AG21" s="16">
        <v>483691</v>
      </c>
      <c r="AH21" s="1">
        <v>2201328632</v>
      </c>
      <c r="AI21" s="1" t="s">
        <v>200</v>
      </c>
      <c r="AJ21" s="15">
        <v>44727</v>
      </c>
      <c r="AK21" s="1"/>
      <c r="AL21" s="1">
        <v>2</v>
      </c>
      <c r="AM21" s="1"/>
      <c r="AN21" s="1"/>
      <c r="AO21" s="1">
        <v>1</v>
      </c>
      <c r="AP21" s="1">
        <v>20220630</v>
      </c>
      <c r="AQ21" s="1">
        <v>20220622</v>
      </c>
      <c r="AR21" s="16">
        <v>493562</v>
      </c>
      <c r="AS21" s="16">
        <v>0</v>
      </c>
      <c r="AT21" s="1"/>
    </row>
    <row r="22" spans="1:46" x14ac:dyDescent="0.25">
      <c r="A22" s="1">
        <v>900169638</v>
      </c>
      <c r="B22" s="1" t="s">
        <v>11</v>
      </c>
      <c r="C22" s="1" t="s">
        <v>12</v>
      </c>
      <c r="D22" s="1">
        <v>56953</v>
      </c>
      <c r="E22" s="1" t="s">
        <v>102</v>
      </c>
      <c r="F22" s="1" t="s">
        <v>103</v>
      </c>
      <c r="G22" s="1" t="s">
        <v>12</v>
      </c>
      <c r="H22" s="1">
        <v>56953</v>
      </c>
      <c r="I22" s="15">
        <v>44712</v>
      </c>
      <c r="J22" s="16">
        <v>6060624</v>
      </c>
      <c r="K22" s="16">
        <v>5939412</v>
      </c>
      <c r="L22" s="1" t="s">
        <v>90</v>
      </c>
      <c r="M22" s="1" t="s">
        <v>201</v>
      </c>
      <c r="N22" s="1"/>
      <c r="O22" s="1"/>
      <c r="P22" s="16">
        <v>0</v>
      </c>
      <c r="Q22" s="1"/>
      <c r="R22" s="1"/>
      <c r="S22" s="1"/>
      <c r="T22" s="1"/>
      <c r="U22" s="16" t="s">
        <v>91</v>
      </c>
      <c r="V22" s="16">
        <v>6060624</v>
      </c>
      <c r="W22" s="16">
        <v>0</v>
      </c>
      <c r="X22" s="16">
        <v>0</v>
      </c>
      <c r="Y22" s="16">
        <v>0</v>
      </c>
      <c r="Z22" s="16">
        <v>6060624</v>
      </c>
      <c r="AA22" s="16">
        <v>0</v>
      </c>
      <c r="AB22" s="1"/>
      <c r="AC22" s="16">
        <v>0</v>
      </c>
      <c r="AD22" s="1"/>
      <c r="AE22" s="16">
        <v>0</v>
      </c>
      <c r="AF22" s="16">
        <v>0</v>
      </c>
      <c r="AG22" s="16">
        <v>5939412</v>
      </c>
      <c r="AH22" s="1">
        <v>2201328632</v>
      </c>
      <c r="AI22" s="1" t="s">
        <v>200</v>
      </c>
      <c r="AJ22" s="15">
        <v>44727</v>
      </c>
      <c r="AK22" s="1"/>
      <c r="AL22" s="1">
        <v>2</v>
      </c>
      <c r="AM22" s="1"/>
      <c r="AN22" s="1"/>
      <c r="AO22" s="1">
        <v>2</v>
      </c>
      <c r="AP22" s="1">
        <v>20220730</v>
      </c>
      <c r="AQ22" s="1">
        <v>20220715</v>
      </c>
      <c r="AR22" s="16">
        <v>6060624</v>
      </c>
      <c r="AS22" s="16">
        <v>0</v>
      </c>
      <c r="AT22" s="1"/>
    </row>
    <row r="23" spans="1:46" x14ac:dyDescent="0.25">
      <c r="A23" s="1">
        <v>900169638</v>
      </c>
      <c r="B23" s="1" t="s">
        <v>11</v>
      </c>
      <c r="C23" s="1" t="s">
        <v>12</v>
      </c>
      <c r="D23" s="1">
        <v>59029</v>
      </c>
      <c r="E23" s="1" t="s">
        <v>104</v>
      </c>
      <c r="F23" s="1" t="s">
        <v>105</v>
      </c>
      <c r="G23" s="1" t="s">
        <v>12</v>
      </c>
      <c r="H23" s="1">
        <v>59029</v>
      </c>
      <c r="I23" s="15">
        <v>44742</v>
      </c>
      <c r="J23" s="16">
        <v>39442</v>
      </c>
      <c r="K23" s="16">
        <v>38653</v>
      </c>
      <c r="L23" s="1" t="s">
        <v>90</v>
      </c>
      <c r="M23" s="1" t="s">
        <v>201</v>
      </c>
      <c r="N23" s="1"/>
      <c r="O23" s="1"/>
      <c r="P23" s="16">
        <v>0</v>
      </c>
      <c r="Q23" s="1"/>
      <c r="R23" s="1"/>
      <c r="S23" s="1"/>
      <c r="T23" s="1"/>
      <c r="U23" s="16" t="s">
        <v>91</v>
      </c>
      <c r="V23" s="16">
        <v>39442</v>
      </c>
      <c r="W23" s="16">
        <v>0</v>
      </c>
      <c r="X23" s="16">
        <v>0</v>
      </c>
      <c r="Y23" s="16">
        <v>0</v>
      </c>
      <c r="Z23" s="16">
        <v>39442</v>
      </c>
      <c r="AA23" s="16">
        <v>0</v>
      </c>
      <c r="AB23" s="1"/>
      <c r="AC23" s="16">
        <v>0</v>
      </c>
      <c r="AD23" s="1"/>
      <c r="AE23" s="16">
        <v>0</v>
      </c>
      <c r="AF23" s="16">
        <v>0</v>
      </c>
      <c r="AG23" s="16">
        <v>38653</v>
      </c>
      <c r="AH23" s="1">
        <v>2201328632</v>
      </c>
      <c r="AI23" s="1" t="s">
        <v>200</v>
      </c>
      <c r="AJ23" s="15">
        <v>44757</v>
      </c>
      <c r="AK23" s="1"/>
      <c r="AL23" s="1">
        <v>2</v>
      </c>
      <c r="AM23" s="1"/>
      <c r="AN23" s="1"/>
      <c r="AO23" s="1">
        <v>1</v>
      </c>
      <c r="AP23" s="1">
        <v>20220730</v>
      </c>
      <c r="AQ23" s="1">
        <v>20220722</v>
      </c>
      <c r="AR23" s="16">
        <v>39442</v>
      </c>
      <c r="AS23" s="16">
        <v>0</v>
      </c>
      <c r="AT23" s="1"/>
    </row>
    <row r="24" spans="1:46" x14ac:dyDescent="0.25">
      <c r="A24" s="1">
        <v>900169638</v>
      </c>
      <c r="B24" s="1" t="s">
        <v>11</v>
      </c>
      <c r="C24" s="1" t="s">
        <v>12</v>
      </c>
      <c r="D24" s="1">
        <v>59030</v>
      </c>
      <c r="E24" s="1" t="s">
        <v>106</v>
      </c>
      <c r="F24" s="1" t="s">
        <v>107</v>
      </c>
      <c r="G24" s="1" t="s">
        <v>12</v>
      </c>
      <c r="H24" s="1">
        <v>59030</v>
      </c>
      <c r="I24" s="15">
        <v>44742</v>
      </c>
      <c r="J24" s="16">
        <v>733734</v>
      </c>
      <c r="K24" s="16">
        <v>719059</v>
      </c>
      <c r="L24" s="1" t="s">
        <v>90</v>
      </c>
      <c r="M24" s="1" t="s">
        <v>201</v>
      </c>
      <c r="N24" s="1"/>
      <c r="O24" s="1"/>
      <c r="P24" s="16">
        <v>0</v>
      </c>
      <c r="Q24" s="1"/>
      <c r="R24" s="1"/>
      <c r="S24" s="1"/>
      <c r="T24" s="1"/>
      <c r="U24" s="16" t="s">
        <v>91</v>
      </c>
      <c r="V24" s="16">
        <v>733734</v>
      </c>
      <c r="W24" s="16">
        <v>0</v>
      </c>
      <c r="X24" s="16">
        <v>0</v>
      </c>
      <c r="Y24" s="16">
        <v>0</v>
      </c>
      <c r="Z24" s="16">
        <v>733734</v>
      </c>
      <c r="AA24" s="16">
        <v>0</v>
      </c>
      <c r="AB24" s="1"/>
      <c r="AC24" s="16">
        <v>0</v>
      </c>
      <c r="AD24" s="1"/>
      <c r="AE24" s="16">
        <v>0</v>
      </c>
      <c r="AF24" s="16">
        <v>0</v>
      </c>
      <c r="AG24" s="16">
        <v>719059</v>
      </c>
      <c r="AH24" s="1">
        <v>2201328632</v>
      </c>
      <c r="AI24" s="1" t="s">
        <v>200</v>
      </c>
      <c r="AJ24" s="15">
        <v>44757</v>
      </c>
      <c r="AK24" s="1"/>
      <c r="AL24" s="1">
        <v>2</v>
      </c>
      <c r="AM24" s="1"/>
      <c r="AN24" s="1"/>
      <c r="AO24" s="1">
        <v>1</v>
      </c>
      <c r="AP24" s="1">
        <v>20220730</v>
      </c>
      <c r="AQ24" s="1">
        <v>20220722</v>
      </c>
      <c r="AR24" s="16">
        <v>733734</v>
      </c>
      <c r="AS24" s="16">
        <v>0</v>
      </c>
      <c r="AT24" s="1"/>
    </row>
    <row r="25" spans="1:46" x14ac:dyDescent="0.25">
      <c r="A25" s="1">
        <v>900169638</v>
      </c>
      <c r="B25" s="1" t="s">
        <v>11</v>
      </c>
      <c r="C25" s="1" t="s">
        <v>12</v>
      </c>
      <c r="D25" s="1">
        <v>59031</v>
      </c>
      <c r="E25" s="1" t="s">
        <v>108</v>
      </c>
      <c r="F25" s="1" t="s">
        <v>109</v>
      </c>
      <c r="G25" s="1" t="s">
        <v>12</v>
      </c>
      <c r="H25" s="1">
        <v>59031</v>
      </c>
      <c r="I25" s="15">
        <v>44742</v>
      </c>
      <c r="J25" s="16">
        <v>815496</v>
      </c>
      <c r="K25" s="16">
        <v>799186</v>
      </c>
      <c r="L25" s="1" t="s">
        <v>90</v>
      </c>
      <c r="M25" s="1" t="s">
        <v>201</v>
      </c>
      <c r="N25" s="1"/>
      <c r="O25" s="1"/>
      <c r="P25" s="16">
        <v>0</v>
      </c>
      <c r="Q25" s="1"/>
      <c r="R25" s="1"/>
      <c r="S25" s="1"/>
      <c r="T25" s="1"/>
      <c r="U25" s="16" t="s">
        <v>91</v>
      </c>
      <c r="V25" s="16">
        <v>815496</v>
      </c>
      <c r="W25" s="16">
        <v>0</v>
      </c>
      <c r="X25" s="16">
        <v>0</v>
      </c>
      <c r="Y25" s="16">
        <v>0</v>
      </c>
      <c r="Z25" s="16">
        <v>815496</v>
      </c>
      <c r="AA25" s="16">
        <v>0</v>
      </c>
      <c r="AB25" s="1"/>
      <c r="AC25" s="16">
        <v>0</v>
      </c>
      <c r="AD25" s="1"/>
      <c r="AE25" s="16">
        <v>0</v>
      </c>
      <c r="AF25" s="16">
        <v>0</v>
      </c>
      <c r="AG25" s="16">
        <v>799186</v>
      </c>
      <c r="AH25" s="1">
        <v>2201328632</v>
      </c>
      <c r="AI25" s="1" t="s">
        <v>200</v>
      </c>
      <c r="AJ25" s="15">
        <v>44757</v>
      </c>
      <c r="AK25" s="1"/>
      <c r="AL25" s="1">
        <v>2</v>
      </c>
      <c r="AM25" s="1"/>
      <c r="AN25" s="1"/>
      <c r="AO25" s="1">
        <v>1</v>
      </c>
      <c r="AP25" s="1">
        <v>20220730</v>
      </c>
      <c r="AQ25" s="1">
        <v>20220722</v>
      </c>
      <c r="AR25" s="16">
        <v>815496</v>
      </c>
      <c r="AS25" s="16">
        <v>0</v>
      </c>
      <c r="AT25" s="1"/>
    </row>
    <row r="26" spans="1:46" x14ac:dyDescent="0.25">
      <c r="A26" s="1">
        <v>900169638</v>
      </c>
      <c r="B26" s="1" t="s">
        <v>11</v>
      </c>
      <c r="C26" s="1" t="s">
        <v>12</v>
      </c>
      <c r="D26" s="1">
        <v>59032</v>
      </c>
      <c r="E26" s="1" t="s">
        <v>110</v>
      </c>
      <c r="F26" s="1" t="s">
        <v>111</v>
      </c>
      <c r="G26" s="1" t="s">
        <v>12</v>
      </c>
      <c r="H26" s="1">
        <v>59032</v>
      </c>
      <c r="I26" s="15">
        <v>44742</v>
      </c>
      <c r="J26" s="16">
        <v>716998</v>
      </c>
      <c r="K26" s="16">
        <v>702658</v>
      </c>
      <c r="L26" s="1" t="s">
        <v>90</v>
      </c>
      <c r="M26" s="1" t="s">
        <v>201</v>
      </c>
      <c r="N26" s="1"/>
      <c r="O26" s="1"/>
      <c r="P26" s="16">
        <v>0</v>
      </c>
      <c r="Q26" s="1"/>
      <c r="R26" s="1"/>
      <c r="S26" s="1"/>
      <c r="T26" s="1"/>
      <c r="U26" s="16" t="s">
        <v>91</v>
      </c>
      <c r="V26" s="16">
        <v>716998</v>
      </c>
      <c r="W26" s="16">
        <v>0</v>
      </c>
      <c r="X26" s="16">
        <v>0</v>
      </c>
      <c r="Y26" s="16">
        <v>0</v>
      </c>
      <c r="Z26" s="16">
        <v>716998</v>
      </c>
      <c r="AA26" s="16">
        <v>0</v>
      </c>
      <c r="AB26" s="1"/>
      <c r="AC26" s="16">
        <v>0</v>
      </c>
      <c r="AD26" s="1"/>
      <c r="AE26" s="16">
        <v>0</v>
      </c>
      <c r="AF26" s="16">
        <v>0</v>
      </c>
      <c r="AG26" s="16">
        <v>702658</v>
      </c>
      <c r="AH26" s="1">
        <v>2201328632</v>
      </c>
      <c r="AI26" s="1" t="s">
        <v>200</v>
      </c>
      <c r="AJ26" s="15">
        <v>44757</v>
      </c>
      <c r="AK26" s="1"/>
      <c r="AL26" s="1">
        <v>2</v>
      </c>
      <c r="AM26" s="1"/>
      <c r="AN26" s="1"/>
      <c r="AO26" s="1">
        <v>1</v>
      </c>
      <c r="AP26" s="1">
        <v>20220730</v>
      </c>
      <c r="AQ26" s="1">
        <v>20220722</v>
      </c>
      <c r="AR26" s="16">
        <v>716998</v>
      </c>
      <c r="AS26" s="16">
        <v>0</v>
      </c>
      <c r="AT26" s="1"/>
    </row>
    <row r="27" spans="1:46" x14ac:dyDescent="0.25">
      <c r="A27" s="1">
        <v>900169638</v>
      </c>
      <c r="B27" s="1" t="s">
        <v>11</v>
      </c>
      <c r="C27" s="1" t="s">
        <v>12</v>
      </c>
      <c r="D27" s="1">
        <v>59033</v>
      </c>
      <c r="E27" s="1" t="s">
        <v>112</v>
      </c>
      <c r="F27" s="1" t="s">
        <v>113</v>
      </c>
      <c r="G27" s="1" t="s">
        <v>12</v>
      </c>
      <c r="H27" s="1">
        <v>59033</v>
      </c>
      <c r="I27" s="15">
        <v>44742</v>
      </c>
      <c r="J27" s="16">
        <v>5559644</v>
      </c>
      <c r="K27" s="16">
        <v>5448451</v>
      </c>
      <c r="L27" s="1" t="s">
        <v>90</v>
      </c>
      <c r="M27" s="1" t="s">
        <v>201</v>
      </c>
      <c r="N27" s="1"/>
      <c r="O27" s="1"/>
      <c r="P27" s="16">
        <v>0</v>
      </c>
      <c r="Q27" s="1"/>
      <c r="R27" s="1"/>
      <c r="S27" s="1"/>
      <c r="T27" s="1"/>
      <c r="U27" s="16" t="s">
        <v>91</v>
      </c>
      <c r="V27" s="16">
        <v>5559644</v>
      </c>
      <c r="W27" s="16">
        <v>0</v>
      </c>
      <c r="X27" s="16">
        <v>0</v>
      </c>
      <c r="Y27" s="16">
        <v>0</v>
      </c>
      <c r="Z27" s="16">
        <v>5559644</v>
      </c>
      <c r="AA27" s="16">
        <v>0</v>
      </c>
      <c r="AB27" s="1"/>
      <c r="AC27" s="16">
        <v>0</v>
      </c>
      <c r="AD27" s="1"/>
      <c r="AE27" s="16">
        <v>0</v>
      </c>
      <c r="AF27" s="16">
        <v>0</v>
      </c>
      <c r="AG27" s="16">
        <v>5448451</v>
      </c>
      <c r="AH27" s="1">
        <v>2201328632</v>
      </c>
      <c r="AI27" s="1" t="s">
        <v>200</v>
      </c>
      <c r="AJ27" s="15">
        <v>44757</v>
      </c>
      <c r="AK27" s="1"/>
      <c r="AL27" s="1">
        <v>2</v>
      </c>
      <c r="AM27" s="1"/>
      <c r="AN27" s="1"/>
      <c r="AO27" s="1">
        <v>1</v>
      </c>
      <c r="AP27" s="1">
        <v>20220730</v>
      </c>
      <c r="AQ27" s="1">
        <v>20220722</v>
      </c>
      <c r="AR27" s="16">
        <v>5559644</v>
      </c>
      <c r="AS27" s="16">
        <v>0</v>
      </c>
      <c r="AT27" s="1"/>
    </row>
    <row r="28" spans="1:46" x14ac:dyDescent="0.25">
      <c r="A28" s="1">
        <v>900169638</v>
      </c>
      <c r="B28" s="1" t="s">
        <v>11</v>
      </c>
      <c r="C28" s="1" t="s">
        <v>12</v>
      </c>
      <c r="D28" s="1">
        <v>59855</v>
      </c>
      <c r="E28" s="1" t="s">
        <v>114</v>
      </c>
      <c r="F28" s="1" t="s">
        <v>115</v>
      </c>
      <c r="G28" s="1" t="s">
        <v>12</v>
      </c>
      <c r="H28" s="1">
        <v>59855</v>
      </c>
      <c r="I28" s="15">
        <v>44742</v>
      </c>
      <c r="J28" s="16">
        <v>5862990</v>
      </c>
      <c r="K28" s="16">
        <v>5745730</v>
      </c>
      <c r="L28" s="1" t="s">
        <v>90</v>
      </c>
      <c r="M28" s="1" t="s">
        <v>201</v>
      </c>
      <c r="N28" s="1"/>
      <c r="O28" s="1"/>
      <c r="P28" s="16">
        <v>0</v>
      </c>
      <c r="Q28" s="1"/>
      <c r="R28" s="1"/>
      <c r="S28" s="1"/>
      <c r="T28" s="1"/>
      <c r="U28" s="16" t="s">
        <v>91</v>
      </c>
      <c r="V28" s="16">
        <v>5862990</v>
      </c>
      <c r="W28" s="16">
        <v>0</v>
      </c>
      <c r="X28" s="16">
        <v>0</v>
      </c>
      <c r="Y28" s="16">
        <v>0</v>
      </c>
      <c r="Z28" s="16">
        <v>5862990</v>
      </c>
      <c r="AA28" s="16">
        <v>0</v>
      </c>
      <c r="AB28" s="1"/>
      <c r="AC28" s="16">
        <v>0</v>
      </c>
      <c r="AD28" s="1"/>
      <c r="AE28" s="16">
        <v>0</v>
      </c>
      <c r="AF28" s="16">
        <v>0</v>
      </c>
      <c r="AG28" s="16">
        <v>5745730</v>
      </c>
      <c r="AH28" s="1">
        <v>2201328632</v>
      </c>
      <c r="AI28" s="1" t="s">
        <v>200</v>
      </c>
      <c r="AJ28" s="15">
        <v>44757</v>
      </c>
      <c r="AK28" s="1"/>
      <c r="AL28" s="1">
        <v>2</v>
      </c>
      <c r="AM28" s="1"/>
      <c r="AN28" s="1"/>
      <c r="AO28" s="1">
        <v>1</v>
      </c>
      <c r="AP28" s="1">
        <v>20220730</v>
      </c>
      <c r="AQ28" s="1">
        <v>20220722</v>
      </c>
      <c r="AR28" s="16">
        <v>5862990</v>
      </c>
      <c r="AS28" s="16">
        <v>0</v>
      </c>
      <c r="AT28" s="1"/>
    </row>
    <row r="29" spans="1:46" x14ac:dyDescent="0.25">
      <c r="A29" s="1">
        <v>900169638</v>
      </c>
      <c r="B29" s="1" t="s">
        <v>11</v>
      </c>
      <c r="C29" s="1" t="s">
        <v>12</v>
      </c>
      <c r="D29" s="1">
        <v>61814</v>
      </c>
      <c r="E29" s="1" t="s">
        <v>116</v>
      </c>
      <c r="F29" s="1" t="s">
        <v>117</v>
      </c>
      <c r="G29" s="1" t="s">
        <v>12</v>
      </c>
      <c r="H29" s="1">
        <v>61814</v>
      </c>
      <c r="I29" s="15">
        <v>44773</v>
      </c>
      <c r="J29" s="16">
        <v>5605056</v>
      </c>
      <c r="K29" s="16">
        <v>5492955</v>
      </c>
      <c r="L29" s="1" t="s">
        <v>90</v>
      </c>
      <c r="M29" s="1" t="s">
        <v>198</v>
      </c>
      <c r="N29" s="1"/>
      <c r="O29" s="1"/>
      <c r="P29" s="16">
        <v>0</v>
      </c>
      <c r="Q29" s="1"/>
      <c r="R29" s="17">
        <v>5492955</v>
      </c>
      <c r="S29" s="1">
        <v>1222139215</v>
      </c>
      <c r="T29" s="1"/>
      <c r="U29" s="16" t="s">
        <v>91</v>
      </c>
      <c r="V29" s="16">
        <v>5605056</v>
      </c>
      <c r="W29" s="16">
        <v>0</v>
      </c>
      <c r="X29" s="16">
        <v>0</v>
      </c>
      <c r="Y29" s="16">
        <v>0</v>
      </c>
      <c r="Z29" s="16">
        <v>5605056</v>
      </c>
      <c r="AA29" s="16">
        <v>0</v>
      </c>
      <c r="AB29" s="1"/>
      <c r="AC29" s="16">
        <v>0</v>
      </c>
      <c r="AD29" s="1"/>
      <c r="AE29" s="16">
        <v>0</v>
      </c>
      <c r="AF29" s="16">
        <v>0</v>
      </c>
      <c r="AG29" s="16"/>
      <c r="AH29" s="1"/>
      <c r="AI29" s="1"/>
      <c r="AJ29" s="15">
        <v>44788</v>
      </c>
      <c r="AK29" s="1"/>
      <c r="AL29" s="1">
        <v>2</v>
      </c>
      <c r="AM29" s="1"/>
      <c r="AN29" s="1"/>
      <c r="AO29" s="1">
        <v>1</v>
      </c>
      <c r="AP29" s="1">
        <v>20220930</v>
      </c>
      <c r="AQ29" s="1">
        <v>20220906</v>
      </c>
      <c r="AR29" s="16">
        <v>5605056</v>
      </c>
      <c r="AS29" s="16">
        <v>0</v>
      </c>
      <c r="AT29" s="1"/>
    </row>
    <row r="30" spans="1:46" x14ac:dyDescent="0.25">
      <c r="A30" s="1">
        <v>900169638</v>
      </c>
      <c r="B30" s="1" t="s">
        <v>11</v>
      </c>
      <c r="C30" s="1" t="s">
        <v>12</v>
      </c>
      <c r="D30" s="1">
        <v>61815</v>
      </c>
      <c r="E30" s="1" t="s">
        <v>118</v>
      </c>
      <c r="F30" s="1" t="s">
        <v>119</v>
      </c>
      <c r="G30" s="1" t="s">
        <v>12</v>
      </c>
      <c r="H30" s="1">
        <v>61815</v>
      </c>
      <c r="I30" s="15">
        <v>44773</v>
      </c>
      <c r="J30" s="16">
        <v>1610206</v>
      </c>
      <c r="K30" s="16">
        <v>1578002</v>
      </c>
      <c r="L30" s="1" t="s">
        <v>90</v>
      </c>
      <c r="M30" s="1" t="s">
        <v>201</v>
      </c>
      <c r="N30" s="1"/>
      <c r="O30" s="1"/>
      <c r="P30" s="16">
        <v>0</v>
      </c>
      <c r="Q30" s="1"/>
      <c r="R30" s="1"/>
      <c r="S30" s="1"/>
      <c r="T30" s="1"/>
      <c r="U30" s="16" t="s">
        <v>91</v>
      </c>
      <c r="V30" s="16">
        <v>1610206</v>
      </c>
      <c r="W30" s="16">
        <v>0</v>
      </c>
      <c r="X30" s="16">
        <v>0</v>
      </c>
      <c r="Y30" s="16">
        <v>0</v>
      </c>
      <c r="Z30" s="16">
        <v>1610206</v>
      </c>
      <c r="AA30" s="16">
        <v>0</v>
      </c>
      <c r="AB30" s="1"/>
      <c r="AC30" s="16">
        <v>0</v>
      </c>
      <c r="AD30" s="1"/>
      <c r="AE30" s="16">
        <v>0</v>
      </c>
      <c r="AF30" s="16">
        <v>0</v>
      </c>
      <c r="AG30" s="16">
        <v>1578002</v>
      </c>
      <c r="AH30" s="1">
        <v>2201328632</v>
      </c>
      <c r="AI30" s="1" t="s">
        <v>200</v>
      </c>
      <c r="AJ30" s="15">
        <v>44788</v>
      </c>
      <c r="AK30" s="1"/>
      <c r="AL30" s="1">
        <v>2</v>
      </c>
      <c r="AM30" s="1"/>
      <c r="AN30" s="1"/>
      <c r="AO30" s="1">
        <v>1</v>
      </c>
      <c r="AP30" s="1">
        <v>20220930</v>
      </c>
      <c r="AQ30" s="1">
        <v>20220906</v>
      </c>
      <c r="AR30" s="16">
        <v>1610206</v>
      </c>
      <c r="AS30" s="16">
        <v>0</v>
      </c>
      <c r="AT30" s="1"/>
    </row>
    <row r="31" spans="1:46" x14ac:dyDescent="0.25">
      <c r="A31" s="1">
        <v>900169638</v>
      </c>
      <c r="B31" s="1" t="s">
        <v>11</v>
      </c>
      <c r="C31" s="1" t="s">
        <v>12</v>
      </c>
      <c r="D31" s="1">
        <v>61816</v>
      </c>
      <c r="E31" s="1" t="s">
        <v>120</v>
      </c>
      <c r="F31" s="1" t="s">
        <v>121</v>
      </c>
      <c r="G31" s="1" t="s">
        <v>12</v>
      </c>
      <c r="H31" s="1">
        <v>61816</v>
      </c>
      <c r="I31" s="15">
        <v>44773</v>
      </c>
      <c r="J31" s="16">
        <v>791192</v>
      </c>
      <c r="K31" s="16">
        <v>775368</v>
      </c>
      <c r="L31" s="1" t="s">
        <v>90</v>
      </c>
      <c r="M31" s="1" t="s">
        <v>198</v>
      </c>
      <c r="N31" s="1"/>
      <c r="O31" s="1"/>
      <c r="P31" s="16">
        <v>0</v>
      </c>
      <c r="Q31" s="1"/>
      <c r="R31" s="17">
        <v>775368</v>
      </c>
      <c r="S31" s="1">
        <v>1222139217</v>
      </c>
      <c r="T31" s="1"/>
      <c r="U31" s="16" t="s">
        <v>91</v>
      </c>
      <c r="V31" s="16">
        <v>791192</v>
      </c>
      <c r="W31" s="16">
        <v>0</v>
      </c>
      <c r="X31" s="16">
        <v>0</v>
      </c>
      <c r="Y31" s="16">
        <v>0</v>
      </c>
      <c r="Z31" s="16">
        <v>791192</v>
      </c>
      <c r="AA31" s="16">
        <v>0</v>
      </c>
      <c r="AB31" s="1"/>
      <c r="AC31" s="16">
        <v>0</v>
      </c>
      <c r="AD31" s="1"/>
      <c r="AE31" s="16">
        <v>0</v>
      </c>
      <c r="AF31" s="16">
        <v>0</v>
      </c>
      <c r="AG31" s="16"/>
      <c r="AH31" s="1"/>
      <c r="AI31" s="1"/>
      <c r="AJ31" s="15">
        <v>44788</v>
      </c>
      <c r="AK31" s="1"/>
      <c r="AL31" s="1">
        <v>2</v>
      </c>
      <c r="AM31" s="1"/>
      <c r="AN31" s="1"/>
      <c r="AO31" s="1">
        <v>1</v>
      </c>
      <c r="AP31" s="1">
        <v>20220930</v>
      </c>
      <c r="AQ31" s="1">
        <v>20220906</v>
      </c>
      <c r="AR31" s="16">
        <v>791192</v>
      </c>
      <c r="AS31" s="16">
        <v>0</v>
      </c>
      <c r="AT31" s="1"/>
    </row>
    <row r="32" spans="1:46" x14ac:dyDescent="0.25">
      <c r="A32" s="1">
        <v>900169638</v>
      </c>
      <c r="B32" s="1" t="s">
        <v>11</v>
      </c>
      <c r="C32" s="1" t="s">
        <v>12</v>
      </c>
      <c r="D32" s="1">
        <v>61817</v>
      </c>
      <c r="E32" s="1" t="s">
        <v>122</v>
      </c>
      <c r="F32" s="1" t="s">
        <v>123</v>
      </c>
      <c r="G32" s="1" t="s">
        <v>12</v>
      </c>
      <c r="H32" s="1">
        <v>61817</v>
      </c>
      <c r="I32" s="15">
        <v>44773</v>
      </c>
      <c r="J32" s="16">
        <v>756440</v>
      </c>
      <c r="K32" s="16">
        <v>741311</v>
      </c>
      <c r="L32" s="1" t="s">
        <v>90</v>
      </c>
      <c r="M32" s="1" t="s">
        <v>198</v>
      </c>
      <c r="N32" s="1"/>
      <c r="O32" s="1"/>
      <c r="P32" s="16">
        <v>0</v>
      </c>
      <c r="Q32" s="1"/>
      <c r="R32" s="17">
        <v>741311</v>
      </c>
      <c r="S32" s="1">
        <v>1222139218</v>
      </c>
      <c r="T32" s="1"/>
      <c r="U32" s="16" t="s">
        <v>91</v>
      </c>
      <c r="V32" s="16">
        <v>756440</v>
      </c>
      <c r="W32" s="16">
        <v>0</v>
      </c>
      <c r="X32" s="16">
        <v>0</v>
      </c>
      <c r="Y32" s="16">
        <v>0</v>
      </c>
      <c r="Z32" s="16">
        <v>756440</v>
      </c>
      <c r="AA32" s="16">
        <v>0</v>
      </c>
      <c r="AB32" s="1"/>
      <c r="AC32" s="16">
        <v>0</v>
      </c>
      <c r="AD32" s="1"/>
      <c r="AE32" s="16">
        <v>0</v>
      </c>
      <c r="AF32" s="16">
        <v>0</v>
      </c>
      <c r="AG32" s="16"/>
      <c r="AH32" s="1"/>
      <c r="AI32" s="1"/>
      <c r="AJ32" s="15">
        <v>44788</v>
      </c>
      <c r="AK32" s="1"/>
      <c r="AL32" s="1">
        <v>2</v>
      </c>
      <c r="AM32" s="1"/>
      <c r="AN32" s="1"/>
      <c r="AO32" s="1">
        <v>1</v>
      </c>
      <c r="AP32" s="1">
        <v>20220930</v>
      </c>
      <c r="AQ32" s="1">
        <v>20220906</v>
      </c>
      <c r="AR32" s="16">
        <v>756440</v>
      </c>
      <c r="AS32" s="16">
        <v>0</v>
      </c>
      <c r="AT32" s="1"/>
    </row>
    <row r="33" spans="1:46" x14ac:dyDescent="0.25">
      <c r="A33" s="1">
        <v>900169638</v>
      </c>
      <c r="B33" s="1" t="s">
        <v>11</v>
      </c>
      <c r="C33" s="1" t="s">
        <v>12</v>
      </c>
      <c r="D33" s="1">
        <v>62111</v>
      </c>
      <c r="E33" s="1" t="s">
        <v>124</v>
      </c>
      <c r="F33" s="1" t="s">
        <v>125</v>
      </c>
      <c r="G33" s="1" t="s">
        <v>12</v>
      </c>
      <c r="H33" s="1">
        <v>62111</v>
      </c>
      <c r="I33" s="15">
        <v>44773</v>
      </c>
      <c r="J33" s="16">
        <v>124190</v>
      </c>
      <c r="K33" s="16">
        <v>121706</v>
      </c>
      <c r="L33" s="1" t="s">
        <v>90</v>
      </c>
      <c r="M33" s="1" t="s">
        <v>198</v>
      </c>
      <c r="N33" s="1"/>
      <c r="O33" s="1"/>
      <c r="P33" s="16">
        <v>0</v>
      </c>
      <c r="Q33" s="1"/>
      <c r="R33" s="17">
        <v>121706</v>
      </c>
      <c r="S33" s="1">
        <v>1222139219</v>
      </c>
      <c r="T33" s="1"/>
      <c r="U33" s="16" t="s">
        <v>91</v>
      </c>
      <c r="V33" s="16">
        <v>124190</v>
      </c>
      <c r="W33" s="16">
        <v>0</v>
      </c>
      <c r="X33" s="16">
        <v>0</v>
      </c>
      <c r="Y33" s="16">
        <v>0</v>
      </c>
      <c r="Z33" s="16">
        <v>124190</v>
      </c>
      <c r="AA33" s="16">
        <v>0</v>
      </c>
      <c r="AB33" s="1"/>
      <c r="AC33" s="16">
        <v>0</v>
      </c>
      <c r="AD33" s="1"/>
      <c r="AE33" s="16">
        <v>0</v>
      </c>
      <c r="AF33" s="16">
        <v>0</v>
      </c>
      <c r="AG33" s="16"/>
      <c r="AH33" s="1"/>
      <c r="AI33" s="1"/>
      <c r="AJ33" s="15">
        <v>44788</v>
      </c>
      <c r="AK33" s="1"/>
      <c r="AL33" s="1">
        <v>2</v>
      </c>
      <c r="AM33" s="1"/>
      <c r="AN33" s="1"/>
      <c r="AO33" s="1">
        <v>1</v>
      </c>
      <c r="AP33" s="1">
        <v>20220930</v>
      </c>
      <c r="AQ33" s="1">
        <v>20220906</v>
      </c>
      <c r="AR33" s="16">
        <v>124190</v>
      </c>
      <c r="AS33" s="16">
        <v>0</v>
      </c>
      <c r="AT33" s="1"/>
    </row>
    <row r="34" spans="1:46" x14ac:dyDescent="0.25">
      <c r="A34" s="1">
        <v>900169638</v>
      </c>
      <c r="B34" s="1" t="s">
        <v>11</v>
      </c>
      <c r="C34" s="1" t="s">
        <v>12</v>
      </c>
      <c r="D34" s="1">
        <v>50997</v>
      </c>
      <c r="E34" s="1" t="s">
        <v>126</v>
      </c>
      <c r="F34" s="1" t="s">
        <v>127</v>
      </c>
      <c r="G34" s="1" t="s">
        <v>12</v>
      </c>
      <c r="H34" s="1">
        <v>50997</v>
      </c>
      <c r="I34" s="15">
        <v>44651</v>
      </c>
      <c r="J34" s="16">
        <v>791192</v>
      </c>
      <c r="K34" s="16">
        <v>775368</v>
      </c>
      <c r="L34" s="1" t="s">
        <v>90</v>
      </c>
      <c r="M34" s="1" t="s">
        <v>201</v>
      </c>
      <c r="N34" s="1"/>
      <c r="O34" s="1"/>
      <c r="P34" s="16">
        <v>0</v>
      </c>
      <c r="Q34" s="1"/>
      <c r="R34" s="1"/>
      <c r="S34" s="1"/>
      <c r="T34" s="1"/>
      <c r="U34" s="16" t="s">
        <v>91</v>
      </c>
      <c r="V34" s="16">
        <v>791192</v>
      </c>
      <c r="W34" s="16">
        <v>0</v>
      </c>
      <c r="X34" s="16">
        <v>0</v>
      </c>
      <c r="Y34" s="16">
        <v>0</v>
      </c>
      <c r="Z34" s="16">
        <v>791192</v>
      </c>
      <c r="AA34" s="16">
        <v>0</v>
      </c>
      <c r="AB34" s="1"/>
      <c r="AC34" s="16">
        <v>0</v>
      </c>
      <c r="AD34" s="1"/>
      <c r="AE34" s="16">
        <v>0</v>
      </c>
      <c r="AF34" s="16">
        <v>0</v>
      </c>
      <c r="AG34" s="16">
        <v>775368</v>
      </c>
      <c r="AH34" s="1">
        <v>2201328632</v>
      </c>
      <c r="AI34" s="1" t="s">
        <v>200</v>
      </c>
      <c r="AJ34" s="15">
        <v>44666</v>
      </c>
      <c r="AK34" s="1"/>
      <c r="AL34" s="1">
        <v>2</v>
      </c>
      <c r="AM34" s="1"/>
      <c r="AN34" s="1"/>
      <c r="AO34" s="1">
        <v>1</v>
      </c>
      <c r="AP34" s="1">
        <v>20220430</v>
      </c>
      <c r="AQ34" s="1">
        <v>20220416</v>
      </c>
      <c r="AR34" s="16">
        <v>791192</v>
      </c>
      <c r="AS34" s="16">
        <v>0</v>
      </c>
      <c r="AT34" s="1"/>
    </row>
    <row r="35" spans="1:46" x14ac:dyDescent="0.25">
      <c r="A35" s="1">
        <v>900169638</v>
      </c>
      <c r="B35" s="1" t="s">
        <v>11</v>
      </c>
      <c r="C35" s="1" t="s">
        <v>12</v>
      </c>
      <c r="D35" s="1">
        <v>50998</v>
      </c>
      <c r="E35" s="1" t="s">
        <v>128</v>
      </c>
      <c r="F35" s="1" t="s">
        <v>129</v>
      </c>
      <c r="G35" s="1" t="s">
        <v>12</v>
      </c>
      <c r="H35" s="1">
        <v>50998</v>
      </c>
      <c r="I35" s="15">
        <v>44651</v>
      </c>
      <c r="J35" s="16">
        <v>1515332</v>
      </c>
      <c r="K35" s="16">
        <v>1485025</v>
      </c>
      <c r="L35" s="1" t="s">
        <v>90</v>
      </c>
      <c r="M35" s="1" t="s">
        <v>201</v>
      </c>
      <c r="N35" s="1"/>
      <c r="O35" s="1"/>
      <c r="P35" s="16">
        <v>0</v>
      </c>
      <c r="Q35" s="1"/>
      <c r="R35" s="1"/>
      <c r="S35" s="1"/>
      <c r="T35" s="1"/>
      <c r="U35" s="16" t="s">
        <v>91</v>
      </c>
      <c r="V35" s="16">
        <v>1515332</v>
      </c>
      <c r="W35" s="16">
        <v>0</v>
      </c>
      <c r="X35" s="16">
        <v>0</v>
      </c>
      <c r="Y35" s="16">
        <v>0</v>
      </c>
      <c r="Z35" s="16">
        <v>1515332</v>
      </c>
      <c r="AA35" s="16">
        <v>0</v>
      </c>
      <c r="AB35" s="1"/>
      <c r="AC35" s="16">
        <v>0</v>
      </c>
      <c r="AD35" s="1"/>
      <c r="AE35" s="16">
        <v>0</v>
      </c>
      <c r="AF35" s="16">
        <v>0</v>
      </c>
      <c r="AG35" s="16">
        <v>1485025</v>
      </c>
      <c r="AH35" s="1">
        <v>2201328632</v>
      </c>
      <c r="AI35" s="1" t="s">
        <v>200</v>
      </c>
      <c r="AJ35" s="15">
        <v>44666</v>
      </c>
      <c r="AK35" s="1"/>
      <c r="AL35" s="1">
        <v>2</v>
      </c>
      <c r="AM35" s="1"/>
      <c r="AN35" s="1"/>
      <c r="AO35" s="1">
        <v>1</v>
      </c>
      <c r="AP35" s="1">
        <v>20220430</v>
      </c>
      <c r="AQ35" s="1">
        <v>20220416</v>
      </c>
      <c r="AR35" s="16">
        <v>1515332</v>
      </c>
      <c r="AS35" s="16">
        <v>0</v>
      </c>
      <c r="AT35" s="1"/>
    </row>
    <row r="36" spans="1:46" x14ac:dyDescent="0.25">
      <c r="A36" s="1">
        <v>900169638</v>
      </c>
      <c r="B36" s="1" t="s">
        <v>11</v>
      </c>
      <c r="C36" s="1" t="s">
        <v>12</v>
      </c>
      <c r="D36" s="1">
        <v>51000</v>
      </c>
      <c r="E36" s="1" t="s">
        <v>130</v>
      </c>
      <c r="F36" s="1" t="s">
        <v>131</v>
      </c>
      <c r="G36" s="1" t="s">
        <v>12</v>
      </c>
      <c r="H36" s="1">
        <v>51000</v>
      </c>
      <c r="I36" s="15">
        <v>44651</v>
      </c>
      <c r="J36" s="16">
        <v>1129330</v>
      </c>
      <c r="K36" s="16">
        <v>1106743</v>
      </c>
      <c r="L36" s="1" t="s">
        <v>90</v>
      </c>
      <c r="M36" s="1" t="s">
        <v>201</v>
      </c>
      <c r="N36" s="1"/>
      <c r="O36" s="1"/>
      <c r="P36" s="16">
        <v>0</v>
      </c>
      <c r="Q36" s="1"/>
      <c r="R36" s="1"/>
      <c r="S36" s="1"/>
      <c r="T36" s="1"/>
      <c r="U36" s="16" t="s">
        <v>91</v>
      </c>
      <c r="V36" s="16">
        <v>1129330</v>
      </c>
      <c r="W36" s="16">
        <v>0</v>
      </c>
      <c r="X36" s="16">
        <v>0</v>
      </c>
      <c r="Y36" s="16">
        <v>0</v>
      </c>
      <c r="Z36" s="16">
        <v>1129330</v>
      </c>
      <c r="AA36" s="16">
        <v>0</v>
      </c>
      <c r="AB36" s="1"/>
      <c r="AC36" s="16">
        <v>0</v>
      </c>
      <c r="AD36" s="1"/>
      <c r="AE36" s="16">
        <v>0</v>
      </c>
      <c r="AF36" s="16">
        <v>0</v>
      </c>
      <c r="AG36" s="16">
        <v>1106743</v>
      </c>
      <c r="AH36" s="1">
        <v>2201328632</v>
      </c>
      <c r="AI36" s="1" t="s">
        <v>200</v>
      </c>
      <c r="AJ36" s="15">
        <v>44666</v>
      </c>
      <c r="AK36" s="1"/>
      <c r="AL36" s="1">
        <v>2</v>
      </c>
      <c r="AM36" s="1"/>
      <c r="AN36" s="1"/>
      <c r="AO36" s="1">
        <v>1</v>
      </c>
      <c r="AP36" s="1">
        <v>20220430</v>
      </c>
      <c r="AQ36" s="1">
        <v>20220416</v>
      </c>
      <c r="AR36" s="16">
        <v>1129330</v>
      </c>
      <c r="AS36" s="16">
        <v>0</v>
      </c>
      <c r="AT36" s="1"/>
    </row>
    <row r="37" spans="1:46" x14ac:dyDescent="0.25">
      <c r="A37" s="1">
        <v>900169638</v>
      </c>
      <c r="B37" s="1" t="s">
        <v>11</v>
      </c>
      <c r="C37" s="1" t="s">
        <v>12</v>
      </c>
      <c r="D37" s="1">
        <v>51002</v>
      </c>
      <c r="E37" s="1" t="s">
        <v>132</v>
      </c>
      <c r="F37" s="1" t="s">
        <v>133</v>
      </c>
      <c r="G37" s="1" t="s">
        <v>12</v>
      </c>
      <c r="H37" s="1">
        <v>51002</v>
      </c>
      <c r="I37" s="15">
        <v>44651</v>
      </c>
      <c r="J37" s="16">
        <v>879564</v>
      </c>
      <c r="K37" s="16">
        <v>861973</v>
      </c>
      <c r="L37" s="1" t="s">
        <v>90</v>
      </c>
      <c r="M37" s="1" t="s">
        <v>201</v>
      </c>
      <c r="N37" s="1"/>
      <c r="O37" s="1"/>
      <c r="P37" s="16">
        <v>0</v>
      </c>
      <c r="Q37" s="1"/>
      <c r="R37" s="1"/>
      <c r="S37" s="1"/>
      <c r="T37" s="1"/>
      <c r="U37" s="16" t="s">
        <v>91</v>
      </c>
      <c r="V37" s="16">
        <v>879564</v>
      </c>
      <c r="W37" s="16">
        <v>0</v>
      </c>
      <c r="X37" s="16">
        <v>0</v>
      </c>
      <c r="Y37" s="16">
        <v>0</v>
      </c>
      <c r="Z37" s="16">
        <v>879564</v>
      </c>
      <c r="AA37" s="16">
        <v>0</v>
      </c>
      <c r="AB37" s="1"/>
      <c r="AC37" s="16">
        <v>0</v>
      </c>
      <c r="AD37" s="1"/>
      <c r="AE37" s="16">
        <v>0</v>
      </c>
      <c r="AF37" s="16">
        <v>0</v>
      </c>
      <c r="AG37" s="16">
        <v>861973</v>
      </c>
      <c r="AH37" s="1">
        <v>2201328632</v>
      </c>
      <c r="AI37" s="1" t="s">
        <v>200</v>
      </c>
      <c r="AJ37" s="15">
        <v>44666</v>
      </c>
      <c r="AK37" s="1"/>
      <c r="AL37" s="1">
        <v>2</v>
      </c>
      <c r="AM37" s="1"/>
      <c r="AN37" s="1"/>
      <c r="AO37" s="1">
        <v>1</v>
      </c>
      <c r="AP37" s="1">
        <v>20220430</v>
      </c>
      <c r="AQ37" s="1">
        <v>20220416</v>
      </c>
      <c r="AR37" s="16">
        <v>879564</v>
      </c>
      <c r="AS37" s="16">
        <v>0</v>
      </c>
      <c r="AT37" s="1"/>
    </row>
    <row r="38" spans="1:46" x14ac:dyDescent="0.25">
      <c r="A38" s="1">
        <v>900169638</v>
      </c>
      <c r="B38" s="1" t="s">
        <v>11</v>
      </c>
      <c r="C38" s="1" t="s">
        <v>12</v>
      </c>
      <c r="D38" s="1">
        <v>51004</v>
      </c>
      <c r="E38" s="1" t="s">
        <v>134</v>
      </c>
      <c r="F38" s="1" t="s">
        <v>135</v>
      </c>
      <c r="G38" s="1" t="s">
        <v>12</v>
      </c>
      <c r="H38" s="1">
        <v>51004</v>
      </c>
      <c r="I38" s="15">
        <v>44651</v>
      </c>
      <c r="J38" s="16">
        <v>5590772</v>
      </c>
      <c r="K38" s="16">
        <v>5478957</v>
      </c>
      <c r="L38" s="1" t="s">
        <v>90</v>
      </c>
      <c r="M38" s="1" t="s">
        <v>201</v>
      </c>
      <c r="N38" s="1"/>
      <c r="O38" s="1"/>
      <c r="P38" s="16">
        <v>0</v>
      </c>
      <c r="Q38" s="1"/>
      <c r="R38" s="1"/>
      <c r="S38" s="1"/>
      <c r="T38" s="1"/>
      <c r="U38" s="16" t="s">
        <v>91</v>
      </c>
      <c r="V38" s="16">
        <v>5590772</v>
      </c>
      <c r="W38" s="16">
        <v>0</v>
      </c>
      <c r="X38" s="16">
        <v>0</v>
      </c>
      <c r="Y38" s="16">
        <v>0</v>
      </c>
      <c r="Z38" s="16">
        <v>5590772</v>
      </c>
      <c r="AA38" s="16">
        <v>0</v>
      </c>
      <c r="AB38" s="1"/>
      <c r="AC38" s="16">
        <v>0</v>
      </c>
      <c r="AD38" s="1"/>
      <c r="AE38" s="16">
        <v>0</v>
      </c>
      <c r="AF38" s="16">
        <v>0</v>
      </c>
      <c r="AG38" s="16">
        <v>5478957</v>
      </c>
      <c r="AH38" s="1">
        <v>2201328632</v>
      </c>
      <c r="AI38" s="1" t="s">
        <v>200</v>
      </c>
      <c r="AJ38" s="15">
        <v>44666</v>
      </c>
      <c r="AK38" s="1"/>
      <c r="AL38" s="1">
        <v>2</v>
      </c>
      <c r="AM38" s="1"/>
      <c r="AN38" s="1"/>
      <c r="AO38" s="1">
        <v>1</v>
      </c>
      <c r="AP38" s="1">
        <v>20220430</v>
      </c>
      <c r="AQ38" s="1">
        <v>20220416</v>
      </c>
      <c r="AR38" s="16">
        <v>5590772</v>
      </c>
      <c r="AS38" s="16">
        <v>0</v>
      </c>
      <c r="AT38" s="1"/>
    </row>
    <row r="39" spans="1:46" x14ac:dyDescent="0.25">
      <c r="A39" s="1">
        <v>900169638</v>
      </c>
      <c r="B39" s="1" t="s">
        <v>11</v>
      </c>
      <c r="C39" s="1" t="s">
        <v>12</v>
      </c>
      <c r="D39" s="1">
        <v>51488</v>
      </c>
      <c r="E39" s="1" t="s">
        <v>136</v>
      </c>
      <c r="F39" s="1" t="s">
        <v>137</v>
      </c>
      <c r="G39" s="1" t="s">
        <v>12</v>
      </c>
      <c r="H39" s="1">
        <v>51488</v>
      </c>
      <c r="I39" s="15">
        <v>44651</v>
      </c>
      <c r="J39" s="16">
        <v>6060624</v>
      </c>
      <c r="K39" s="16">
        <v>5939412</v>
      </c>
      <c r="L39" s="1" t="s">
        <v>90</v>
      </c>
      <c r="M39" s="1" t="s">
        <v>201</v>
      </c>
      <c r="N39" s="1"/>
      <c r="O39" s="1"/>
      <c r="P39" s="16">
        <v>0</v>
      </c>
      <c r="Q39" s="1"/>
      <c r="R39" s="1"/>
      <c r="S39" s="1"/>
      <c r="T39" s="1"/>
      <c r="U39" s="16" t="s">
        <v>91</v>
      </c>
      <c r="V39" s="16">
        <v>6060624</v>
      </c>
      <c r="W39" s="16">
        <v>0</v>
      </c>
      <c r="X39" s="16">
        <v>0</v>
      </c>
      <c r="Y39" s="16">
        <v>0</v>
      </c>
      <c r="Z39" s="16">
        <v>6060624</v>
      </c>
      <c r="AA39" s="16">
        <v>0</v>
      </c>
      <c r="AB39" s="1"/>
      <c r="AC39" s="16">
        <v>0</v>
      </c>
      <c r="AD39" s="1"/>
      <c r="AE39" s="16">
        <v>0</v>
      </c>
      <c r="AF39" s="16">
        <v>0</v>
      </c>
      <c r="AG39" s="16">
        <v>5939412</v>
      </c>
      <c r="AH39" s="1">
        <v>2201328632</v>
      </c>
      <c r="AI39" s="1" t="s">
        <v>200</v>
      </c>
      <c r="AJ39" s="15">
        <v>44666</v>
      </c>
      <c r="AK39" s="1"/>
      <c r="AL39" s="1">
        <v>2</v>
      </c>
      <c r="AM39" s="1"/>
      <c r="AN39" s="1"/>
      <c r="AO39" s="1">
        <v>1</v>
      </c>
      <c r="AP39" s="1">
        <v>20220430</v>
      </c>
      <c r="AQ39" s="1">
        <v>20220416</v>
      </c>
      <c r="AR39" s="16">
        <v>6060624</v>
      </c>
      <c r="AS39" s="16">
        <v>0</v>
      </c>
      <c r="AT39" s="1"/>
    </row>
    <row r="40" spans="1:46" x14ac:dyDescent="0.25">
      <c r="A40" s="1">
        <v>900169638</v>
      </c>
      <c r="B40" s="1" t="s">
        <v>11</v>
      </c>
      <c r="C40" s="1" t="s">
        <v>12</v>
      </c>
      <c r="D40" s="1">
        <v>53766</v>
      </c>
      <c r="E40" s="1" t="s">
        <v>138</v>
      </c>
      <c r="F40" s="1" t="s">
        <v>139</v>
      </c>
      <c r="G40" s="1" t="s">
        <v>12</v>
      </c>
      <c r="H40" s="1">
        <v>53766</v>
      </c>
      <c r="I40" s="15">
        <v>44681</v>
      </c>
      <c r="J40" s="16">
        <v>1356390</v>
      </c>
      <c r="K40" s="16">
        <v>1329262</v>
      </c>
      <c r="L40" s="1" t="s">
        <v>90</v>
      </c>
      <c r="M40" s="1" t="s">
        <v>201</v>
      </c>
      <c r="N40" s="1"/>
      <c r="O40" s="1"/>
      <c r="P40" s="16">
        <v>0</v>
      </c>
      <c r="Q40" s="1"/>
      <c r="R40" s="1"/>
      <c r="S40" s="1"/>
      <c r="T40" s="1"/>
      <c r="U40" s="16" t="s">
        <v>91</v>
      </c>
      <c r="V40" s="16">
        <v>1356390</v>
      </c>
      <c r="W40" s="16">
        <v>0</v>
      </c>
      <c r="X40" s="16">
        <v>0</v>
      </c>
      <c r="Y40" s="16">
        <v>0</v>
      </c>
      <c r="Z40" s="16">
        <v>1356390</v>
      </c>
      <c r="AA40" s="16">
        <v>0</v>
      </c>
      <c r="AB40" s="1"/>
      <c r="AC40" s="16">
        <v>0</v>
      </c>
      <c r="AD40" s="1"/>
      <c r="AE40" s="16">
        <v>0</v>
      </c>
      <c r="AF40" s="16">
        <v>0</v>
      </c>
      <c r="AG40" s="16">
        <v>1329262</v>
      </c>
      <c r="AH40" s="1">
        <v>2201328632</v>
      </c>
      <c r="AI40" s="1" t="s">
        <v>200</v>
      </c>
      <c r="AJ40" s="15">
        <v>44696</v>
      </c>
      <c r="AK40" s="1"/>
      <c r="AL40" s="1">
        <v>2</v>
      </c>
      <c r="AM40" s="1"/>
      <c r="AN40" s="1"/>
      <c r="AO40" s="1">
        <v>2</v>
      </c>
      <c r="AP40" s="1">
        <v>20220730</v>
      </c>
      <c r="AQ40" s="1">
        <v>20220715</v>
      </c>
      <c r="AR40" s="16">
        <v>1356390</v>
      </c>
      <c r="AS40" s="16">
        <v>0</v>
      </c>
      <c r="AT40" s="1"/>
    </row>
    <row r="41" spans="1:46" x14ac:dyDescent="0.25">
      <c r="A41" s="1">
        <v>900169638</v>
      </c>
      <c r="B41" s="1" t="s">
        <v>11</v>
      </c>
      <c r="C41" s="1" t="s">
        <v>12</v>
      </c>
      <c r="D41" s="1">
        <v>53768</v>
      </c>
      <c r="E41" s="1" t="s">
        <v>140</v>
      </c>
      <c r="F41" s="1" t="s">
        <v>141</v>
      </c>
      <c r="G41" s="1" t="s">
        <v>12</v>
      </c>
      <c r="H41" s="1">
        <v>53768</v>
      </c>
      <c r="I41" s="15">
        <v>44681</v>
      </c>
      <c r="J41" s="16">
        <v>363296</v>
      </c>
      <c r="K41" s="16">
        <v>356030</v>
      </c>
      <c r="L41" s="1" t="s">
        <v>90</v>
      </c>
      <c r="M41" s="1" t="s">
        <v>201</v>
      </c>
      <c r="N41" s="1"/>
      <c r="O41" s="1"/>
      <c r="P41" s="16">
        <v>0</v>
      </c>
      <c r="Q41" s="1"/>
      <c r="R41" s="1"/>
      <c r="S41" s="1"/>
      <c r="T41" s="1"/>
      <c r="U41" s="16" t="s">
        <v>91</v>
      </c>
      <c r="V41" s="16">
        <v>363296</v>
      </c>
      <c r="W41" s="16">
        <v>0</v>
      </c>
      <c r="X41" s="16">
        <v>0</v>
      </c>
      <c r="Y41" s="16">
        <v>0</v>
      </c>
      <c r="Z41" s="16">
        <v>363296</v>
      </c>
      <c r="AA41" s="16">
        <v>0</v>
      </c>
      <c r="AB41" s="1"/>
      <c r="AC41" s="16">
        <v>0</v>
      </c>
      <c r="AD41" s="1"/>
      <c r="AE41" s="16">
        <v>0</v>
      </c>
      <c r="AF41" s="16">
        <v>0</v>
      </c>
      <c r="AG41" s="16">
        <v>356030</v>
      </c>
      <c r="AH41" s="1">
        <v>2201328632</v>
      </c>
      <c r="AI41" s="1" t="s">
        <v>200</v>
      </c>
      <c r="AJ41" s="15">
        <v>44696</v>
      </c>
      <c r="AK41" s="1"/>
      <c r="AL41" s="1">
        <v>2</v>
      </c>
      <c r="AM41" s="1"/>
      <c r="AN41" s="1"/>
      <c r="AO41" s="1">
        <v>2</v>
      </c>
      <c r="AP41" s="1">
        <v>20220730</v>
      </c>
      <c r="AQ41" s="1">
        <v>20220715</v>
      </c>
      <c r="AR41" s="16">
        <v>363296</v>
      </c>
      <c r="AS41" s="16">
        <v>0</v>
      </c>
      <c r="AT41" s="1"/>
    </row>
    <row r="42" spans="1:46" x14ac:dyDescent="0.25">
      <c r="A42" s="1">
        <v>900169638</v>
      </c>
      <c r="B42" s="1" t="s">
        <v>11</v>
      </c>
      <c r="C42" s="1" t="s">
        <v>12</v>
      </c>
      <c r="D42" s="1">
        <v>53769</v>
      </c>
      <c r="E42" s="1" t="s">
        <v>142</v>
      </c>
      <c r="F42" s="1" t="s">
        <v>143</v>
      </c>
      <c r="G42" s="1" t="s">
        <v>12</v>
      </c>
      <c r="H42" s="1">
        <v>53769</v>
      </c>
      <c r="I42" s="15">
        <v>44681</v>
      </c>
      <c r="J42" s="16">
        <v>726592</v>
      </c>
      <c r="K42" s="16">
        <v>712060</v>
      </c>
      <c r="L42" s="1" t="s">
        <v>90</v>
      </c>
      <c r="M42" s="1" t="s">
        <v>201</v>
      </c>
      <c r="N42" s="1"/>
      <c r="O42" s="1"/>
      <c r="P42" s="16">
        <v>0</v>
      </c>
      <c r="Q42" s="1"/>
      <c r="R42" s="1"/>
      <c r="S42" s="1"/>
      <c r="T42" s="1"/>
      <c r="U42" s="16" t="s">
        <v>91</v>
      </c>
      <c r="V42" s="16">
        <v>726592</v>
      </c>
      <c r="W42" s="16">
        <v>0</v>
      </c>
      <c r="X42" s="16">
        <v>0</v>
      </c>
      <c r="Y42" s="16">
        <v>0</v>
      </c>
      <c r="Z42" s="16">
        <v>726592</v>
      </c>
      <c r="AA42" s="16">
        <v>0</v>
      </c>
      <c r="AB42" s="1"/>
      <c r="AC42" s="16">
        <v>0</v>
      </c>
      <c r="AD42" s="1"/>
      <c r="AE42" s="16">
        <v>0</v>
      </c>
      <c r="AF42" s="16">
        <v>0</v>
      </c>
      <c r="AG42" s="16">
        <v>712060</v>
      </c>
      <c r="AH42" s="1">
        <v>2201328632</v>
      </c>
      <c r="AI42" s="1" t="s">
        <v>200</v>
      </c>
      <c r="AJ42" s="15">
        <v>44696</v>
      </c>
      <c r="AK42" s="1"/>
      <c r="AL42" s="1">
        <v>2</v>
      </c>
      <c r="AM42" s="1"/>
      <c r="AN42" s="1"/>
      <c r="AO42" s="1">
        <v>2</v>
      </c>
      <c r="AP42" s="1">
        <v>20220730</v>
      </c>
      <c r="AQ42" s="1">
        <v>20220715</v>
      </c>
      <c r="AR42" s="16">
        <v>726592</v>
      </c>
      <c r="AS42" s="16">
        <v>0</v>
      </c>
      <c r="AT42" s="1"/>
    </row>
    <row r="43" spans="1:46" x14ac:dyDescent="0.25">
      <c r="A43" s="1">
        <v>900169638</v>
      </c>
      <c r="B43" s="1" t="s">
        <v>11</v>
      </c>
      <c r="C43" s="1" t="s">
        <v>12</v>
      </c>
      <c r="D43" s="1">
        <v>53771</v>
      </c>
      <c r="E43" s="1" t="s">
        <v>144</v>
      </c>
      <c r="F43" s="1" t="s">
        <v>145</v>
      </c>
      <c r="G43" s="1" t="s">
        <v>12</v>
      </c>
      <c r="H43" s="1">
        <v>53771</v>
      </c>
      <c r="I43" s="15">
        <v>44681</v>
      </c>
      <c r="J43" s="16">
        <v>337072</v>
      </c>
      <c r="K43" s="16">
        <v>330331</v>
      </c>
      <c r="L43" s="1" t="s">
        <v>90</v>
      </c>
      <c r="M43" s="1" t="s">
        <v>201</v>
      </c>
      <c r="N43" s="1"/>
      <c r="O43" s="1"/>
      <c r="P43" s="16">
        <v>0</v>
      </c>
      <c r="Q43" s="1"/>
      <c r="R43" s="1"/>
      <c r="S43" s="1"/>
      <c r="T43" s="1"/>
      <c r="U43" s="16" t="s">
        <v>91</v>
      </c>
      <c r="V43" s="16">
        <v>337072</v>
      </c>
      <c r="W43" s="16">
        <v>0</v>
      </c>
      <c r="X43" s="16">
        <v>0</v>
      </c>
      <c r="Y43" s="16">
        <v>0</v>
      </c>
      <c r="Z43" s="16">
        <v>337072</v>
      </c>
      <c r="AA43" s="16">
        <v>0</v>
      </c>
      <c r="AB43" s="1"/>
      <c r="AC43" s="16">
        <v>0</v>
      </c>
      <c r="AD43" s="1"/>
      <c r="AE43" s="16">
        <v>0</v>
      </c>
      <c r="AF43" s="16">
        <v>0</v>
      </c>
      <c r="AG43" s="16">
        <v>330331</v>
      </c>
      <c r="AH43" s="1">
        <v>2201328632</v>
      </c>
      <c r="AI43" s="1" t="s">
        <v>200</v>
      </c>
      <c r="AJ43" s="15">
        <v>44696</v>
      </c>
      <c r="AK43" s="1"/>
      <c r="AL43" s="1">
        <v>2</v>
      </c>
      <c r="AM43" s="1"/>
      <c r="AN43" s="1"/>
      <c r="AO43" s="1">
        <v>1</v>
      </c>
      <c r="AP43" s="1">
        <v>20220530</v>
      </c>
      <c r="AQ43" s="1">
        <v>20220520</v>
      </c>
      <c r="AR43" s="16">
        <v>337072</v>
      </c>
      <c r="AS43" s="16">
        <v>0</v>
      </c>
      <c r="AT43" s="1"/>
    </row>
    <row r="44" spans="1:46" x14ac:dyDescent="0.25">
      <c r="A44" s="1">
        <v>900169638</v>
      </c>
      <c r="B44" s="1" t="s">
        <v>11</v>
      </c>
      <c r="C44" s="1" t="s">
        <v>12</v>
      </c>
      <c r="D44" s="1">
        <v>64940</v>
      </c>
      <c r="E44" s="1" t="s">
        <v>146</v>
      </c>
      <c r="F44" s="1" t="s">
        <v>147</v>
      </c>
      <c r="G44" s="1" t="s">
        <v>12</v>
      </c>
      <c r="H44" s="1">
        <v>64940</v>
      </c>
      <c r="I44" s="15">
        <v>44804</v>
      </c>
      <c r="J44" s="16">
        <v>370438</v>
      </c>
      <c r="K44" s="16">
        <v>363029</v>
      </c>
      <c r="L44" s="1" t="s">
        <v>90</v>
      </c>
      <c r="M44" s="1" t="s">
        <v>198</v>
      </c>
      <c r="N44" s="1"/>
      <c r="O44" s="1"/>
      <c r="P44" s="16">
        <v>0</v>
      </c>
      <c r="Q44" s="1"/>
      <c r="R44" s="17">
        <v>363029</v>
      </c>
      <c r="S44" s="1">
        <v>1222139272</v>
      </c>
      <c r="T44" s="1"/>
      <c r="U44" s="16" t="s">
        <v>91</v>
      </c>
      <c r="V44" s="16">
        <v>370438</v>
      </c>
      <c r="W44" s="16">
        <v>0</v>
      </c>
      <c r="X44" s="16">
        <v>0</v>
      </c>
      <c r="Y44" s="16">
        <v>0</v>
      </c>
      <c r="Z44" s="16">
        <v>370438</v>
      </c>
      <c r="AA44" s="16">
        <v>0</v>
      </c>
      <c r="AB44" s="1"/>
      <c r="AC44" s="16">
        <v>0</v>
      </c>
      <c r="AD44" s="1"/>
      <c r="AE44" s="16">
        <v>0</v>
      </c>
      <c r="AF44" s="16">
        <v>0</v>
      </c>
      <c r="AG44" s="16"/>
      <c r="AH44" s="1"/>
      <c r="AI44" s="1"/>
      <c r="AJ44" s="15">
        <v>44819</v>
      </c>
      <c r="AK44" s="1"/>
      <c r="AL44" s="1">
        <v>2</v>
      </c>
      <c r="AM44" s="1"/>
      <c r="AN44" s="1"/>
      <c r="AO44" s="1">
        <v>1</v>
      </c>
      <c r="AP44" s="1">
        <v>20220930</v>
      </c>
      <c r="AQ44" s="1">
        <v>20220916</v>
      </c>
      <c r="AR44" s="16">
        <v>370438</v>
      </c>
      <c r="AS44" s="16">
        <v>0</v>
      </c>
      <c r="AT44" s="1"/>
    </row>
    <row r="45" spans="1:46" x14ac:dyDescent="0.25">
      <c r="A45" s="1">
        <v>900169638</v>
      </c>
      <c r="B45" s="1" t="s">
        <v>11</v>
      </c>
      <c r="C45" s="1" t="s">
        <v>12</v>
      </c>
      <c r="D45" s="1">
        <v>64941</v>
      </c>
      <c r="E45" s="1" t="s">
        <v>148</v>
      </c>
      <c r="F45" s="1" t="s">
        <v>149</v>
      </c>
      <c r="G45" s="1" t="s">
        <v>12</v>
      </c>
      <c r="H45" s="1">
        <v>64941</v>
      </c>
      <c r="I45" s="15">
        <v>44804</v>
      </c>
      <c r="J45" s="16">
        <v>785116</v>
      </c>
      <c r="K45" s="16">
        <v>769414</v>
      </c>
      <c r="L45" s="1" t="s">
        <v>90</v>
      </c>
      <c r="M45" s="1" t="s">
        <v>198</v>
      </c>
      <c r="N45" s="1"/>
      <c r="O45" s="1"/>
      <c r="P45" s="16">
        <v>0</v>
      </c>
      <c r="Q45" s="1"/>
      <c r="R45" s="17">
        <v>769414</v>
      </c>
      <c r="S45" s="1">
        <v>1222139273</v>
      </c>
      <c r="T45" s="1"/>
      <c r="U45" s="16" t="s">
        <v>91</v>
      </c>
      <c r="V45" s="16">
        <v>785116</v>
      </c>
      <c r="W45" s="16">
        <v>0</v>
      </c>
      <c r="X45" s="16">
        <v>0</v>
      </c>
      <c r="Y45" s="16">
        <v>0</v>
      </c>
      <c r="Z45" s="16">
        <v>785116</v>
      </c>
      <c r="AA45" s="16">
        <v>0</v>
      </c>
      <c r="AB45" s="1"/>
      <c r="AC45" s="16">
        <v>0</v>
      </c>
      <c r="AD45" s="1"/>
      <c r="AE45" s="16">
        <v>0</v>
      </c>
      <c r="AF45" s="16">
        <v>0</v>
      </c>
      <c r="AG45" s="16"/>
      <c r="AH45" s="1"/>
      <c r="AI45" s="1"/>
      <c r="AJ45" s="15">
        <v>44819</v>
      </c>
      <c r="AK45" s="1"/>
      <c r="AL45" s="1">
        <v>2</v>
      </c>
      <c r="AM45" s="1"/>
      <c r="AN45" s="1"/>
      <c r="AO45" s="1">
        <v>1</v>
      </c>
      <c r="AP45" s="1">
        <v>20220930</v>
      </c>
      <c r="AQ45" s="1">
        <v>20220916</v>
      </c>
      <c r="AR45" s="16">
        <v>785116</v>
      </c>
      <c r="AS45" s="16">
        <v>0</v>
      </c>
      <c r="AT45" s="1"/>
    </row>
    <row r="46" spans="1:46" x14ac:dyDescent="0.25">
      <c r="A46" s="1">
        <v>900169638</v>
      </c>
      <c r="B46" s="1" t="s">
        <v>11</v>
      </c>
      <c r="C46" s="1" t="s">
        <v>12</v>
      </c>
      <c r="D46" s="1">
        <v>64942</v>
      </c>
      <c r="E46" s="1" t="s">
        <v>150</v>
      </c>
      <c r="F46" s="1" t="s">
        <v>151</v>
      </c>
      <c r="G46" s="1" t="s">
        <v>12</v>
      </c>
      <c r="H46" s="1">
        <v>64942</v>
      </c>
      <c r="I46" s="15">
        <v>44804</v>
      </c>
      <c r="J46" s="16">
        <v>1246910</v>
      </c>
      <c r="K46" s="16">
        <v>1221972</v>
      </c>
      <c r="L46" s="1" t="s">
        <v>90</v>
      </c>
      <c r="M46" s="1" t="s">
        <v>198</v>
      </c>
      <c r="N46" s="1"/>
      <c r="O46" s="1"/>
      <c r="P46" s="16">
        <v>0</v>
      </c>
      <c r="Q46" s="1"/>
      <c r="R46" s="17">
        <v>1221972</v>
      </c>
      <c r="S46" s="1">
        <v>1222139274</v>
      </c>
      <c r="T46" s="1"/>
      <c r="U46" s="16" t="s">
        <v>91</v>
      </c>
      <c r="V46" s="16">
        <v>1246910</v>
      </c>
      <c r="W46" s="16">
        <v>0</v>
      </c>
      <c r="X46" s="16">
        <v>0</v>
      </c>
      <c r="Y46" s="16">
        <v>0</v>
      </c>
      <c r="Z46" s="16">
        <v>1246910</v>
      </c>
      <c r="AA46" s="16">
        <v>0</v>
      </c>
      <c r="AB46" s="1"/>
      <c r="AC46" s="16">
        <v>0</v>
      </c>
      <c r="AD46" s="1"/>
      <c r="AE46" s="16">
        <v>0</v>
      </c>
      <c r="AF46" s="16">
        <v>0</v>
      </c>
      <c r="AG46" s="16"/>
      <c r="AH46" s="1"/>
      <c r="AI46" s="1"/>
      <c r="AJ46" s="15">
        <v>44819</v>
      </c>
      <c r="AK46" s="1"/>
      <c r="AL46" s="1">
        <v>2</v>
      </c>
      <c r="AM46" s="1"/>
      <c r="AN46" s="1"/>
      <c r="AO46" s="1">
        <v>1</v>
      </c>
      <c r="AP46" s="1">
        <v>20220930</v>
      </c>
      <c r="AQ46" s="1">
        <v>20220916</v>
      </c>
      <c r="AR46" s="16">
        <v>1246910</v>
      </c>
      <c r="AS46" s="16">
        <v>0</v>
      </c>
      <c r="AT46" s="1"/>
    </row>
    <row r="47" spans="1:46" x14ac:dyDescent="0.25">
      <c r="A47" s="1">
        <v>900169638</v>
      </c>
      <c r="B47" s="1" t="s">
        <v>11</v>
      </c>
      <c r="C47" s="1" t="s">
        <v>12</v>
      </c>
      <c r="D47" s="1">
        <v>64943</v>
      </c>
      <c r="E47" s="1" t="s">
        <v>152</v>
      </c>
      <c r="F47" s="1" t="s">
        <v>153</v>
      </c>
      <c r="G47" s="1" t="s">
        <v>12</v>
      </c>
      <c r="H47" s="1">
        <v>64943</v>
      </c>
      <c r="I47" s="15">
        <v>44804</v>
      </c>
      <c r="J47" s="16">
        <v>5605056</v>
      </c>
      <c r="K47" s="16">
        <v>5492955</v>
      </c>
      <c r="L47" s="1" t="s">
        <v>90</v>
      </c>
      <c r="M47" s="1" t="s">
        <v>198</v>
      </c>
      <c r="N47" s="1"/>
      <c r="O47" s="1"/>
      <c r="P47" s="16">
        <v>0</v>
      </c>
      <c r="Q47" s="1"/>
      <c r="R47" s="17">
        <v>5492955</v>
      </c>
      <c r="S47" s="1">
        <v>1222139275</v>
      </c>
      <c r="T47" s="1"/>
      <c r="U47" s="16" t="s">
        <v>91</v>
      </c>
      <c r="V47" s="16">
        <v>5605056</v>
      </c>
      <c r="W47" s="16">
        <v>0</v>
      </c>
      <c r="X47" s="16">
        <v>0</v>
      </c>
      <c r="Y47" s="16">
        <v>0</v>
      </c>
      <c r="Z47" s="16">
        <v>5605056</v>
      </c>
      <c r="AA47" s="16">
        <v>0</v>
      </c>
      <c r="AB47" s="1"/>
      <c r="AC47" s="16">
        <v>0</v>
      </c>
      <c r="AD47" s="1"/>
      <c r="AE47" s="16">
        <v>0</v>
      </c>
      <c r="AF47" s="16">
        <v>0</v>
      </c>
      <c r="AG47" s="16"/>
      <c r="AH47" s="1"/>
      <c r="AI47" s="1"/>
      <c r="AJ47" s="15">
        <v>44819</v>
      </c>
      <c r="AK47" s="1"/>
      <c r="AL47" s="1">
        <v>2</v>
      </c>
      <c r="AM47" s="1"/>
      <c r="AN47" s="1"/>
      <c r="AO47" s="1">
        <v>1</v>
      </c>
      <c r="AP47" s="1">
        <v>20220930</v>
      </c>
      <c r="AQ47" s="1">
        <v>20220916</v>
      </c>
      <c r="AR47" s="16">
        <v>5605056</v>
      </c>
      <c r="AS47" s="16">
        <v>0</v>
      </c>
      <c r="AT47" s="1"/>
    </row>
    <row r="48" spans="1:46" x14ac:dyDescent="0.25">
      <c r="A48" s="1">
        <v>900169638</v>
      </c>
      <c r="B48" s="1" t="s">
        <v>11</v>
      </c>
      <c r="C48" s="1" t="s">
        <v>12</v>
      </c>
      <c r="D48" s="1">
        <v>64944</v>
      </c>
      <c r="E48" s="1" t="s">
        <v>154</v>
      </c>
      <c r="F48" s="1" t="s">
        <v>155</v>
      </c>
      <c r="G48" s="1" t="s">
        <v>12</v>
      </c>
      <c r="H48" s="1">
        <v>64944</v>
      </c>
      <c r="I48" s="15">
        <v>44804</v>
      </c>
      <c r="J48" s="16">
        <v>454120</v>
      </c>
      <c r="K48" s="16">
        <v>445038</v>
      </c>
      <c r="L48" s="1" t="s">
        <v>90</v>
      </c>
      <c r="M48" s="1" t="s">
        <v>198</v>
      </c>
      <c r="N48" s="1"/>
      <c r="O48" s="1"/>
      <c r="P48" s="16">
        <v>0</v>
      </c>
      <c r="Q48" s="1"/>
      <c r="R48" s="17">
        <v>445038</v>
      </c>
      <c r="S48" s="1">
        <v>1222139276</v>
      </c>
      <c r="T48" s="1"/>
      <c r="U48" s="16" t="s">
        <v>91</v>
      </c>
      <c r="V48" s="16">
        <v>454120</v>
      </c>
      <c r="W48" s="16">
        <v>0</v>
      </c>
      <c r="X48" s="16">
        <v>0</v>
      </c>
      <c r="Y48" s="16">
        <v>0</v>
      </c>
      <c r="Z48" s="16">
        <v>454120</v>
      </c>
      <c r="AA48" s="16">
        <v>0</v>
      </c>
      <c r="AB48" s="1"/>
      <c r="AC48" s="16">
        <v>0</v>
      </c>
      <c r="AD48" s="1"/>
      <c r="AE48" s="16">
        <v>0</v>
      </c>
      <c r="AF48" s="16">
        <v>0</v>
      </c>
      <c r="AG48" s="16"/>
      <c r="AH48" s="1"/>
      <c r="AI48" s="1"/>
      <c r="AJ48" s="15">
        <v>44819</v>
      </c>
      <c r="AK48" s="1"/>
      <c r="AL48" s="1">
        <v>2</v>
      </c>
      <c r="AM48" s="1"/>
      <c r="AN48" s="1"/>
      <c r="AO48" s="1">
        <v>1</v>
      </c>
      <c r="AP48" s="1">
        <v>20220930</v>
      </c>
      <c r="AQ48" s="1">
        <v>20220916</v>
      </c>
      <c r="AR48" s="16">
        <v>454120</v>
      </c>
      <c r="AS48" s="16">
        <v>0</v>
      </c>
      <c r="AT48" s="1"/>
    </row>
    <row r="49" spans="1:46" x14ac:dyDescent="0.25">
      <c r="A49" s="1">
        <v>900169638</v>
      </c>
      <c r="B49" s="1" t="s">
        <v>11</v>
      </c>
      <c r="C49" s="1" t="s">
        <v>12</v>
      </c>
      <c r="D49" s="1">
        <v>65498</v>
      </c>
      <c r="E49" s="1" t="s">
        <v>156</v>
      </c>
      <c r="F49" s="1" t="s">
        <v>157</v>
      </c>
      <c r="G49" s="1" t="s">
        <v>12</v>
      </c>
      <c r="H49" s="1">
        <v>65498</v>
      </c>
      <c r="I49" s="15">
        <v>44804</v>
      </c>
      <c r="J49" s="16">
        <v>6058423</v>
      </c>
      <c r="K49" s="16">
        <v>5937255</v>
      </c>
      <c r="L49" s="1" t="s">
        <v>90</v>
      </c>
      <c r="M49" s="1" t="s">
        <v>198</v>
      </c>
      <c r="N49" s="1"/>
      <c r="O49" s="1"/>
      <c r="P49" s="16">
        <v>0</v>
      </c>
      <c r="Q49" s="1"/>
      <c r="R49" s="17">
        <v>5937255</v>
      </c>
      <c r="S49" s="1">
        <v>1222139277</v>
      </c>
      <c r="T49" s="1"/>
      <c r="U49" s="16" t="s">
        <v>91</v>
      </c>
      <c r="V49" s="16">
        <v>6058423</v>
      </c>
      <c r="W49" s="16">
        <v>0</v>
      </c>
      <c r="X49" s="16">
        <v>0</v>
      </c>
      <c r="Y49" s="16">
        <v>0</v>
      </c>
      <c r="Z49" s="16">
        <v>6058423</v>
      </c>
      <c r="AA49" s="16">
        <v>0</v>
      </c>
      <c r="AB49" s="1"/>
      <c r="AC49" s="16">
        <v>0</v>
      </c>
      <c r="AD49" s="1"/>
      <c r="AE49" s="16">
        <v>0</v>
      </c>
      <c r="AF49" s="16">
        <v>0</v>
      </c>
      <c r="AG49" s="16"/>
      <c r="AH49" s="1"/>
      <c r="AI49" s="1"/>
      <c r="AJ49" s="15">
        <v>44819</v>
      </c>
      <c r="AK49" s="1"/>
      <c r="AL49" s="1">
        <v>2</v>
      </c>
      <c r="AM49" s="1"/>
      <c r="AN49" s="1"/>
      <c r="AO49" s="1">
        <v>1</v>
      </c>
      <c r="AP49" s="1">
        <v>20220930</v>
      </c>
      <c r="AQ49" s="1">
        <v>20220916</v>
      </c>
      <c r="AR49" s="16">
        <v>6058423</v>
      </c>
      <c r="AS49" s="16">
        <v>0</v>
      </c>
      <c r="AT49" s="1"/>
    </row>
    <row r="50" spans="1:46" x14ac:dyDescent="0.25">
      <c r="A50" s="1">
        <v>900169638</v>
      </c>
      <c r="B50" s="1" t="s">
        <v>11</v>
      </c>
      <c r="C50" s="1" t="s">
        <v>12</v>
      </c>
      <c r="D50" s="1">
        <v>65502</v>
      </c>
      <c r="E50" s="1" t="s">
        <v>158</v>
      </c>
      <c r="F50" s="1" t="s">
        <v>159</v>
      </c>
      <c r="G50" s="1" t="s">
        <v>12</v>
      </c>
      <c r="H50" s="1">
        <v>65502</v>
      </c>
      <c r="I50" s="15">
        <v>44804</v>
      </c>
      <c r="J50" s="16">
        <v>181648</v>
      </c>
      <c r="K50" s="16">
        <v>178015</v>
      </c>
      <c r="L50" s="1" t="s">
        <v>90</v>
      </c>
      <c r="M50" s="1" t="s">
        <v>198</v>
      </c>
      <c r="N50" s="1"/>
      <c r="O50" s="1"/>
      <c r="P50" s="16">
        <v>0</v>
      </c>
      <c r="Q50" s="1"/>
      <c r="R50" s="17">
        <v>178015</v>
      </c>
      <c r="S50" s="1">
        <v>1222139278</v>
      </c>
      <c r="T50" s="1"/>
      <c r="U50" s="16" t="s">
        <v>91</v>
      </c>
      <c r="V50" s="16">
        <v>181648</v>
      </c>
      <c r="W50" s="16">
        <v>0</v>
      </c>
      <c r="X50" s="16">
        <v>0</v>
      </c>
      <c r="Y50" s="16">
        <v>0</v>
      </c>
      <c r="Z50" s="16">
        <v>181648</v>
      </c>
      <c r="AA50" s="16">
        <v>0</v>
      </c>
      <c r="AB50" s="1"/>
      <c r="AC50" s="16">
        <v>0</v>
      </c>
      <c r="AD50" s="1"/>
      <c r="AE50" s="16">
        <v>0</v>
      </c>
      <c r="AF50" s="16">
        <v>0</v>
      </c>
      <c r="AG50" s="16"/>
      <c r="AH50" s="1"/>
      <c r="AI50" s="1"/>
      <c r="AJ50" s="15">
        <v>44819</v>
      </c>
      <c r="AK50" s="1"/>
      <c r="AL50" s="1">
        <v>2</v>
      </c>
      <c r="AM50" s="1"/>
      <c r="AN50" s="1"/>
      <c r="AO50" s="1">
        <v>1</v>
      </c>
      <c r="AP50" s="1">
        <v>20220930</v>
      </c>
      <c r="AQ50" s="1">
        <v>20220916</v>
      </c>
      <c r="AR50" s="16">
        <v>181648</v>
      </c>
      <c r="AS50" s="16">
        <v>0</v>
      </c>
      <c r="AT50" s="1"/>
    </row>
    <row r="51" spans="1:46" x14ac:dyDescent="0.25">
      <c r="A51" s="1">
        <v>900169638</v>
      </c>
      <c r="B51" s="1" t="s">
        <v>11</v>
      </c>
      <c r="C51" s="1" t="s">
        <v>12</v>
      </c>
      <c r="D51" s="1">
        <v>67922</v>
      </c>
      <c r="E51" s="1" t="s">
        <v>160</v>
      </c>
      <c r="F51" s="1" t="s">
        <v>161</v>
      </c>
      <c r="G51" s="1" t="s">
        <v>12</v>
      </c>
      <c r="H51" s="1">
        <v>67922</v>
      </c>
      <c r="I51" s="15">
        <v>44834</v>
      </c>
      <c r="J51" s="16">
        <v>1133380</v>
      </c>
      <c r="K51" s="16">
        <v>1110712</v>
      </c>
      <c r="L51" s="1" t="s">
        <v>90</v>
      </c>
      <c r="M51" s="1" t="s">
        <v>198</v>
      </c>
      <c r="N51" s="1"/>
      <c r="O51" s="1"/>
      <c r="P51" s="16">
        <v>0</v>
      </c>
      <c r="Q51" s="1"/>
      <c r="R51" s="1"/>
      <c r="S51" s="1"/>
      <c r="T51" s="1"/>
      <c r="U51" s="16" t="s">
        <v>91</v>
      </c>
      <c r="V51" s="16">
        <v>1133380</v>
      </c>
      <c r="W51" s="16">
        <v>0</v>
      </c>
      <c r="X51" s="16">
        <v>0</v>
      </c>
      <c r="Y51" s="16">
        <v>0</v>
      </c>
      <c r="Z51" s="16">
        <v>1133380</v>
      </c>
      <c r="AA51" s="16">
        <v>0</v>
      </c>
      <c r="AB51" s="1"/>
      <c r="AC51" s="16">
        <v>0</v>
      </c>
      <c r="AD51" s="1"/>
      <c r="AE51" s="16">
        <v>0</v>
      </c>
      <c r="AF51" s="16">
        <v>0</v>
      </c>
      <c r="AG51" s="16"/>
      <c r="AH51" s="1"/>
      <c r="AI51" s="1"/>
      <c r="AJ51" s="15">
        <v>44849</v>
      </c>
      <c r="AK51" s="1"/>
      <c r="AL51" s="1">
        <v>2</v>
      </c>
      <c r="AM51" s="1"/>
      <c r="AN51" s="1"/>
      <c r="AO51" s="1">
        <v>1</v>
      </c>
      <c r="AP51" s="1">
        <v>20221030</v>
      </c>
      <c r="AQ51" s="1">
        <v>20221018</v>
      </c>
      <c r="AR51" s="16">
        <v>1133380</v>
      </c>
      <c r="AS51" s="16">
        <v>0</v>
      </c>
      <c r="AT51" s="1"/>
    </row>
    <row r="52" spans="1:46" x14ac:dyDescent="0.25">
      <c r="A52" s="1">
        <v>900169638</v>
      </c>
      <c r="B52" s="1" t="s">
        <v>11</v>
      </c>
      <c r="C52" s="1" t="s">
        <v>12</v>
      </c>
      <c r="D52" s="1">
        <v>67924</v>
      </c>
      <c r="E52" s="1" t="s">
        <v>162</v>
      </c>
      <c r="F52" s="1" t="s">
        <v>163</v>
      </c>
      <c r="G52" s="1" t="s">
        <v>12</v>
      </c>
      <c r="H52" s="1">
        <v>67924</v>
      </c>
      <c r="I52" s="15">
        <v>44834</v>
      </c>
      <c r="J52" s="16">
        <v>11422634</v>
      </c>
      <c r="K52" s="16">
        <v>11194181</v>
      </c>
      <c r="L52" s="1" t="s">
        <v>90</v>
      </c>
      <c r="M52" s="1" t="s">
        <v>198</v>
      </c>
      <c r="N52" s="1"/>
      <c r="O52" s="1"/>
      <c r="P52" s="16">
        <v>0</v>
      </c>
      <c r="Q52" s="1"/>
      <c r="R52" s="1"/>
      <c r="S52" s="1"/>
      <c r="T52" s="1"/>
      <c r="U52" s="16" t="s">
        <v>91</v>
      </c>
      <c r="V52" s="16">
        <v>11422634</v>
      </c>
      <c r="W52" s="16">
        <v>0</v>
      </c>
      <c r="X52" s="16">
        <v>0</v>
      </c>
      <c r="Y52" s="16">
        <v>0</v>
      </c>
      <c r="Z52" s="16">
        <v>11422634</v>
      </c>
      <c r="AA52" s="16">
        <v>0</v>
      </c>
      <c r="AB52" s="1"/>
      <c r="AC52" s="16">
        <v>0</v>
      </c>
      <c r="AD52" s="1"/>
      <c r="AE52" s="16">
        <v>0</v>
      </c>
      <c r="AF52" s="16">
        <v>0</v>
      </c>
      <c r="AG52" s="16"/>
      <c r="AH52" s="1"/>
      <c r="AI52" s="1"/>
      <c r="AJ52" s="15">
        <v>44849</v>
      </c>
      <c r="AK52" s="1"/>
      <c r="AL52" s="1">
        <v>2</v>
      </c>
      <c r="AM52" s="1"/>
      <c r="AN52" s="1"/>
      <c r="AO52" s="1">
        <v>1</v>
      </c>
      <c r="AP52" s="1">
        <v>20221030</v>
      </c>
      <c r="AQ52" s="1">
        <v>20221018</v>
      </c>
      <c r="AR52" s="16">
        <v>11422634</v>
      </c>
      <c r="AS52" s="16">
        <v>0</v>
      </c>
      <c r="AT52" s="1"/>
    </row>
    <row r="53" spans="1:46" x14ac:dyDescent="0.25">
      <c r="A53" s="1">
        <v>900169638</v>
      </c>
      <c r="B53" s="1" t="s">
        <v>11</v>
      </c>
      <c r="C53" s="1" t="s">
        <v>12</v>
      </c>
      <c r="D53" s="1">
        <v>67926</v>
      </c>
      <c r="E53" s="1" t="s">
        <v>164</v>
      </c>
      <c r="F53" s="1" t="s">
        <v>165</v>
      </c>
      <c r="G53" s="1" t="s">
        <v>12</v>
      </c>
      <c r="H53" s="1">
        <v>67926</v>
      </c>
      <c r="I53" s="15">
        <v>44834</v>
      </c>
      <c r="J53" s="16">
        <v>733734</v>
      </c>
      <c r="K53" s="16">
        <v>719059</v>
      </c>
      <c r="L53" s="1" t="s">
        <v>90</v>
      </c>
      <c r="M53" s="1" t="s">
        <v>198</v>
      </c>
      <c r="N53" s="1"/>
      <c r="O53" s="1"/>
      <c r="P53" s="16">
        <v>0</v>
      </c>
      <c r="Q53" s="1"/>
      <c r="R53" s="1"/>
      <c r="S53" s="1"/>
      <c r="T53" s="1"/>
      <c r="U53" s="16" t="s">
        <v>91</v>
      </c>
      <c r="V53" s="16">
        <v>733734</v>
      </c>
      <c r="W53" s="16">
        <v>0</v>
      </c>
      <c r="X53" s="16">
        <v>0</v>
      </c>
      <c r="Y53" s="16">
        <v>0</v>
      </c>
      <c r="Z53" s="16">
        <v>733734</v>
      </c>
      <c r="AA53" s="16">
        <v>0</v>
      </c>
      <c r="AB53" s="1"/>
      <c r="AC53" s="16">
        <v>0</v>
      </c>
      <c r="AD53" s="1"/>
      <c r="AE53" s="16">
        <v>0</v>
      </c>
      <c r="AF53" s="16">
        <v>0</v>
      </c>
      <c r="AG53" s="16"/>
      <c r="AH53" s="1"/>
      <c r="AI53" s="1"/>
      <c r="AJ53" s="15">
        <v>44849</v>
      </c>
      <c r="AK53" s="1"/>
      <c r="AL53" s="1">
        <v>2</v>
      </c>
      <c r="AM53" s="1"/>
      <c r="AN53" s="1"/>
      <c r="AO53" s="1">
        <v>1</v>
      </c>
      <c r="AP53" s="1">
        <v>20221030</v>
      </c>
      <c r="AQ53" s="1">
        <v>20221018</v>
      </c>
      <c r="AR53" s="16">
        <v>733734</v>
      </c>
      <c r="AS53" s="16">
        <v>0</v>
      </c>
      <c r="AT53" s="1"/>
    </row>
    <row r="54" spans="1:46" x14ac:dyDescent="0.25">
      <c r="A54" s="1">
        <v>900169638</v>
      </c>
      <c r="B54" s="1" t="s">
        <v>11</v>
      </c>
      <c r="C54" s="1" t="s">
        <v>12</v>
      </c>
      <c r="D54" s="1">
        <v>67927</v>
      </c>
      <c r="E54" s="1" t="s">
        <v>166</v>
      </c>
      <c r="F54" s="1" t="s">
        <v>167</v>
      </c>
      <c r="G54" s="1" t="s">
        <v>12</v>
      </c>
      <c r="H54" s="1">
        <v>67927</v>
      </c>
      <c r="I54" s="15">
        <v>44834</v>
      </c>
      <c r="J54" s="16">
        <v>779146</v>
      </c>
      <c r="K54" s="16">
        <v>763563</v>
      </c>
      <c r="L54" s="1" t="s">
        <v>90</v>
      </c>
      <c r="M54" s="1" t="s">
        <v>198</v>
      </c>
      <c r="N54" s="1"/>
      <c r="O54" s="1"/>
      <c r="P54" s="16">
        <v>0</v>
      </c>
      <c r="Q54" s="1"/>
      <c r="R54" s="1"/>
      <c r="S54" s="1"/>
      <c r="T54" s="1"/>
      <c r="U54" s="16" t="s">
        <v>91</v>
      </c>
      <c r="V54" s="16">
        <v>779146</v>
      </c>
      <c r="W54" s="16">
        <v>0</v>
      </c>
      <c r="X54" s="16">
        <v>0</v>
      </c>
      <c r="Y54" s="16">
        <v>0</v>
      </c>
      <c r="Z54" s="16">
        <v>779146</v>
      </c>
      <c r="AA54" s="16">
        <v>0</v>
      </c>
      <c r="AB54" s="1"/>
      <c r="AC54" s="16">
        <v>0</v>
      </c>
      <c r="AD54" s="1"/>
      <c r="AE54" s="16">
        <v>0</v>
      </c>
      <c r="AF54" s="16">
        <v>0</v>
      </c>
      <c r="AG54" s="16"/>
      <c r="AH54" s="1"/>
      <c r="AI54" s="1"/>
      <c r="AJ54" s="15">
        <v>44849</v>
      </c>
      <c r="AK54" s="1"/>
      <c r="AL54" s="1">
        <v>2</v>
      </c>
      <c r="AM54" s="1"/>
      <c r="AN54" s="1"/>
      <c r="AO54" s="1">
        <v>1</v>
      </c>
      <c r="AP54" s="1">
        <v>20221030</v>
      </c>
      <c r="AQ54" s="1">
        <v>20221018</v>
      </c>
      <c r="AR54" s="16">
        <v>779146</v>
      </c>
      <c r="AS54" s="16">
        <v>0</v>
      </c>
      <c r="AT54" s="1"/>
    </row>
    <row r="55" spans="1:46" x14ac:dyDescent="0.25">
      <c r="A55" s="1">
        <v>900169638</v>
      </c>
      <c r="B55" s="1" t="s">
        <v>11</v>
      </c>
      <c r="C55" s="1" t="s">
        <v>12</v>
      </c>
      <c r="D55" s="1">
        <v>68507</v>
      </c>
      <c r="E55" s="1" t="s">
        <v>168</v>
      </c>
      <c r="F55" s="1" t="s">
        <v>169</v>
      </c>
      <c r="G55" s="1" t="s">
        <v>12</v>
      </c>
      <c r="H55" s="1">
        <v>68507</v>
      </c>
      <c r="I55" s="15">
        <v>44834</v>
      </c>
      <c r="J55" s="16">
        <v>90824</v>
      </c>
      <c r="K55" s="16">
        <v>89008</v>
      </c>
      <c r="L55" s="1" t="s">
        <v>90</v>
      </c>
      <c r="M55" s="1" t="s">
        <v>198</v>
      </c>
      <c r="N55" s="1"/>
      <c r="O55" s="1"/>
      <c r="P55" s="16">
        <v>0</v>
      </c>
      <c r="Q55" s="1"/>
      <c r="R55" s="1"/>
      <c r="S55" s="1"/>
      <c r="T55" s="1"/>
      <c r="U55" s="16" t="s">
        <v>91</v>
      </c>
      <c r="V55" s="16">
        <v>90824</v>
      </c>
      <c r="W55" s="16">
        <v>0</v>
      </c>
      <c r="X55" s="16">
        <v>0</v>
      </c>
      <c r="Y55" s="16">
        <v>0</v>
      </c>
      <c r="Z55" s="16">
        <v>90824</v>
      </c>
      <c r="AA55" s="16">
        <v>0</v>
      </c>
      <c r="AB55" s="1"/>
      <c r="AC55" s="16">
        <v>0</v>
      </c>
      <c r="AD55" s="1"/>
      <c r="AE55" s="16">
        <v>0</v>
      </c>
      <c r="AF55" s="16">
        <v>0</v>
      </c>
      <c r="AG55" s="16"/>
      <c r="AH55" s="1"/>
      <c r="AI55" s="1"/>
      <c r="AJ55" s="15">
        <v>44849</v>
      </c>
      <c r="AK55" s="1"/>
      <c r="AL55" s="1">
        <v>2</v>
      </c>
      <c r="AM55" s="1"/>
      <c r="AN55" s="1"/>
      <c r="AO55" s="1">
        <v>1</v>
      </c>
      <c r="AP55" s="1">
        <v>20221030</v>
      </c>
      <c r="AQ55" s="1">
        <v>20221018</v>
      </c>
      <c r="AR55" s="16">
        <v>90824</v>
      </c>
      <c r="AS55" s="16">
        <v>0</v>
      </c>
      <c r="AT55" s="1"/>
    </row>
    <row r="56" spans="1:46" x14ac:dyDescent="0.25">
      <c r="A56" s="1">
        <v>900169638</v>
      </c>
      <c r="B56" s="1" t="s">
        <v>11</v>
      </c>
      <c r="C56" s="1" t="s">
        <v>12</v>
      </c>
      <c r="D56" s="1">
        <v>1467</v>
      </c>
      <c r="E56" s="1" t="s">
        <v>170</v>
      </c>
      <c r="F56" s="1" t="s">
        <v>171</v>
      </c>
      <c r="G56" s="1" t="s">
        <v>12</v>
      </c>
      <c r="H56" s="1">
        <v>1467</v>
      </c>
      <c r="I56" s="15">
        <v>43830</v>
      </c>
      <c r="J56" s="16">
        <v>9657470</v>
      </c>
      <c r="K56" s="16">
        <v>1114347</v>
      </c>
      <c r="L56" s="1" t="s">
        <v>90</v>
      </c>
      <c r="M56" s="1" t="s">
        <v>201</v>
      </c>
      <c r="N56" s="1"/>
      <c r="O56" s="1"/>
      <c r="P56" s="16">
        <v>0</v>
      </c>
      <c r="Q56" s="1"/>
      <c r="R56" s="1"/>
      <c r="S56" s="1"/>
      <c r="T56" s="1"/>
      <c r="U56" s="16" t="s">
        <v>91</v>
      </c>
      <c r="V56" s="16">
        <v>9657470</v>
      </c>
      <c r="W56" s="16">
        <v>0</v>
      </c>
      <c r="X56" s="16">
        <v>0</v>
      </c>
      <c r="Y56" s="16">
        <v>0</v>
      </c>
      <c r="Z56" s="16">
        <v>9657470</v>
      </c>
      <c r="AA56" s="16">
        <v>0</v>
      </c>
      <c r="AB56" s="1"/>
      <c r="AC56" s="16">
        <v>0</v>
      </c>
      <c r="AD56" s="1"/>
      <c r="AE56" s="16">
        <v>0</v>
      </c>
      <c r="AF56" s="16">
        <v>0</v>
      </c>
      <c r="AG56" s="16">
        <f>8349974+1114346</f>
        <v>9464320</v>
      </c>
      <c r="AH56" s="1">
        <v>2201328632</v>
      </c>
      <c r="AI56" s="1" t="s">
        <v>200</v>
      </c>
      <c r="AJ56" s="15">
        <v>43845</v>
      </c>
      <c r="AK56" s="1"/>
      <c r="AL56" s="1">
        <v>2</v>
      </c>
      <c r="AM56" s="1"/>
      <c r="AN56" s="1"/>
      <c r="AO56" s="1">
        <v>2</v>
      </c>
      <c r="AP56" s="1">
        <v>20220730</v>
      </c>
      <c r="AQ56" s="1">
        <v>20220715</v>
      </c>
      <c r="AR56" s="16">
        <v>9657470</v>
      </c>
      <c r="AS56" s="16">
        <v>0</v>
      </c>
      <c r="AT56" s="1"/>
    </row>
    <row r="57" spans="1:46" x14ac:dyDescent="0.25">
      <c r="A57" s="1">
        <v>900169638</v>
      </c>
      <c r="B57" s="1" t="s">
        <v>11</v>
      </c>
      <c r="C57" s="1" t="s">
        <v>12</v>
      </c>
      <c r="D57" s="1">
        <v>3036</v>
      </c>
      <c r="E57" s="1" t="s">
        <v>172</v>
      </c>
      <c r="F57" s="1" t="s">
        <v>173</v>
      </c>
      <c r="G57" s="1" t="s">
        <v>12</v>
      </c>
      <c r="H57" s="1">
        <v>3036</v>
      </c>
      <c r="I57" s="15">
        <v>43971</v>
      </c>
      <c r="J57" s="16">
        <v>9408638</v>
      </c>
      <c r="K57" s="16">
        <v>311526</v>
      </c>
      <c r="L57" s="1" t="s">
        <v>90</v>
      </c>
      <c r="M57" s="1" t="s">
        <v>201</v>
      </c>
      <c r="N57" s="1"/>
      <c r="O57" s="1"/>
      <c r="P57" s="16">
        <v>0</v>
      </c>
      <c r="Q57" s="1"/>
      <c r="R57" s="1"/>
      <c r="S57" s="1"/>
      <c r="T57" s="1"/>
      <c r="U57" s="16" t="s">
        <v>91</v>
      </c>
      <c r="V57" s="16">
        <v>9408638</v>
      </c>
      <c r="W57" s="16">
        <v>0</v>
      </c>
      <c r="X57" s="16">
        <v>0</v>
      </c>
      <c r="Y57" s="16">
        <v>0</v>
      </c>
      <c r="Z57" s="16">
        <v>9408638</v>
      </c>
      <c r="AA57" s="16">
        <v>0</v>
      </c>
      <c r="AB57" s="1"/>
      <c r="AC57" s="16">
        <v>0</v>
      </c>
      <c r="AD57" s="1"/>
      <c r="AE57" s="16">
        <v>0</v>
      </c>
      <c r="AF57" s="16">
        <v>0</v>
      </c>
      <c r="AG57" s="16">
        <v>9220465</v>
      </c>
      <c r="AH57" s="1">
        <v>2201328632</v>
      </c>
      <c r="AI57" s="1" t="s">
        <v>200</v>
      </c>
      <c r="AJ57" s="15">
        <v>43986</v>
      </c>
      <c r="AK57" s="1"/>
      <c r="AL57" s="1">
        <v>2</v>
      </c>
      <c r="AM57" s="1"/>
      <c r="AN57" s="1"/>
      <c r="AO57" s="1">
        <v>2</v>
      </c>
      <c r="AP57" s="1">
        <v>20220730</v>
      </c>
      <c r="AQ57" s="1">
        <v>20220715</v>
      </c>
      <c r="AR57" s="16">
        <v>9408638</v>
      </c>
      <c r="AS57" s="16">
        <v>0</v>
      </c>
      <c r="AT57" s="1"/>
    </row>
    <row r="58" spans="1:46" x14ac:dyDescent="0.25">
      <c r="A58" s="1">
        <v>900169638</v>
      </c>
      <c r="B58" s="1" t="s">
        <v>11</v>
      </c>
      <c r="C58" s="1" t="s">
        <v>12</v>
      </c>
      <c r="D58" s="1">
        <v>15171</v>
      </c>
      <c r="E58" s="1" t="s">
        <v>174</v>
      </c>
      <c r="F58" s="1" t="s">
        <v>175</v>
      </c>
      <c r="G58" s="1" t="s">
        <v>12</v>
      </c>
      <c r="H58" s="1">
        <v>15171</v>
      </c>
      <c r="I58" s="15">
        <v>44203</v>
      </c>
      <c r="J58" s="16">
        <v>9682364</v>
      </c>
      <c r="K58" s="16">
        <v>77229</v>
      </c>
      <c r="L58" s="1" t="s">
        <v>90</v>
      </c>
      <c r="M58" s="1" t="s">
        <v>201</v>
      </c>
      <c r="N58" s="1"/>
      <c r="O58" s="1"/>
      <c r="P58" s="16">
        <v>0</v>
      </c>
      <c r="Q58" s="1"/>
      <c r="R58" s="1"/>
      <c r="S58" s="1"/>
      <c r="T58" s="1"/>
      <c r="U58" s="16" t="s">
        <v>91</v>
      </c>
      <c r="V58" s="16">
        <v>9682364</v>
      </c>
      <c r="W58" s="16">
        <v>0</v>
      </c>
      <c r="X58" s="16">
        <v>0</v>
      </c>
      <c r="Y58" s="16">
        <v>0</v>
      </c>
      <c r="Z58" s="16">
        <v>9682364</v>
      </c>
      <c r="AA58" s="16">
        <v>0</v>
      </c>
      <c r="AB58" s="1"/>
      <c r="AC58" s="16">
        <v>0</v>
      </c>
      <c r="AD58" s="1"/>
      <c r="AE58" s="16">
        <v>0</v>
      </c>
      <c r="AF58" s="16">
        <v>0</v>
      </c>
      <c r="AG58" s="16">
        <v>9488716</v>
      </c>
      <c r="AH58" s="1">
        <v>2201328632</v>
      </c>
      <c r="AI58" s="1" t="s">
        <v>200</v>
      </c>
      <c r="AJ58" s="15">
        <v>44218</v>
      </c>
      <c r="AK58" s="1"/>
      <c r="AL58" s="1">
        <v>2</v>
      </c>
      <c r="AM58" s="1"/>
      <c r="AN58" s="1"/>
      <c r="AO58" s="1">
        <v>2</v>
      </c>
      <c r="AP58" s="1">
        <v>20220730</v>
      </c>
      <c r="AQ58" s="1">
        <v>20220715</v>
      </c>
      <c r="AR58" s="16">
        <v>9682364</v>
      </c>
      <c r="AS58" s="16">
        <v>0</v>
      </c>
      <c r="AT58" s="1"/>
    </row>
    <row r="59" spans="1:46" x14ac:dyDescent="0.25">
      <c r="A59" s="1">
        <v>900169638</v>
      </c>
      <c r="B59" s="1" t="s">
        <v>11</v>
      </c>
      <c r="C59" s="1" t="s">
        <v>12</v>
      </c>
      <c r="D59" s="1">
        <v>37253</v>
      </c>
      <c r="E59" s="1" t="s">
        <v>176</v>
      </c>
      <c r="F59" s="1" t="s">
        <v>177</v>
      </c>
      <c r="G59" s="1" t="s">
        <v>12</v>
      </c>
      <c r="H59" s="1">
        <v>37253</v>
      </c>
      <c r="I59" s="15">
        <v>44469</v>
      </c>
      <c r="J59" s="16">
        <v>12792000</v>
      </c>
      <c r="K59" s="16">
        <v>12536160</v>
      </c>
      <c r="L59" s="1" t="s">
        <v>90</v>
      </c>
      <c r="M59" s="1" t="s">
        <v>198</v>
      </c>
      <c r="N59" s="1"/>
      <c r="O59" s="1"/>
      <c r="P59" s="16">
        <v>0</v>
      </c>
      <c r="Q59" s="1"/>
      <c r="R59" s="17">
        <v>12536160</v>
      </c>
      <c r="S59" s="1">
        <v>1222139265</v>
      </c>
      <c r="T59" s="1"/>
      <c r="U59" s="16" t="s">
        <v>91</v>
      </c>
      <c r="V59" s="16">
        <v>12792000</v>
      </c>
      <c r="W59" s="16">
        <v>0</v>
      </c>
      <c r="X59" s="16">
        <v>0</v>
      </c>
      <c r="Y59" s="16">
        <v>0</v>
      </c>
      <c r="Z59" s="16">
        <v>12792000</v>
      </c>
      <c r="AA59" s="16">
        <v>0</v>
      </c>
      <c r="AB59" s="1"/>
      <c r="AC59" s="16">
        <v>0</v>
      </c>
      <c r="AD59" s="1"/>
      <c r="AE59" s="16">
        <v>0</v>
      </c>
      <c r="AF59" s="16">
        <v>0</v>
      </c>
      <c r="AG59" s="16"/>
      <c r="AH59" s="1"/>
      <c r="AI59" s="1"/>
      <c r="AJ59" s="15">
        <v>44484</v>
      </c>
      <c r="AK59" s="1"/>
      <c r="AL59" s="1">
        <v>2</v>
      </c>
      <c r="AM59" s="1"/>
      <c r="AN59" s="1"/>
      <c r="AO59" s="1">
        <v>1</v>
      </c>
      <c r="AP59" s="1">
        <v>20220930</v>
      </c>
      <c r="AQ59" s="1">
        <v>20220909</v>
      </c>
      <c r="AR59" s="16">
        <v>12792000</v>
      </c>
      <c r="AS59" s="16">
        <v>0</v>
      </c>
      <c r="AT59" s="1"/>
    </row>
    <row r="60" spans="1:46" x14ac:dyDescent="0.25">
      <c r="A60" s="1">
        <v>900169638</v>
      </c>
      <c r="B60" s="1" t="s">
        <v>11</v>
      </c>
      <c r="C60" s="1" t="s">
        <v>12</v>
      </c>
      <c r="D60" s="1">
        <v>37258</v>
      </c>
      <c r="E60" s="1" t="s">
        <v>178</v>
      </c>
      <c r="F60" s="1" t="s">
        <v>179</v>
      </c>
      <c r="G60" s="1" t="s">
        <v>12</v>
      </c>
      <c r="H60" s="1">
        <v>37258</v>
      </c>
      <c r="I60" s="15">
        <v>44469</v>
      </c>
      <c r="J60" s="16">
        <v>11410480</v>
      </c>
      <c r="K60" s="16">
        <v>11182270</v>
      </c>
      <c r="L60" s="1" t="s">
        <v>90</v>
      </c>
      <c r="M60" s="1" t="s">
        <v>198</v>
      </c>
      <c r="N60" s="1"/>
      <c r="O60" s="1"/>
      <c r="P60" s="16">
        <v>0</v>
      </c>
      <c r="Q60" s="1"/>
      <c r="R60" s="17">
        <v>11182270</v>
      </c>
      <c r="S60" s="1">
        <v>1222139264</v>
      </c>
      <c r="T60" s="1"/>
      <c r="U60" s="16" t="s">
        <v>91</v>
      </c>
      <c r="V60" s="16">
        <v>11410480</v>
      </c>
      <c r="W60" s="16">
        <v>0</v>
      </c>
      <c r="X60" s="16">
        <v>0</v>
      </c>
      <c r="Y60" s="16">
        <v>0</v>
      </c>
      <c r="Z60" s="16">
        <v>11410480</v>
      </c>
      <c r="AA60" s="16">
        <v>0</v>
      </c>
      <c r="AB60" s="1"/>
      <c r="AC60" s="16">
        <v>0</v>
      </c>
      <c r="AD60" s="1"/>
      <c r="AE60" s="16">
        <v>0</v>
      </c>
      <c r="AF60" s="16">
        <v>0</v>
      </c>
      <c r="AG60" s="16"/>
      <c r="AH60" s="1"/>
      <c r="AI60" s="1"/>
      <c r="AJ60" s="15">
        <v>44484</v>
      </c>
      <c r="AK60" s="1"/>
      <c r="AL60" s="1">
        <v>2</v>
      </c>
      <c r="AM60" s="1"/>
      <c r="AN60" s="1"/>
      <c r="AO60" s="1">
        <v>1</v>
      </c>
      <c r="AP60" s="1">
        <v>20220930</v>
      </c>
      <c r="AQ60" s="1">
        <v>20220909</v>
      </c>
      <c r="AR60" s="16">
        <v>11410480</v>
      </c>
      <c r="AS60" s="16">
        <v>0</v>
      </c>
      <c r="AT60" s="1"/>
    </row>
    <row r="61" spans="1:46" x14ac:dyDescent="0.25">
      <c r="A61" s="1">
        <v>900169638</v>
      </c>
      <c r="B61" s="1" t="s">
        <v>11</v>
      </c>
      <c r="C61" s="1" t="s">
        <v>12</v>
      </c>
      <c r="D61" s="1">
        <v>39819</v>
      </c>
      <c r="E61" s="1" t="s">
        <v>180</v>
      </c>
      <c r="F61" s="1" t="s">
        <v>181</v>
      </c>
      <c r="G61" s="1" t="s">
        <v>12</v>
      </c>
      <c r="H61" s="1">
        <v>39819</v>
      </c>
      <c r="I61" s="15">
        <v>44500</v>
      </c>
      <c r="J61" s="16">
        <v>10268782</v>
      </c>
      <c r="K61" s="16">
        <v>10063406</v>
      </c>
      <c r="L61" s="1" t="s">
        <v>90</v>
      </c>
      <c r="M61" s="1" t="s">
        <v>198</v>
      </c>
      <c r="N61" s="1"/>
      <c r="O61" s="1"/>
      <c r="P61" s="16">
        <v>0</v>
      </c>
      <c r="Q61" s="1"/>
      <c r="R61" s="17">
        <v>10063406</v>
      </c>
      <c r="S61" s="1">
        <v>1222139263</v>
      </c>
      <c r="T61" s="1"/>
      <c r="U61" s="16" t="s">
        <v>91</v>
      </c>
      <c r="V61" s="16">
        <v>10268782</v>
      </c>
      <c r="W61" s="16">
        <v>0</v>
      </c>
      <c r="X61" s="16">
        <v>0</v>
      </c>
      <c r="Y61" s="16">
        <v>0</v>
      </c>
      <c r="Z61" s="16">
        <v>10268782</v>
      </c>
      <c r="AA61" s="16">
        <v>0</v>
      </c>
      <c r="AB61" s="1"/>
      <c r="AC61" s="16">
        <v>0</v>
      </c>
      <c r="AD61" s="1"/>
      <c r="AE61" s="16">
        <v>0</v>
      </c>
      <c r="AF61" s="16">
        <v>0</v>
      </c>
      <c r="AG61" s="16"/>
      <c r="AH61" s="1"/>
      <c r="AI61" s="1"/>
      <c r="AJ61" s="15">
        <v>44515</v>
      </c>
      <c r="AK61" s="1"/>
      <c r="AL61" s="1">
        <v>2</v>
      </c>
      <c r="AM61" s="1"/>
      <c r="AN61" s="1"/>
      <c r="AO61" s="1">
        <v>1</v>
      </c>
      <c r="AP61" s="1">
        <v>20220930</v>
      </c>
      <c r="AQ61" s="1">
        <v>20220909</v>
      </c>
      <c r="AR61" s="16">
        <v>10268782</v>
      </c>
      <c r="AS61" s="16">
        <v>0</v>
      </c>
      <c r="AT61" s="1"/>
    </row>
    <row r="62" spans="1:46" x14ac:dyDescent="0.25">
      <c r="A62" s="1">
        <v>900169638</v>
      </c>
      <c r="B62" s="1" t="s">
        <v>11</v>
      </c>
      <c r="C62" s="1" t="s">
        <v>12</v>
      </c>
      <c r="D62" s="1">
        <v>41540</v>
      </c>
      <c r="E62" s="1" t="s">
        <v>182</v>
      </c>
      <c r="F62" s="1" t="s">
        <v>183</v>
      </c>
      <c r="G62" s="1" t="s">
        <v>12</v>
      </c>
      <c r="H62" s="1">
        <v>41540</v>
      </c>
      <c r="I62" s="15">
        <v>44530</v>
      </c>
      <c r="J62" s="16">
        <v>11435638</v>
      </c>
      <c r="K62" s="16">
        <v>11206925</v>
      </c>
      <c r="L62" s="1" t="s">
        <v>90</v>
      </c>
      <c r="M62" s="1" t="s">
        <v>198</v>
      </c>
      <c r="N62" s="1"/>
      <c r="O62" s="1"/>
      <c r="P62" s="16">
        <v>0</v>
      </c>
      <c r="Q62" s="1"/>
      <c r="R62" s="17">
        <v>11206925</v>
      </c>
      <c r="S62" s="1">
        <v>1222139262</v>
      </c>
      <c r="T62" s="1"/>
      <c r="U62" s="16" t="s">
        <v>91</v>
      </c>
      <c r="V62" s="16">
        <v>11435638</v>
      </c>
      <c r="W62" s="16">
        <v>0</v>
      </c>
      <c r="X62" s="16">
        <v>0</v>
      </c>
      <c r="Y62" s="16">
        <v>0</v>
      </c>
      <c r="Z62" s="16">
        <v>11435638</v>
      </c>
      <c r="AA62" s="16">
        <v>0</v>
      </c>
      <c r="AB62" s="1"/>
      <c r="AC62" s="16">
        <v>0</v>
      </c>
      <c r="AD62" s="1"/>
      <c r="AE62" s="16">
        <v>0</v>
      </c>
      <c r="AF62" s="16">
        <v>0</v>
      </c>
      <c r="AG62" s="16"/>
      <c r="AH62" s="1"/>
      <c r="AI62" s="1"/>
      <c r="AJ62" s="15">
        <v>44545</v>
      </c>
      <c r="AK62" s="1"/>
      <c r="AL62" s="1">
        <v>2</v>
      </c>
      <c r="AM62" s="1"/>
      <c r="AN62" s="1"/>
      <c r="AO62" s="1">
        <v>1</v>
      </c>
      <c r="AP62" s="1">
        <v>20220930</v>
      </c>
      <c r="AQ62" s="1">
        <v>20220908</v>
      </c>
      <c r="AR62" s="16">
        <v>11435638</v>
      </c>
      <c r="AS62" s="16">
        <v>0</v>
      </c>
      <c r="AT62" s="1"/>
    </row>
    <row r="63" spans="1:46" x14ac:dyDescent="0.25">
      <c r="A63" s="1">
        <v>900169638</v>
      </c>
      <c r="B63" s="1" t="s">
        <v>11</v>
      </c>
      <c r="C63" s="1" t="s">
        <v>12</v>
      </c>
      <c r="D63" s="1">
        <v>53773</v>
      </c>
      <c r="E63" s="1" t="s">
        <v>184</v>
      </c>
      <c r="F63" s="1" t="s">
        <v>185</v>
      </c>
      <c r="G63" s="1" t="s">
        <v>12</v>
      </c>
      <c r="H63" s="1">
        <v>53773</v>
      </c>
      <c r="I63" s="15">
        <v>44681</v>
      </c>
      <c r="J63" s="16">
        <v>5570518</v>
      </c>
      <c r="K63" s="16">
        <v>5433950</v>
      </c>
      <c r="L63" s="1" t="s">
        <v>186</v>
      </c>
      <c r="M63" s="1" t="s">
        <v>201</v>
      </c>
      <c r="N63" s="1"/>
      <c r="O63" s="1"/>
      <c r="P63" s="16">
        <v>0</v>
      </c>
      <c r="Q63" s="1"/>
      <c r="R63" s="1"/>
      <c r="S63" s="1"/>
      <c r="T63" s="1"/>
      <c r="U63" s="16" t="s">
        <v>91</v>
      </c>
      <c r="V63" s="16">
        <v>5570518</v>
      </c>
      <c r="W63" s="16">
        <v>0</v>
      </c>
      <c r="X63" s="16">
        <v>0</v>
      </c>
      <c r="Y63" s="16">
        <v>0</v>
      </c>
      <c r="Z63" s="16">
        <v>5545360</v>
      </c>
      <c r="AA63" s="16">
        <v>25158</v>
      </c>
      <c r="AB63" s="1" t="s">
        <v>187</v>
      </c>
      <c r="AC63" s="16">
        <v>0</v>
      </c>
      <c r="AD63" s="1"/>
      <c r="AE63" s="16">
        <v>0</v>
      </c>
      <c r="AF63" s="16">
        <v>0</v>
      </c>
      <c r="AG63" s="16">
        <v>5434453</v>
      </c>
      <c r="AH63" s="1">
        <v>2201328632</v>
      </c>
      <c r="AI63" s="1" t="s">
        <v>200</v>
      </c>
      <c r="AJ63" s="15">
        <v>44696</v>
      </c>
      <c r="AK63" s="1"/>
      <c r="AL63" s="1">
        <v>2</v>
      </c>
      <c r="AM63" s="1"/>
      <c r="AN63" s="1"/>
      <c r="AO63" s="1">
        <v>2</v>
      </c>
      <c r="AP63" s="1">
        <v>20220730</v>
      </c>
      <c r="AQ63" s="1">
        <v>20220715</v>
      </c>
      <c r="AR63" s="16">
        <v>5570518</v>
      </c>
      <c r="AS63" s="16">
        <v>25158</v>
      </c>
      <c r="AT63" s="1"/>
    </row>
    <row r="64" spans="1:46" x14ac:dyDescent="0.25">
      <c r="A64" s="1">
        <v>900169638</v>
      </c>
      <c r="B64" s="1" t="s">
        <v>11</v>
      </c>
      <c r="C64" s="1" t="s">
        <v>12</v>
      </c>
      <c r="D64" s="1">
        <v>44049</v>
      </c>
      <c r="E64" s="1" t="s">
        <v>188</v>
      </c>
      <c r="F64" s="1" t="s">
        <v>189</v>
      </c>
      <c r="G64" s="1" t="s">
        <v>12</v>
      </c>
      <c r="H64" s="1">
        <v>44049</v>
      </c>
      <c r="I64" s="15">
        <v>44799</v>
      </c>
      <c r="J64" s="16">
        <v>11532438</v>
      </c>
      <c r="K64" s="16">
        <v>176400</v>
      </c>
      <c r="L64" s="1" t="s">
        <v>190</v>
      </c>
      <c r="M64" s="1" t="s">
        <v>201</v>
      </c>
      <c r="N64" s="1"/>
      <c r="O64" s="1"/>
      <c r="P64" s="16">
        <v>0</v>
      </c>
      <c r="Q64" s="1"/>
      <c r="R64" s="1"/>
      <c r="S64" s="1"/>
      <c r="T64" s="1"/>
      <c r="U64" s="16" t="s">
        <v>91</v>
      </c>
      <c r="V64" s="16">
        <v>11352438</v>
      </c>
      <c r="W64" s="16">
        <v>0</v>
      </c>
      <c r="X64" s="16">
        <v>0</v>
      </c>
      <c r="Y64" s="16">
        <v>0</v>
      </c>
      <c r="Z64" s="16">
        <v>11352438</v>
      </c>
      <c r="AA64" s="16">
        <v>0</v>
      </c>
      <c r="AB64" s="1"/>
      <c r="AC64" s="16">
        <v>0</v>
      </c>
      <c r="AD64" s="1"/>
      <c r="AE64" s="16">
        <v>0</v>
      </c>
      <c r="AF64" s="16">
        <v>227049</v>
      </c>
      <c r="AG64" s="16">
        <v>11125389</v>
      </c>
      <c r="AH64" s="1">
        <v>2201273965</v>
      </c>
      <c r="AI64" s="1" t="s">
        <v>202</v>
      </c>
      <c r="AJ64" s="15">
        <v>44814</v>
      </c>
      <c r="AK64" s="1"/>
      <c r="AL64" s="1">
        <v>2</v>
      </c>
      <c r="AM64" s="1"/>
      <c r="AN64" s="1"/>
      <c r="AO64" s="1">
        <v>1</v>
      </c>
      <c r="AP64" s="1">
        <v>20220130</v>
      </c>
      <c r="AQ64" s="1">
        <v>20220111</v>
      </c>
      <c r="AR64" s="16">
        <v>11352438</v>
      </c>
      <c r="AS64" s="16">
        <v>0</v>
      </c>
      <c r="AT64" s="1"/>
    </row>
    <row r="65" spans="1:46" x14ac:dyDescent="0.25">
      <c r="A65" s="1">
        <v>900169638</v>
      </c>
      <c r="B65" s="1" t="s">
        <v>11</v>
      </c>
      <c r="C65" s="1" t="s">
        <v>12</v>
      </c>
      <c r="D65" s="1">
        <v>62173</v>
      </c>
      <c r="E65" s="1" t="s">
        <v>191</v>
      </c>
      <c r="F65" s="1" t="s">
        <v>192</v>
      </c>
      <c r="G65" s="1" t="s">
        <v>12</v>
      </c>
      <c r="H65" s="1">
        <v>62173</v>
      </c>
      <c r="I65" s="15">
        <v>44773</v>
      </c>
      <c r="J65" s="16">
        <v>6058423</v>
      </c>
      <c r="K65" s="16">
        <v>5937255</v>
      </c>
      <c r="L65" s="1" t="s">
        <v>193</v>
      </c>
      <c r="M65" s="1" t="s">
        <v>199</v>
      </c>
      <c r="N65" s="1"/>
      <c r="O65" s="1" t="s">
        <v>194</v>
      </c>
      <c r="P65" s="16">
        <v>195433</v>
      </c>
      <c r="Q65" s="1" t="s">
        <v>195</v>
      </c>
      <c r="R65" s="17">
        <v>5745730</v>
      </c>
      <c r="S65" s="1">
        <v>1222139220</v>
      </c>
      <c r="T65" s="1"/>
      <c r="U65" s="16" t="s">
        <v>91</v>
      </c>
      <c r="V65" s="16">
        <v>6058423</v>
      </c>
      <c r="W65" s="16">
        <v>0</v>
      </c>
      <c r="X65" s="16">
        <v>0</v>
      </c>
      <c r="Y65" s="16">
        <v>0</v>
      </c>
      <c r="Z65" s="16">
        <v>5862990</v>
      </c>
      <c r="AA65" s="16">
        <v>0</v>
      </c>
      <c r="AB65" s="1"/>
      <c r="AC65" s="16">
        <v>195433</v>
      </c>
      <c r="AD65" s="1" t="s">
        <v>196</v>
      </c>
      <c r="AE65" s="16">
        <v>195433</v>
      </c>
      <c r="AF65" s="16">
        <v>0</v>
      </c>
      <c r="AG65" s="16"/>
      <c r="AH65" s="1"/>
      <c r="AI65" s="1"/>
      <c r="AJ65" s="15">
        <v>44788</v>
      </c>
      <c r="AK65" s="1"/>
      <c r="AL65" s="1">
        <v>9</v>
      </c>
      <c r="AM65" s="1"/>
      <c r="AN65" s="1" t="s">
        <v>197</v>
      </c>
      <c r="AO65" s="1">
        <v>1</v>
      </c>
      <c r="AP65" s="1">
        <v>21001231</v>
      </c>
      <c r="AQ65" s="1">
        <v>20220906</v>
      </c>
      <c r="AR65" s="16">
        <v>6058423</v>
      </c>
      <c r="AS65" s="16">
        <v>0</v>
      </c>
      <c r="AT65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92042-F027-4212-9374-6606FA1817C0}">
  <dimension ref="B1:J41"/>
  <sheetViews>
    <sheetView showGridLines="0" tabSelected="1" topLeftCell="A12" zoomScale="90" zoomScaleNormal="90" zoomScaleSheetLayoutView="100" workbookViewId="0">
      <selection activeCell="N21" sqref="N21"/>
    </sheetView>
  </sheetViews>
  <sheetFormatPr baseColWidth="10" defaultRowHeight="12.75" x14ac:dyDescent="0.2"/>
  <cols>
    <col min="1" max="1" width="1" style="23" customWidth="1"/>
    <col min="2" max="2" width="11.42578125" style="23"/>
    <col min="3" max="3" width="17.5703125" style="23" customWidth="1"/>
    <col min="4" max="4" width="11.5703125" style="23" customWidth="1"/>
    <col min="5" max="8" width="11.42578125" style="23"/>
    <col min="9" max="9" width="22.5703125" style="23" customWidth="1"/>
    <col min="10" max="10" width="14" style="23" customWidth="1"/>
    <col min="11" max="16384" width="11.42578125" style="23"/>
  </cols>
  <sheetData>
    <row r="1" spans="2:10" ht="6" customHeight="1" thickBot="1" x14ac:dyDescent="0.25"/>
    <row r="2" spans="2:10" ht="19.5" customHeight="1" x14ac:dyDescent="0.2">
      <c r="B2" s="24"/>
      <c r="C2" s="25"/>
      <c r="D2" s="26" t="s">
        <v>209</v>
      </c>
      <c r="E2" s="27"/>
      <c r="F2" s="27"/>
      <c r="G2" s="27"/>
      <c r="H2" s="27"/>
      <c r="I2" s="28"/>
      <c r="J2" s="29" t="s">
        <v>210</v>
      </c>
    </row>
    <row r="3" spans="2:10" ht="13.5" thickBot="1" x14ac:dyDescent="0.25">
      <c r="B3" s="30"/>
      <c r="C3" s="31"/>
      <c r="D3" s="32"/>
      <c r="E3" s="33"/>
      <c r="F3" s="33"/>
      <c r="G3" s="33"/>
      <c r="H3" s="33"/>
      <c r="I3" s="34"/>
      <c r="J3" s="35"/>
    </row>
    <row r="4" spans="2:10" x14ac:dyDescent="0.2">
      <c r="B4" s="30"/>
      <c r="C4" s="31"/>
      <c r="D4" s="26" t="s">
        <v>211</v>
      </c>
      <c r="E4" s="27"/>
      <c r="F4" s="27"/>
      <c r="G4" s="27"/>
      <c r="H4" s="27"/>
      <c r="I4" s="28"/>
      <c r="J4" s="29" t="s">
        <v>212</v>
      </c>
    </row>
    <row r="5" spans="2:10" x14ac:dyDescent="0.2">
      <c r="B5" s="30"/>
      <c r="C5" s="31"/>
      <c r="D5" s="36"/>
      <c r="E5" s="37"/>
      <c r="F5" s="37"/>
      <c r="G5" s="37"/>
      <c r="H5" s="37"/>
      <c r="I5" s="38"/>
      <c r="J5" s="39"/>
    </row>
    <row r="6" spans="2:10" ht="13.5" thickBot="1" x14ac:dyDescent="0.25">
      <c r="B6" s="40"/>
      <c r="C6" s="41"/>
      <c r="D6" s="32"/>
      <c r="E6" s="33"/>
      <c r="F6" s="33"/>
      <c r="G6" s="33"/>
      <c r="H6" s="33"/>
      <c r="I6" s="34"/>
      <c r="J6" s="35"/>
    </row>
    <row r="7" spans="2:10" x14ac:dyDescent="0.2">
      <c r="B7" s="42"/>
      <c r="J7" s="43"/>
    </row>
    <row r="8" spans="2:10" x14ac:dyDescent="0.2">
      <c r="B8" s="42"/>
      <c r="J8" s="43"/>
    </row>
    <row r="9" spans="2:10" x14ac:dyDescent="0.2">
      <c r="B9" s="42"/>
      <c r="J9" s="43"/>
    </row>
    <row r="10" spans="2:10" x14ac:dyDescent="0.2">
      <c r="B10" s="42"/>
      <c r="C10" s="44" t="s">
        <v>213</v>
      </c>
      <c r="E10" s="45"/>
      <c r="J10" s="43"/>
    </row>
    <row r="11" spans="2:10" x14ac:dyDescent="0.2">
      <c r="B11" s="42"/>
      <c r="J11" s="43"/>
    </row>
    <row r="12" spans="2:10" x14ac:dyDescent="0.2">
      <c r="B12" s="42"/>
      <c r="C12" s="44" t="s">
        <v>233</v>
      </c>
      <c r="J12" s="43"/>
    </row>
    <row r="13" spans="2:10" x14ac:dyDescent="0.2">
      <c r="B13" s="42"/>
      <c r="C13" s="44" t="s">
        <v>234</v>
      </c>
      <c r="J13" s="43"/>
    </row>
    <row r="14" spans="2:10" x14ac:dyDescent="0.2">
      <c r="B14" s="42"/>
      <c r="J14" s="43"/>
    </row>
    <row r="15" spans="2:10" x14ac:dyDescent="0.2">
      <c r="B15" s="42"/>
      <c r="C15" s="23" t="s">
        <v>235</v>
      </c>
      <c r="J15" s="43"/>
    </row>
    <row r="16" spans="2:10" x14ac:dyDescent="0.2">
      <c r="B16" s="42"/>
      <c r="C16" s="46"/>
      <c r="J16" s="43"/>
    </row>
    <row r="17" spans="2:10" x14ac:dyDescent="0.2">
      <c r="B17" s="42"/>
      <c r="C17" s="23" t="s">
        <v>236</v>
      </c>
      <c r="D17" s="45"/>
      <c r="H17" s="47" t="s">
        <v>214</v>
      </c>
      <c r="I17" s="47" t="s">
        <v>215</v>
      </c>
      <c r="J17" s="43"/>
    </row>
    <row r="18" spans="2:10" x14ac:dyDescent="0.2">
      <c r="B18" s="42"/>
      <c r="C18" s="44" t="s">
        <v>216</v>
      </c>
      <c r="D18" s="44"/>
      <c r="E18" s="44"/>
      <c r="F18" s="44"/>
      <c r="H18" s="48">
        <v>64</v>
      </c>
      <c r="I18" s="49">
        <v>179929946</v>
      </c>
      <c r="J18" s="43"/>
    </row>
    <row r="19" spans="2:10" x14ac:dyDescent="0.2">
      <c r="B19" s="42"/>
      <c r="C19" s="23" t="s">
        <v>217</v>
      </c>
      <c r="H19" s="50">
        <v>29</v>
      </c>
      <c r="I19" s="51">
        <v>60843068</v>
      </c>
      <c r="J19" s="43"/>
    </row>
    <row r="20" spans="2:10" x14ac:dyDescent="0.2">
      <c r="B20" s="42"/>
      <c r="C20" s="23" t="s">
        <v>218</v>
      </c>
      <c r="H20" s="50">
        <v>0</v>
      </c>
      <c r="I20" s="51">
        <v>0</v>
      </c>
      <c r="J20" s="43"/>
    </row>
    <row r="21" spans="2:10" x14ac:dyDescent="0.2">
      <c r="B21" s="42"/>
      <c r="C21" s="23" t="s">
        <v>219</v>
      </c>
      <c r="H21" s="50">
        <v>14</v>
      </c>
      <c r="I21" s="52">
        <v>32745321</v>
      </c>
      <c r="J21" s="43"/>
    </row>
    <row r="22" spans="2:10" x14ac:dyDescent="0.2">
      <c r="B22" s="42"/>
      <c r="C22" s="23" t="s">
        <v>220</v>
      </c>
      <c r="H22" s="50">
        <v>0</v>
      </c>
      <c r="I22" s="51">
        <v>0</v>
      </c>
      <c r="J22" s="43"/>
    </row>
    <row r="23" spans="2:10" ht="13.5" thickBot="1" x14ac:dyDescent="0.25">
      <c r="B23" s="42"/>
      <c r="C23" s="23" t="s">
        <v>221</v>
      </c>
      <c r="H23" s="53">
        <v>1</v>
      </c>
      <c r="I23" s="54">
        <v>195433</v>
      </c>
      <c r="J23" s="43"/>
    </row>
    <row r="24" spans="2:10" x14ac:dyDescent="0.2">
      <c r="B24" s="42"/>
      <c r="C24" s="44" t="s">
        <v>222</v>
      </c>
      <c r="D24" s="44"/>
      <c r="E24" s="44"/>
      <c r="F24" s="44"/>
      <c r="H24" s="48">
        <f>H19+H20+H21+H22+H23</f>
        <v>44</v>
      </c>
      <c r="I24" s="55">
        <f>I19+I20+I21+I22+I23</f>
        <v>93783822</v>
      </c>
      <c r="J24" s="43"/>
    </row>
    <row r="25" spans="2:10" x14ac:dyDescent="0.2">
      <c r="B25" s="42"/>
      <c r="C25" s="23" t="s">
        <v>223</v>
      </c>
      <c r="H25" s="50">
        <v>20</v>
      </c>
      <c r="I25" s="51">
        <v>86146124</v>
      </c>
      <c r="J25" s="43"/>
    </row>
    <row r="26" spans="2:10" x14ac:dyDescent="0.2">
      <c r="B26" s="42"/>
      <c r="C26" s="23" t="s">
        <v>224</v>
      </c>
      <c r="H26" s="50">
        <v>0</v>
      </c>
      <c r="I26" s="51">
        <v>0</v>
      </c>
      <c r="J26" s="43"/>
    </row>
    <row r="27" spans="2:10" ht="13.5" thickBot="1" x14ac:dyDescent="0.25">
      <c r="B27" s="42"/>
      <c r="C27" s="23" t="s">
        <v>225</v>
      </c>
      <c r="H27" s="53">
        <v>0</v>
      </c>
      <c r="I27" s="54">
        <v>0</v>
      </c>
      <c r="J27" s="43"/>
    </row>
    <row r="28" spans="2:10" x14ac:dyDescent="0.2">
      <c r="B28" s="42"/>
      <c r="C28" s="44" t="s">
        <v>226</v>
      </c>
      <c r="D28" s="44"/>
      <c r="E28" s="44"/>
      <c r="F28" s="44"/>
      <c r="H28" s="48">
        <f>H25+H26+H27</f>
        <v>20</v>
      </c>
      <c r="I28" s="55">
        <f>I25+I26+I27</f>
        <v>86146124</v>
      </c>
      <c r="J28" s="43"/>
    </row>
    <row r="29" spans="2:10" ht="13.5" thickBot="1" x14ac:dyDescent="0.25">
      <c r="B29" s="42"/>
      <c r="C29" s="23" t="s">
        <v>227</v>
      </c>
      <c r="D29" s="44"/>
      <c r="E29" s="44"/>
      <c r="F29" s="44"/>
      <c r="H29" s="53">
        <v>0</v>
      </c>
      <c r="I29" s="54">
        <v>0</v>
      </c>
      <c r="J29" s="43"/>
    </row>
    <row r="30" spans="2:10" x14ac:dyDescent="0.2">
      <c r="B30" s="42"/>
      <c r="C30" s="44" t="s">
        <v>228</v>
      </c>
      <c r="D30" s="44"/>
      <c r="E30" s="44"/>
      <c r="F30" s="44"/>
      <c r="H30" s="50">
        <f>H29</f>
        <v>0</v>
      </c>
      <c r="I30" s="51">
        <f>I29</f>
        <v>0</v>
      </c>
      <c r="J30" s="43"/>
    </row>
    <row r="31" spans="2:10" x14ac:dyDescent="0.2">
      <c r="B31" s="42"/>
      <c r="C31" s="44"/>
      <c r="D31" s="44"/>
      <c r="E31" s="44"/>
      <c r="F31" s="44"/>
      <c r="H31" s="56"/>
      <c r="I31" s="55"/>
      <c r="J31" s="43"/>
    </row>
    <row r="32" spans="2:10" ht="13.5" thickBot="1" x14ac:dyDescent="0.25">
      <c r="B32" s="42"/>
      <c r="C32" s="44" t="s">
        <v>229</v>
      </c>
      <c r="D32" s="44"/>
      <c r="H32" s="57">
        <f>H24+H28+H30</f>
        <v>64</v>
      </c>
      <c r="I32" s="58">
        <f>I24+I28+I30</f>
        <v>179929946</v>
      </c>
      <c r="J32" s="43"/>
    </row>
    <row r="33" spans="2:10" ht="13.5" thickTop="1" x14ac:dyDescent="0.2">
      <c r="B33" s="42"/>
      <c r="C33" s="44"/>
      <c r="D33" s="44"/>
      <c r="H33" s="59"/>
      <c r="I33" s="51"/>
      <c r="J33" s="43"/>
    </row>
    <row r="34" spans="2:10" x14ac:dyDescent="0.2">
      <c r="B34" s="42"/>
      <c r="G34" s="59"/>
      <c r="H34" s="59"/>
      <c r="I34" s="59"/>
      <c r="J34" s="43"/>
    </row>
    <row r="35" spans="2:10" x14ac:dyDescent="0.2">
      <c r="B35" s="42"/>
      <c r="G35" s="59"/>
      <c r="H35" s="59"/>
      <c r="I35" s="59"/>
      <c r="J35" s="43"/>
    </row>
    <row r="36" spans="2:10" x14ac:dyDescent="0.2">
      <c r="B36" s="42"/>
      <c r="G36" s="59"/>
      <c r="H36" s="59"/>
      <c r="I36" s="59"/>
      <c r="J36" s="43"/>
    </row>
    <row r="37" spans="2:10" ht="13.5" thickBot="1" x14ac:dyDescent="0.25">
      <c r="B37" s="42"/>
      <c r="C37" s="60"/>
      <c r="D37" s="60"/>
      <c r="G37" s="61" t="s">
        <v>230</v>
      </c>
      <c r="H37" s="60"/>
      <c r="I37" s="59"/>
      <c r="J37" s="43"/>
    </row>
    <row r="38" spans="2:10" ht="4.5" customHeight="1" x14ac:dyDescent="0.2">
      <c r="B38" s="42"/>
      <c r="C38" s="59"/>
      <c r="D38" s="59"/>
      <c r="G38" s="59"/>
      <c r="H38" s="59"/>
      <c r="I38" s="59"/>
      <c r="J38" s="43"/>
    </row>
    <row r="39" spans="2:10" x14ac:dyDescent="0.2">
      <c r="B39" s="42"/>
      <c r="C39" s="44" t="s">
        <v>231</v>
      </c>
      <c r="G39" s="62" t="s">
        <v>232</v>
      </c>
      <c r="H39" s="59"/>
      <c r="I39" s="59"/>
      <c r="J39" s="43"/>
    </row>
    <row r="40" spans="2:10" x14ac:dyDescent="0.2">
      <c r="B40" s="42"/>
      <c r="G40" s="59"/>
      <c r="H40" s="59"/>
      <c r="I40" s="59"/>
      <c r="J40" s="43"/>
    </row>
    <row r="41" spans="2:10" ht="18.75" customHeight="1" thickBot="1" x14ac:dyDescent="0.25">
      <c r="B41" s="63"/>
      <c r="C41" s="64"/>
      <c r="D41" s="64"/>
      <c r="E41" s="64"/>
      <c r="F41" s="64"/>
      <c r="G41" s="60"/>
      <c r="H41" s="60"/>
      <c r="I41" s="60"/>
      <c r="J41" s="6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2022-12-16T20:23:03Z</dcterms:modified>
</cp:coreProperties>
</file>