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2. DICIEMBRE CARTERAS REVISADAS\NIT 900807126 CLINICA REINA ISABEL SAS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3" r:id="rId2"/>
    <sheet name="TD" sheetId="5" r:id="rId3"/>
    <sheet name="FOR-CSA-018" sheetId="4" r:id="rId4"/>
  </sheets>
  <calcPr calcId="152511"/>
  <pivotCaches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4" l="1"/>
  <c r="H30" i="4"/>
  <c r="I28" i="4"/>
  <c r="H28" i="4"/>
  <c r="I24" i="4"/>
  <c r="I32" i="4" s="1"/>
  <c r="H24" i="4"/>
  <c r="H32" i="4" l="1"/>
  <c r="D7" i="2"/>
</calcChain>
</file>

<file path=xl/sharedStrings.xml><?xml version="1.0" encoding="utf-8"?>
<sst xmlns="http://schemas.openxmlformats.org/spreadsheetml/2006/main" count="112" uniqueCount="101">
  <si>
    <t>FACTURA</t>
  </si>
  <si>
    <t>TOTAL FACTURA</t>
  </si>
  <si>
    <t>F. REGISTRO</t>
  </si>
  <si>
    <t>SALDO</t>
  </si>
  <si>
    <t>Nº ENVIO</t>
  </si>
  <si>
    <t>F. RADICA</t>
  </si>
  <si>
    <t>TOTAL</t>
  </si>
  <si>
    <t>CLINICA REINA ISABEL NIT. 900.807.126-9 REPORTE DE VENCIMIENTOS PARA LA ENTIDAD CAJA DE COMPENSACION FAMILIAR COMFENALCO DEL VALLE DEL CAUCA COMFENALCO VALLE NIT 890303093 A CORTE 31 DE OCTUBRE DE 2022.</t>
  </si>
  <si>
    <t>OBSERVACION</t>
  </si>
  <si>
    <t>FE8783</t>
  </si>
  <si>
    <t>FEDV90546</t>
  </si>
  <si>
    <t>FV42176</t>
  </si>
  <si>
    <t>Pendiente pago</t>
  </si>
  <si>
    <t>saldo en glosa</t>
  </si>
  <si>
    <t>FOR-CSA-018</t>
  </si>
  <si>
    <t>HOJA 1 DE 2</t>
  </si>
  <si>
    <t>RESUMEN DE CARTERA REVISADA POR LA EPS</t>
  </si>
  <si>
    <t>VERSION 1</t>
  </si>
  <si>
    <t>SANTIAGO DE CALI , DICIEMBRE 07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</si>
  <si>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</si>
  <si>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</si>
  <si>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</si>
  <si>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</si>
  <si>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</si>
  <si>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</si>
  <si>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</si>
  <si>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</si>
  <si>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</si>
  <si>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</si>
  <si>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</si>
  <si>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</si>
  <si>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</si>
  <si>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</si>
  <si>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</si>
  <si>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</si>
  <si>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</si>
  <si>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</si>
  <si>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</si>
  <si>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</si>
  <si>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</si>
  <si>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</si>
  <si>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</si>
  <si>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</si>
  <si>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</si>
  <si>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</si>
  <si>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</si>
  <si>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</si>
  <si>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</si>
  <si>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07 DICIEMBRE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</si>
  <si>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</si>
  <si>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</si>
  <si>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</si>
  <si>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</si>
  <si>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</si>
  <si>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</si>
  <si>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</si>
  <si>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</si>
  <si>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</si>
  <si>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</si>
  <si>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</si>
  <si>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</si>
  <si>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</si>
  <si>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</si>
  <si>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</si>
  <si>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</si>
  <si>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</si>
  <si>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</si>
  <si>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</si>
  <si>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</si>
  <si>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</si>
  <si>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</si>
  <si>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</si>
  <si>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</si>
  <si>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</si>
  <si>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</si>
  <si>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REINA ISABEL SAS</t>
  </si>
  <si>
    <t>FEDV</t>
  </si>
  <si>
    <t>FEDV_90546</t>
  </si>
  <si>
    <t>900807126_FEDV_90546</t>
  </si>
  <si>
    <t>A)Factura no radicada en ERP</t>
  </si>
  <si>
    <t>no_cruza</t>
  </si>
  <si>
    <t>FE</t>
  </si>
  <si>
    <t>FE_8783</t>
  </si>
  <si>
    <t>900807126_FE_8783</t>
  </si>
  <si>
    <t>B)Factura sin saldo ERP</t>
  </si>
  <si>
    <t>OK</t>
  </si>
  <si>
    <t>FV</t>
  </si>
  <si>
    <t>FV_42176</t>
  </si>
  <si>
    <t>900807126_FV_42176</t>
  </si>
  <si>
    <t>B)Factura sin saldo ERP/conciliar diferencia glosa aceptada</t>
  </si>
  <si>
    <t>FACTURA NO RADICADA</t>
  </si>
  <si>
    <t>FACTURA PENDIENTE EN PROGRAMACION DE PAGO</t>
  </si>
  <si>
    <t>FACTURA CERRADA POR EXTEMPORANEIDAD</t>
  </si>
  <si>
    <t>Total general</t>
  </si>
  <si>
    <t>Tipificación</t>
  </si>
  <si>
    <t>Cant Facturas</t>
  </si>
  <si>
    <t>Saldo Facturas</t>
  </si>
  <si>
    <t>Señores : CLINICA REINA ISABEL SAS</t>
  </si>
  <si>
    <t>NIT: 900807126</t>
  </si>
  <si>
    <t>A continuacion me permito remitir nuestra respuesta al estado de cartera presentado en la fecha: 06/12/2022</t>
  </si>
  <si>
    <t>Con Corte al dia :31/10/2022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</si>
</sst>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9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3" fontId="18" fillId="0" borderId="11" xfId="0" applyNumberFormat="1" applyFont="1" applyBorder="1" applyAlignment="1">
      <alignment horizontal="right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center" wrapText="1"/>
    </xf>
    <xf numFmtId="3" fontId="18" fillId="0" borderId="16" xfId="0" applyNumberFormat="1" applyFont="1" applyBorder="1" applyAlignment="1">
      <alignment horizontal="right" wrapText="1"/>
    </xf>
    <xf numFmtId="3" fontId="21" fillId="0" borderId="13" xfId="0" applyNumberFormat="1" applyFont="1" applyBorder="1" applyAlignment="1">
      <alignment wrapText="1"/>
    </xf>
    <xf numFmtId="0" fontId="18" fillId="0" borderId="13" xfId="0" applyFont="1" applyBorder="1"/>
    <xf numFmtId="3" fontId="18" fillId="0" borderId="14" xfId="0" applyNumberFormat="1" applyFont="1" applyBorder="1" applyAlignment="1">
      <alignment horizontal="right" wrapText="1"/>
    </xf>
    <xf numFmtId="3" fontId="18" fillId="0" borderId="15" xfId="0" applyNumberFormat="1" applyFont="1" applyBorder="1" applyAlignment="1">
      <alignment horizontal="right" wrapText="1"/>
    </xf>
    <xf numFmtId="0" fontId="18" fillId="0" borderId="18" xfId="0" applyFont="1" applyBorder="1"/>
    <xf numFmtId="0" fontId="20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14" xfId="0" applyFont="1" applyBorder="1" applyAlignment="1">
      <alignment horizontal="center" wrapText="1"/>
    </xf>
    <xf numFmtId="14" fontId="18" fillId="0" borderId="15" xfId="0" applyNumberFormat="1" applyFont="1" applyBorder="1" applyAlignment="1">
      <alignment horizontal="right" wrapText="1"/>
    </xf>
    <xf numFmtId="14" fontId="18" fillId="0" borderId="10" xfId="0" applyNumberFormat="1" applyFont="1" applyBorder="1" applyAlignment="1">
      <alignment horizontal="right" wrapText="1"/>
    </xf>
    <xf numFmtId="0" fontId="18" fillId="0" borderId="15" xfId="0" applyFont="1" applyBorder="1" applyAlignment="1">
      <alignment horizontal="right" wrapText="1"/>
    </xf>
    <xf numFmtId="0" fontId="18" fillId="0" borderId="10" xfId="0" applyFont="1" applyBorder="1" applyAlignment="1">
      <alignment horizontal="right" wrapText="1"/>
    </xf>
    <xf numFmtId="14" fontId="18" fillId="0" borderId="14" xfId="0" applyNumberFormat="1" applyFont="1" applyBorder="1" applyAlignment="1">
      <alignment horizontal="right" wrapText="1"/>
    </xf>
    <xf numFmtId="14" fontId="18" fillId="0" borderId="11" xfId="0" applyNumberFormat="1" applyFont="1" applyBorder="1" applyAlignment="1">
      <alignment horizontal="right" wrapText="1"/>
    </xf>
    <xf numFmtId="0" fontId="23" fillId="0" borderId="0" xfId="42" applyFont="1"/>
    <xf numFmtId="0" fontId="23" fillId="0" borderId="25" xfId="42" applyFont="1" applyBorder="1" applyAlignment="1">
      <alignment horizontal="centerContinuous"/>
    </xf>
    <xf numFmtId="0" fontId="23" fillId="0" borderId="26" xfId="42" applyFont="1" applyBorder="1" applyAlignment="1">
      <alignment horizontal="centerContinuous"/>
    </xf>
    <xf numFmtId="0" fontId="24" fillId="0" borderId="25" xfId="42" applyFont="1" applyBorder="1" applyAlignment="1">
      <alignment horizontal="centerContinuous" vertical="center"/>
    </xf>
    <xf numFmtId="0" fontId="24" fillId="0" borderId="27" xfId="42" applyFont="1" applyBorder="1" applyAlignment="1">
      <alignment horizontal="centerContinuous" vertical="center"/>
    </xf>
    <xf numFmtId="0" fontId="24" fillId="0" borderId="26" xfId="42" applyFont="1" applyBorder="1" applyAlignment="1">
      <alignment horizontal="centerContinuous" vertical="center"/>
    </xf>
    <xf numFmtId="0" fontId="24" fillId="0" borderId="28" xfId="42" applyFont="1" applyBorder="1" applyAlignment="1">
      <alignment horizontal="centerContinuous" vertical="center"/>
    </xf>
    <xf numFmtId="0" fontId="23" fillId="0" borderId="29" xfId="42" applyFont="1" applyBorder="1" applyAlignment="1">
      <alignment horizontal="centerContinuous"/>
    </xf>
    <xf numFmtId="0" fontId="23" fillId="0" borderId="30" xfId="42" applyFont="1" applyBorder="1" applyAlignment="1">
      <alignment horizontal="centerContinuous"/>
    </xf>
    <xf numFmtId="0" fontId="24" fillId="0" borderId="31" xfId="42" applyFont="1" applyBorder="1" applyAlignment="1">
      <alignment horizontal="centerContinuous" vertical="center"/>
    </xf>
    <xf numFmtId="0" fontId="24" fillId="0" borderId="32" xfId="42" applyFont="1" applyBorder="1" applyAlignment="1">
      <alignment horizontal="centerContinuous" vertical="center"/>
    </xf>
    <xf numFmtId="0" fontId="24" fillId="0" borderId="33" xfId="42" applyFont="1" applyBorder="1" applyAlignment="1">
      <alignment horizontal="centerContinuous" vertical="center"/>
    </xf>
    <xf numFmtId="0" fontId="24" fillId="0" borderId="34" xfId="42" applyFont="1" applyBorder="1" applyAlignment="1">
      <alignment horizontal="centerContinuous" vertical="center"/>
    </xf>
    <xf numFmtId="0" fontId="24" fillId="0" borderId="29" xfId="42" applyFont="1" applyBorder="1" applyAlignment="1">
      <alignment horizontal="centerContinuous" vertical="center"/>
    </xf>
    <xf numFmtId="0" fontId="24" fillId="0" borderId="0" xfId="42" applyFont="1" applyAlignment="1">
      <alignment horizontal="centerContinuous" vertical="center"/>
    </xf>
    <xf numFmtId="0" fontId="24" fillId="0" borderId="30" xfId="42" applyFont="1" applyBorder="1" applyAlignment="1">
      <alignment horizontal="centerContinuous" vertical="center"/>
    </xf>
    <xf numFmtId="0" fontId="24" fillId="0" borderId="35" xfId="42" applyFont="1" applyBorder="1" applyAlignment="1">
      <alignment horizontal="centerContinuous" vertical="center"/>
    </xf>
    <xf numFmtId="0" fontId="23" fillId="0" borderId="31" xfId="42" applyFont="1" applyBorder="1" applyAlignment="1">
      <alignment horizontal="centerContinuous"/>
    </xf>
    <xf numFmtId="0" fontId="23" fillId="0" borderId="33" xfId="42" applyFont="1" applyBorder="1" applyAlignment="1">
      <alignment horizontal="centerContinuous"/>
    </xf>
    <xf numFmtId="0" fontId="23" fillId="0" borderId="29" xfId="42" applyFont="1" applyBorder="1"/>
    <xf numFmtId="0" fontId="23" fillId="0" borderId="30" xfId="42" applyFont="1" applyBorder="1"/>
    <xf numFmtId="0" fontId="24" fillId="0" borderId="0" xfId="42" applyFont="1"/>
    <xf numFmtId="14" fontId="23" fillId="0" borderId="0" xfId="42" applyNumberFormat="1" applyFont="1"/>
    <xf numFmtId="14" fontId="23" fillId="0" borderId="0" xfId="42" applyNumberFormat="1" applyFont="1" applyAlignment="1">
      <alignment horizontal="left"/>
    </xf>
    <xf numFmtId="0" fontId="24" fillId="0" borderId="0" xfId="42" applyFont="1" applyAlignment="1">
      <alignment horizontal="center"/>
    </xf>
    <xf numFmtId="1" fontId="24" fillId="0" borderId="0" xfId="42" applyNumberFormat="1" applyFont="1" applyAlignment="1">
      <alignment horizontal="center"/>
    </xf>
    <xf numFmtId="1" fontId="23" fillId="0" borderId="0" xfId="42" applyNumberFormat="1" applyFont="1" applyAlignment="1">
      <alignment horizontal="center"/>
    </xf>
    <xf numFmtId="165" fontId="23" fillId="0" borderId="0" xfId="42" applyNumberFormat="1" applyFont="1" applyAlignment="1">
      <alignment horizontal="right"/>
    </xf>
    <xf numFmtId="166" fontId="23" fillId="0" borderId="0" xfId="42" applyNumberFormat="1" applyFont="1" applyAlignment="1">
      <alignment horizontal="right"/>
    </xf>
    <xf numFmtId="1" fontId="23" fillId="0" borderId="32" xfId="42" applyNumberFormat="1" applyFont="1" applyBorder="1" applyAlignment="1">
      <alignment horizontal="center"/>
    </xf>
    <xf numFmtId="165" fontId="23" fillId="0" borderId="32" xfId="42" applyNumberFormat="1" applyFont="1" applyBorder="1" applyAlignment="1">
      <alignment horizontal="right"/>
    </xf>
    <xf numFmtId="165" fontId="24" fillId="0" borderId="0" xfId="42" applyNumberFormat="1" applyFont="1" applyAlignment="1">
      <alignment horizontal="right"/>
    </xf>
    <xf numFmtId="0" fontId="23" fillId="0" borderId="0" xfId="42" applyFont="1" applyAlignment="1">
      <alignment horizontal="center"/>
    </xf>
    <xf numFmtId="1" fontId="24" fillId="0" borderId="36" xfId="42" applyNumberFormat="1" applyFont="1" applyBorder="1" applyAlignment="1">
      <alignment horizontal="center"/>
    </xf>
    <xf numFmtId="165" fontId="24" fillId="0" borderId="36" xfId="42" applyNumberFormat="1" applyFont="1" applyBorder="1" applyAlignment="1">
      <alignment horizontal="right"/>
    </xf>
    <xf numFmtId="165" fontId="23" fillId="0" borderId="0" xfId="42" applyNumberFormat="1" applyFont="1"/>
    <xf numFmtId="165" fontId="23" fillId="0" borderId="32" xfId="42" applyNumberFormat="1" applyFont="1" applyBorder="1"/>
    <xf numFmtId="165" fontId="24" fillId="0" borderId="32" xfId="42" applyNumberFormat="1" applyFont="1" applyBorder="1"/>
    <xf numFmtId="165" fontId="24" fillId="0" borderId="0" xfId="42" applyNumberFormat="1" applyFont="1"/>
    <xf numFmtId="0" fontId="23" fillId="0" borderId="31" xfId="42" applyFont="1" applyBorder="1"/>
    <xf numFmtId="0" fontId="23" fillId="0" borderId="32" xfId="42" applyFont="1" applyBorder="1"/>
    <xf numFmtId="0" fontId="23" fillId="0" borderId="33" xfId="42" applyFont="1" applyBorder="1"/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21" fillId="33" borderId="21" xfId="0" applyFont="1" applyFill="1" applyBorder="1" applyAlignment="1">
      <alignment horizontal="center" vertical="center" wrapText="1"/>
    </xf>
    <xf numFmtId="0" fontId="21" fillId="33" borderId="22" xfId="0" applyFont="1" applyFill="1" applyBorder="1" applyAlignment="1">
      <alignment horizontal="center" vertical="center" wrapText="1"/>
    </xf>
    <xf numFmtId="0" fontId="21" fillId="33" borderId="23" xfId="0" applyFont="1" applyFill="1" applyBorder="1" applyAlignment="1">
      <alignment horizontal="center" vertical="center" wrapText="1"/>
    </xf>
    <xf numFmtId="0" fontId="21" fillId="33" borderId="24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167" fontId="16" fillId="0" borderId="13" xfId="43" applyNumberFormat="1" applyFont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167" fontId="16" fillId="34" borderId="13" xfId="43" applyNumberFormat="1" applyFont="1" applyFill="1" applyBorder="1" applyAlignment="1">
      <alignment horizontal="center" vertical="center" wrapText="1"/>
    </xf>
    <xf numFmtId="167" fontId="16" fillId="33" borderId="13" xfId="43" applyNumberFormat="1" applyFont="1" applyFill="1" applyBorder="1" applyAlignment="1">
      <alignment horizontal="center" vertical="center" wrapText="1"/>
    </xf>
    <xf numFmtId="167" fontId="16" fillId="35" borderId="13" xfId="43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43" applyNumberFormat="1" applyFont="1" applyBorder="1"/>
    <xf numFmtId="167" fontId="0" fillId="0" borderId="0" xfId="43" applyNumberFormat="1" applyFont="1"/>
    <xf numFmtId="167" fontId="16" fillId="0" borderId="0" xfId="43" applyNumberFormat="1" applyFont="1"/>
    <xf numFmtId="0" fontId="0" fillId="0" borderId="37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9" xfId="0" pivotButton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3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0" fillId="0" borderId="21" xfId="43" applyNumberFormat="1" applyFont="1" applyBorder="1" applyAlignment="1">
      <alignment horizontal="center"/>
    </xf>
    <xf numFmtId="167" fontId="0" fillId="0" borderId="38" xfId="43" applyNumberFormat="1" applyFont="1" applyBorder="1"/>
    <xf numFmtId="167" fontId="0" fillId="0" borderId="24" xfId="43" applyNumberFormat="1" applyFont="1" applyBorder="1"/>
    <xf numFmtId="166" fontId="24" fillId="0" borderId="0" xfId="42" applyNumberFormat="1" applyFont="1" applyAlignment="1">
      <alignment horizontal="right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6"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02.56826886574" createdVersion="5" refreshedVersion="5" minRefreshableVersion="3" recordCount="3">
  <cacheSource type="worksheet">
    <worksheetSource ref="A2:AM5" sheet="ESTADO DE CADA FACTURA"/>
  </cacheSource>
  <cacheFields count="39">
    <cacheField name="NIT IPS" numFmtId="0">
      <sharedItems containsSemiMixedTypes="0" containsString="0" containsNumber="1" containsInteger="1" minValue="900807126" maxValue="90080712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783" maxValue="9054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783" maxValue="42176"/>
    </cacheField>
    <cacheField name="FECHA FACT IPS" numFmtId="14">
      <sharedItems containsSemiMixedTypes="0" containsNonDate="0" containsDate="1" containsString="0" minDate="2017-10-11T00:00:00" maxDate="2022-07-31T00:00:00"/>
    </cacheField>
    <cacheField name="VALOR FACT IPS" numFmtId="167">
      <sharedItems containsSemiMixedTypes="0" containsString="0" containsNumber="1" containsInteger="1" minValue="123000" maxValue="771731"/>
    </cacheField>
    <cacheField name="SALDO FACT IPS" numFmtId="167">
      <sharedItems containsSemiMixedTypes="0" containsString="0" containsNumber="1" containsInteger="1" minValue="123000" maxValue="771731"/>
    </cacheField>
    <cacheField name="OBSERVACION SASS" numFmtId="0">
      <sharedItems/>
    </cacheField>
    <cacheField name="ESTADO EPS 07 DICIEMBRE" numFmtId="0">
      <sharedItems count="3">
        <s v="FACTURA NO RADICADA"/>
        <s v="FACTURA PENDIENTE EN PROGRAMACION DE PAGO"/>
        <s v="FACTURA CERRADA POR EXTEMPORANEIDAD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771731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771731"/>
    </cacheField>
    <cacheField name="VALOR GLOSA ACEPTDA" numFmtId="167">
      <sharedItems containsSemiMixedTypes="0" containsString="0" containsNumber="1" containsInteger="1" minValue="0" maxValue="152846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11-20T00:00:00" maxDate="2022-10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130" maxValue="20211130"/>
    </cacheField>
    <cacheField name="F RAD SASS" numFmtId="0">
      <sharedItems containsString="0" containsBlank="1" containsNumber="1" containsInteger="1" minValue="20210107" maxValue="20211103"/>
    </cacheField>
    <cacheField name="VALOR REPORTADO CRICULAR 030" numFmtId="167">
      <sharedItems containsSemiMixedTypes="0" containsString="0" containsNumber="1" containsInteger="1" minValue="0" maxValue="771731"/>
    </cacheField>
    <cacheField name="VALOR GLOSA ACEPTADA REPORTADO CIRCULAR 030" numFmtId="167">
      <sharedItems containsSemiMixedTypes="0" containsString="0" containsNumber="1" containsInteger="1" minValue="0" maxValue="152846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807126"/>
    <s v="CLINICA REINA ISABEL SAS"/>
    <s v="FEDV"/>
    <n v="90546"/>
    <s v="FEDV_90546"/>
    <s v="900807126_FEDV_90546"/>
    <m/>
    <m/>
    <d v="2022-07-30T00:00:00"/>
    <n v="123000"/>
    <n v="12300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10-03T00:00:00"/>
    <m/>
    <m/>
    <m/>
    <m/>
    <m/>
    <m/>
    <m/>
    <n v="0"/>
    <n v="0"/>
    <m/>
  </r>
  <r>
    <n v="900807126"/>
    <s v="CLINICA REINA ISABEL SAS"/>
    <s v="FE"/>
    <n v="8783"/>
    <s v="FE_8783"/>
    <s v="900807126_FE_8783"/>
    <s v="FE"/>
    <n v="8783"/>
    <d v="2020-10-28T00:00:00"/>
    <n v="771731"/>
    <n v="771731"/>
    <s v="B)Factura sin saldo ERP"/>
    <x v="1"/>
    <s v="OK"/>
    <n v="771731"/>
    <n v="0"/>
    <n v="0"/>
    <n v="0"/>
    <n v="771731"/>
    <n v="0"/>
    <m/>
    <n v="0"/>
    <m/>
    <n v="0"/>
    <n v="0"/>
    <n v="0"/>
    <m/>
    <m/>
    <d v="2020-12-22T00:00:00"/>
    <m/>
    <n v="2"/>
    <m/>
    <m/>
    <n v="1"/>
    <n v="20210130"/>
    <n v="20210107"/>
    <n v="771731"/>
    <n v="0"/>
    <m/>
  </r>
  <r>
    <n v="900807126"/>
    <s v="CLINICA REINA ISABEL SAS"/>
    <s v="FV"/>
    <n v="42176"/>
    <s v="FV_42176"/>
    <s v="900807126_FV_42176"/>
    <s v="FV"/>
    <n v="42176"/>
    <d v="2017-10-11T00:00:00"/>
    <n v="152846"/>
    <n v="152846"/>
    <s v="B)Factura sin saldo ERP/conciliar diferencia glosa aceptada"/>
    <x v="2"/>
    <s v="OK"/>
    <n v="152846"/>
    <n v="0"/>
    <n v="0"/>
    <n v="0"/>
    <n v="0"/>
    <n v="152846"/>
    <m/>
    <n v="0"/>
    <m/>
    <n v="0"/>
    <n v="0"/>
    <n v="0"/>
    <m/>
    <m/>
    <d v="2017-11-20T00:00:00"/>
    <m/>
    <n v="2"/>
    <m/>
    <m/>
    <n v="2"/>
    <n v="20211130"/>
    <n v="20211103"/>
    <n v="152846"/>
    <n v="15284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2"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2" type="button" dataOnly="0" labelOnly="1" outline="0" axis="axisRow" fieldPosition="0"/>
    </format>
    <format dxfId="32">
      <pivotArea dataOnly="0" labelOnly="1" fieldPosition="0">
        <references count="1">
          <reference field="12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field="12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showGridLines="0" workbookViewId="0">
      <selection activeCell="C22" sqref="C22"/>
    </sheetView>
  </sheetViews>
  <sheetFormatPr baseColWidth="10" defaultRowHeight="15" x14ac:dyDescent="0.25"/>
  <cols>
    <col min="1" max="1" width="17" customWidth="1"/>
    <col min="2" max="2" width="10.85546875" customWidth="1"/>
    <col min="3" max="6" width="14.28515625" customWidth="1"/>
    <col min="7" max="7" width="14.5703125" customWidth="1"/>
  </cols>
  <sheetData>
    <row r="1" spans="1:12" s="1" customFormat="1" ht="36.75" customHeight="1" x14ac:dyDescent="0.25">
      <c r="A1" s="67" t="s">
        <v>7</v>
      </c>
      <c r="B1" s="68"/>
      <c r="C1" s="68"/>
      <c r="D1" s="68"/>
      <c r="E1" s="68"/>
      <c r="F1" s="68"/>
      <c r="G1" s="69"/>
    </row>
    <row r="2" spans="1:12" s="1" customFormat="1" ht="36.75" customHeight="1" x14ac:dyDescent="0.25">
      <c r="A2" s="70"/>
      <c r="B2" s="71"/>
      <c r="C2" s="71"/>
      <c r="D2" s="71"/>
      <c r="E2" s="71"/>
      <c r="F2" s="71"/>
      <c r="G2" s="72"/>
    </row>
    <row r="3" spans="1:12" s="13" customFormat="1" ht="21" customHeight="1" x14ac:dyDescent="0.25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8</v>
      </c>
    </row>
    <row r="4" spans="1:12" s="2" customFormat="1" ht="10.5" customHeight="1" x14ac:dyDescent="0.15">
      <c r="A4" s="14" t="s">
        <v>11</v>
      </c>
      <c r="B4" s="9">
        <v>152846</v>
      </c>
      <c r="C4" s="15">
        <v>43019</v>
      </c>
      <c r="D4" s="10">
        <v>152846</v>
      </c>
      <c r="E4" s="17">
        <v>691</v>
      </c>
      <c r="F4" s="19">
        <v>43059</v>
      </c>
      <c r="G4" s="11" t="s">
        <v>13</v>
      </c>
    </row>
    <row r="5" spans="1:12" s="2" customFormat="1" ht="10.5" customHeight="1" x14ac:dyDescent="0.15">
      <c r="A5" s="5" t="s">
        <v>9</v>
      </c>
      <c r="B5" s="3">
        <v>771731</v>
      </c>
      <c r="C5" s="16">
        <v>44132</v>
      </c>
      <c r="D5" s="4">
        <v>771731</v>
      </c>
      <c r="E5" s="18">
        <v>331</v>
      </c>
      <c r="F5" s="20">
        <v>44187</v>
      </c>
      <c r="G5" s="8" t="s">
        <v>12</v>
      </c>
      <c r="H5" s="66"/>
      <c r="I5" s="66"/>
      <c r="J5" s="66"/>
      <c r="K5" s="66"/>
      <c r="L5" s="66"/>
    </row>
    <row r="6" spans="1:12" s="2" customFormat="1" ht="10.5" customHeight="1" x14ac:dyDescent="0.15">
      <c r="A6" s="5" t="s">
        <v>10</v>
      </c>
      <c r="B6" s="3">
        <v>123000</v>
      </c>
      <c r="C6" s="16">
        <v>44772</v>
      </c>
      <c r="D6" s="6">
        <v>123000</v>
      </c>
      <c r="E6" s="18">
        <v>3396</v>
      </c>
      <c r="F6" s="20">
        <v>44837</v>
      </c>
      <c r="G6" s="8" t="s">
        <v>12</v>
      </c>
      <c r="H6" s="66"/>
      <c r="I6" s="66"/>
      <c r="J6" s="66"/>
      <c r="K6" s="66"/>
      <c r="L6" s="66"/>
    </row>
    <row r="7" spans="1:12" s="2" customFormat="1" ht="10.5" customHeight="1" x14ac:dyDescent="0.15">
      <c r="A7" s="63" t="s">
        <v>6</v>
      </c>
      <c r="B7" s="64"/>
      <c r="C7" s="65"/>
      <c r="D7" s="7">
        <f>SUM(D4:D6)</f>
        <v>1047577</v>
      </c>
    </row>
  </sheetData>
  <sortState ref="A4:G7">
    <sortCondition ref="F4:F7"/>
  </sortState>
  <mergeCells count="4">
    <mergeCell ref="A7:C7"/>
    <mergeCell ref="H5:L5"/>
    <mergeCell ref="H6:L6"/>
    <mergeCell ref="A1:G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"/>
  <sheetViews>
    <sheetView showGridLines="0" workbookViewId="0">
      <selection activeCell="A5" sqref="A5"/>
    </sheetView>
  </sheetViews>
  <sheetFormatPr baseColWidth="10" defaultRowHeight="15" x14ac:dyDescent="0.25"/>
  <cols>
    <col min="2" max="2" width="24.140625" bestFit="1" customWidth="1"/>
    <col min="3" max="3" width="7.42578125" bestFit="1" customWidth="1"/>
    <col min="4" max="4" width="9.28515625" bestFit="1" customWidth="1"/>
    <col min="6" max="6" width="21.85546875" bestFit="1" customWidth="1"/>
    <col min="7" max="7" width="8" bestFit="1" customWidth="1"/>
    <col min="10" max="11" width="13.140625" bestFit="1" customWidth="1"/>
    <col min="12" max="12" width="15" customWidth="1"/>
    <col min="13" max="13" width="47" bestFit="1" customWidth="1"/>
  </cols>
  <sheetData>
    <row r="1" spans="1:39" x14ac:dyDescent="0.25">
      <c r="J1" s="84">
        <f>SUBTOTAL(9,J3:J5)</f>
        <v>1047577</v>
      </c>
      <c r="K1" s="84">
        <f>SUBTOTAL(9,K3:K5)</f>
        <v>1047577</v>
      </c>
    </row>
    <row r="2" spans="1:39" ht="105" x14ac:dyDescent="0.25">
      <c r="A2" s="73" t="s">
        <v>37</v>
      </c>
      <c r="B2" s="73" t="s">
        <v>38</v>
      </c>
      <c r="C2" s="73" t="s">
        <v>39</v>
      </c>
      <c r="D2" s="73" t="s">
        <v>40</v>
      </c>
      <c r="E2" s="73" t="s">
        <v>0</v>
      </c>
      <c r="F2" s="74" t="s">
        <v>41</v>
      </c>
      <c r="G2" s="73" t="s">
        <v>42</v>
      </c>
      <c r="H2" s="73" t="s">
        <v>43</v>
      </c>
      <c r="I2" s="73" t="s">
        <v>44</v>
      </c>
      <c r="J2" s="75" t="s">
        <v>45</v>
      </c>
      <c r="K2" s="75" t="s">
        <v>46</v>
      </c>
      <c r="L2" s="73" t="s">
        <v>47</v>
      </c>
      <c r="M2" s="76" t="s">
        <v>48</v>
      </c>
      <c r="N2" s="75" t="s">
        <v>49</v>
      </c>
      <c r="O2" s="75" t="s">
        <v>50</v>
      </c>
      <c r="P2" s="78" t="s">
        <v>51</v>
      </c>
      <c r="Q2" s="78" t="s">
        <v>52</v>
      </c>
      <c r="R2" s="75" t="s">
        <v>53</v>
      </c>
      <c r="S2" s="75" t="s">
        <v>54</v>
      </c>
      <c r="T2" s="79" t="s">
        <v>55</v>
      </c>
      <c r="U2" s="79" t="s">
        <v>56</v>
      </c>
      <c r="V2" s="79" t="s">
        <v>57</v>
      </c>
      <c r="W2" s="79" t="s">
        <v>58</v>
      </c>
      <c r="X2" s="75" t="s">
        <v>59</v>
      </c>
      <c r="Y2" s="77" t="s">
        <v>60</v>
      </c>
      <c r="Z2" s="77" t="s">
        <v>61</v>
      </c>
      <c r="AA2" s="76" t="s">
        <v>62</v>
      </c>
      <c r="AB2" s="76" t="s">
        <v>63</v>
      </c>
      <c r="AC2" s="73" t="s">
        <v>64</v>
      </c>
      <c r="AD2" s="73" t="s">
        <v>65</v>
      </c>
      <c r="AE2" s="74" t="s">
        <v>66</v>
      </c>
      <c r="AF2" s="73" t="s">
        <v>67</v>
      </c>
      <c r="AG2" s="73" t="s">
        <v>68</v>
      </c>
      <c r="AH2" s="73" t="s">
        <v>69</v>
      </c>
      <c r="AI2" s="73" t="s">
        <v>70</v>
      </c>
      <c r="AJ2" s="73" t="s">
        <v>71</v>
      </c>
      <c r="AK2" s="75" t="s">
        <v>72</v>
      </c>
      <c r="AL2" s="75" t="s">
        <v>73</v>
      </c>
      <c r="AM2" s="73" t="s">
        <v>74</v>
      </c>
    </row>
    <row r="3" spans="1:39" x14ac:dyDescent="0.25">
      <c r="A3" s="80">
        <v>900807126</v>
      </c>
      <c r="B3" s="80" t="s">
        <v>75</v>
      </c>
      <c r="C3" s="80" t="s">
        <v>76</v>
      </c>
      <c r="D3" s="80">
        <v>90546</v>
      </c>
      <c r="E3" s="80" t="s">
        <v>77</v>
      </c>
      <c r="F3" s="80" t="s">
        <v>78</v>
      </c>
      <c r="G3" s="80"/>
      <c r="H3" s="80"/>
      <c r="I3" s="81">
        <v>44772</v>
      </c>
      <c r="J3" s="82">
        <v>123000</v>
      </c>
      <c r="K3" s="82">
        <v>123000</v>
      </c>
      <c r="L3" s="80" t="s">
        <v>79</v>
      </c>
      <c r="M3" s="80" t="s">
        <v>90</v>
      </c>
      <c r="N3" s="82" t="s">
        <v>80</v>
      </c>
      <c r="O3" s="82">
        <v>0</v>
      </c>
      <c r="P3" s="82">
        <v>0</v>
      </c>
      <c r="Q3" s="82">
        <v>0</v>
      </c>
      <c r="R3" s="82">
        <v>0</v>
      </c>
      <c r="S3" s="82">
        <v>0</v>
      </c>
      <c r="T3" s="82">
        <v>0</v>
      </c>
      <c r="U3" s="80"/>
      <c r="V3" s="82">
        <v>0</v>
      </c>
      <c r="W3" s="80"/>
      <c r="X3" s="82">
        <v>0</v>
      </c>
      <c r="Y3" s="82">
        <v>0</v>
      </c>
      <c r="Z3" s="82">
        <v>0</v>
      </c>
      <c r="AA3" s="80"/>
      <c r="AB3" s="80"/>
      <c r="AC3" s="81">
        <v>44837</v>
      </c>
      <c r="AD3" s="80"/>
      <c r="AE3" s="80"/>
      <c r="AF3" s="80"/>
      <c r="AG3" s="80"/>
      <c r="AH3" s="80"/>
      <c r="AI3" s="80"/>
      <c r="AJ3" s="80"/>
      <c r="AK3" s="82">
        <v>0</v>
      </c>
      <c r="AL3" s="82">
        <v>0</v>
      </c>
      <c r="AM3" s="80"/>
    </row>
    <row r="4" spans="1:39" x14ac:dyDescent="0.25">
      <c r="A4" s="80">
        <v>900807126</v>
      </c>
      <c r="B4" s="80" t="s">
        <v>75</v>
      </c>
      <c r="C4" s="80" t="s">
        <v>81</v>
      </c>
      <c r="D4" s="80">
        <v>8783</v>
      </c>
      <c r="E4" s="80" t="s">
        <v>82</v>
      </c>
      <c r="F4" s="80" t="s">
        <v>83</v>
      </c>
      <c r="G4" s="80" t="s">
        <v>81</v>
      </c>
      <c r="H4" s="80">
        <v>8783</v>
      </c>
      <c r="I4" s="81">
        <v>44132</v>
      </c>
      <c r="J4" s="82">
        <v>771731</v>
      </c>
      <c r="K4" s="82">
        <v>771731</v>
      </c>
      <c r="L4" s="80" t="s">
        <v>84</v>
      </c>
      <c r="M4" s="80" t="s">
        <v>91</v>
      </c>
      <c r="N4" s="82" t="s">
        <v>85</v>
      </c>
      <c r="O4" s="82">
        <v>771731</v>
      </c>
      <c r="P4" s="82">
        <v>0</v>
      </c>
      <c r="Q4" s="82">
        <v>0</v>
      </c>
      <c r="R4" s="82">
        <v>0</v>
      </c>
      <c r="S4" s="82">
        <v>771731</v>
      </c>
      <c r="T4" s="82">
        <v>0</v>
      </c>
      <c r="U4" s="80"/>
      <c r="V4" s="82">
        <v>0</v>
      </c>
      <c r="W4" s="80"/>
      <c r="X4" s="82">
        <v>0</v>
      </c>
      <c r="Y4" s="82">
        <v>0</v>
      </c>
      <c r="Z4" s="82">
        <v>0</v>
      </c>
      <c r="AA4" s="80"/>
      <c r="AB4" s="80"/>
      <c r="AC4" s="81">
        <v>44187</v>
      </c>
      <c r="AD4" s="80"/>
      <c r="AE4" s="80">
        <v>2</v>
      </c>
      <c r="AF4" s="80"/>
      <c r="AG4" s="80"/>
      <c r="AH4" s="80">
        <v>1</v>
      </c>
      <c r="AI4" s="80">
        <v>20210130</v>
      </c>
      <c r="AJ4" s="80">
        <v>20210107</v>
      </c>
      <c r="AK4" s="82">
        <v>771731</v>
      </c>
      <c r="AL4" s="82">
        <v>0</v>
      </c>
      <c r="AM4" s="80"/>
    </row>
    <row r="5" spans="1:39" x14ac:dyDescent="0.25">
      <c r="A5" s="80">
        <v>900807126</v>
      </c>
      <c r="B5" s="80" t="s">
        <v>75</v>
      </c>
      <c r="C5" s="80" t="s">
        <v>86</v>
      </c>
      <c r="D5" s="80">
        <v>42176</v>
      </c>
      <c r="E5" s="80" t="s">
        <v>87</v>
      </c>
      <c r="F5" s="80" t="s">
        <v>88</v>
      </c>
      <c r="G5" s="80" t="s">
        <v>86</v>
      </c>
      <c r="H5" s="80">
        <v>42176</v>
      </c>
      <c r="I5" s="81">
        <v>43019</v>
      </c>
      <c r="J5" s="82">
        <v>152846</v>
      </c>
      <c r="K5" s="82">
        <v>152846</v>
      </c>
      <c r="L5" s="80" t="s">
        <v>89</v>
      </c>
      <c r="M5" s="80" t="s">
        <v>92</v>
      </c>
      <c r="N5" s="82" t="s">
        <v>85</v>
      </c>
      <c r="O5" s="82">
        <v>152846</v>
      </c>
      <c r="P5" s="82">
        <v>0</v>
      </c>
      <c r="Q5" s="82">
        <v>0</v>
      </c>
      <c r="R5" s="82">
        <v>0</v>
      </c>
      <c r="S5" s="82">
        <v>0</v>
      </c>
      <c r="T5" s="82">
        <v>152846</v>
      </c>
      <c r="U5" s="80"/>
      <c r="V5" s="82">
        <v>0</v>
      </c>
      <c r="W5" s="80"/>
      <c r="X5" s="82">
        <v>0</v>
      </c>
      <c r="Y5" s="82">
        <v>0</v>
      </c>
      <c r="Z5" s="82">
        <v>0</v>
      </c>
      <c r="AA5" s="80"/>
      <c r="AB5" s="80"/>
      <c r="AC5" s="81">
        <v>43059</v>
      </c>
      <c r="AD5" s="80"/>
      <c r="AE5" s="80">
        <v>2</v>
      </c>
      <c r="AF5" s="80"/>
      <c r="AG5" s="80"/>
      <c r="AH5" s="80">
        <v>2</v>
      </c>
      <c r="AI5" s="80">
        <v>20211130</v>
      </c>
      <c r="AJ5" s="80">
        <v>20211103</v>
      </c>
      <c r="AK5" s="82">
        <v>152846</v>
      </c>
      <c r="AL5" s="82">
        <v>152846</v>
      </c>
      <c r="AM5" s="8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C20" sqref="C20"/>
    </sheetView>
  </sheetViews>
  <sheetFormatPr baseColWidth="10" defaultRowHeight="15" x14ac:dyDescent="0.25"/>
  <cols>
    <col min="1" max="1" width="47" bestFit="1" customWidth="1"/>
    <col min="2" max="2" width="12.7109375" style="91" bestFit="1" customWidth="1"/>
    <col min="3" max="3" width="15" style="83" bestFit="1" customWidth="1"/>
  </cols>
  <sheetData>
    <row r="3" spans="1:3" x14ac:dyDescent="0.25">
      <c r="A3" s="87" t="s">
        <v>94</v>
      </c>
      <c r="B3" s="88" t="s">
        <v>95</v>
      </c>
      <c r="C3" s="92" t="s">
        <v>96</v>
      </c>
    </row>
    <row r="4" spans="1:3" x14ac:dyDescent="0.25">
      <c r="A4" s="85" t="s">
        <v>92</v>
      </c>
      <c r="B4" s="89">
        <v>1</v>
      </c>
      <c r="C4" s="93">
        <v>152846</v>
      </c>
    </row>
    <row r="5" spans="1:3" x14ac:dyDescent="0.25">
      <c r="A5" s="85" t="s">
        <v>90</v>
      </c>
      <c r="B5" s="89">
        <v>1</v>
      </c>
      <c r="C5" s="93">
        <v>123000</v>
      </c>
    </row>
    <row r="6" spans="1:3" x14ac:dyDescent="0.25">
      <c r="A6" s="85" t="s">
        <v>91</v>
      </c>
      <c r="B6" s="89">
        <v>1</v>
      </c>
      <c r="C6" s="93">
        <v>771731</v>
      </c>
    </row>
    <row r="7" spans="1:3" x14ac:dyDescent="0.25">
      <c r="A7" s="86" t="s">
        <v>93</v>
      </c>
      <c r="B7" s="90">
        <v>3</v>
      </c>
      <c r="C7" s="94">
        <v>1047577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14</v>
      </c>
      <c r="E2" s="25"/>
      <c r="F2" s="25"/>
      <c r="G2" s="25"/>
      <c r="H2" s="25"/>
      <c r="I2" s="26"/>
      <c r="J2" s="27" t="s">
        <v>15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16</v>
      </c>
      <c r="E4" s="25"/>
      <c r="F4" s="25"/>
      <c r="G4" s="25"/>
      <c r="H4" s="25"/>
      <c r="I4" s="26"/>
      <c r="J4" s="27" t="s">
        <v>17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18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97</v>
      </c>
      <c r="J12" s="41"/>
    </row>
    <row r="13" spans="2:10" x14ac:dyDescent="0.2">
      <c r="B13" s="40"/>
      <c r="C13" s="42" t="s">
        <v>98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99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100</v>
      </c>
      <c r="D17" s="43"/>
      <c r="H17" s="45" t="s">
        <v>19</v>
      </c>
      <c r="I17" s="45" t="s">
        <v>20</v>
      </c>
      <c r="J17" s="41"/>
    </row>
    <row r="18" spans="2:10" x14ac:dyDescent="0.2">
      <c r="B18" s="40"/>
      <c r="C18" s="42" t="s">
        <v>21</v>
      </c>
      <c r="D18" s="42"/>
      <c r="E18" s="42"/>
      <c r="F18" s="42"/>
      <c r="H18" s="46">
        <v>3</v>
      </c>
      <c r="I18" s="95">
        <v>1047577</v>
      </c>
      <c r="J18" s="41"/>
    </row>
    <row r="19" spans="2:10" x14ac:dyDescent="0.2">
      <c r="B19" s="40"/>
      <c r="C19" s="21" t="s">
        <v>22</v>
      </c>
      <c r="H19" s="47">
        <v>0</v>
      </c>
      <c r="I19" s="48">
        <v>0</v>
      </c>
      <c r="J19" s="41"/>
    </row>
    <row r="20" spans="2:10" x14ac:dyDescent="0.2">
      <c r="B20" s="40"/>
      <c r="C20" s="21" t="s">
        <v>23</v>
      </c>
      <c r="H20" s="47">
        <v>0</v>
      </c>
      <c r="I20" s="48">
        <v>0</v>
      </c>
      <c r="J20" s="41"/>
    </row>
    <row r="21" spans="2:10" x14ac:dyDescent="0.2">
      <c r="B21" s="40"/>
      <c r="C21" s="21" t="s">
        <v>24</v>
      </c>
      <c r="H21" s="47">
        <v>1</v>
      </c>
      <c r="I21" s="49">
        <v>123000</v>
      </c>
      <c r="J21" s="41"/>
    </row>
    <row r="22" spans="2:10" x14ac:dyDescent="0.2">
      <c r="B22" s="40"/>
      <c r="C22" s="21" t="s">
        <v>92</v>
      </c>
      <c r="H22" s="47">
        <v>1</v>
      </c>
      <c r="I22" s="48">
        <v>152846</v>
      </c>
      <c r="J22" s="41"/>
    </row>
    <row r="23" spans="2:10" ht="13.5" thickBot="1" x14ac:dyDescent="0.25">
      <c r="B23" s="40"/>
      <c r="C23" s="21" t="s">
        <v>25</v>
      </c>
      <c r="H23" s="50">
        <v>0</v>
      </c>
      <c r="I23" s="51">
        <v>0</v>
      </c>
      <c r="J23" s="41"/>
    </row>
    <row r="24" spans="2:10" x14ac:dyDescent="0.2">
      <c r="B24" s="40"/>
      <c r="C24" s="42" t="s">
        <v>26</v>
      </c>
      <c r="D24" s="42"/>
      <c r="E24" s="42"/>
      <c r="F24" s="42"/>
      <c r="H24" s="46">
        <f>H19+H20+H21+H22+H23</f>
        <v>2</v>
      </c>
      <c r="I24" s="52">
        <f>I19+I20+I21+I22+I23</f>
        <v>275846</v>
      </c>
      <c r="J24" s="41"/>
    </row>
    <row r="25" spans="2:10" x14ac:dyDescent="0.2">
      <c r="B25" s="40"/>
      <c r="C25" s="21" t="s">
        <v>27</v>
      </c>
      <c r="H25" s="47">
        <v>1</v>
      </c>
      <c r="I25" s="48">
        <v>771731</v>
      </c>
      <c r="J25" s="41"/>
    </row>
    <row r="26" spans="2:10" x14ac:dyDescent="0.2">
      <c r="B26" s="40"/>
      <c r="C26" s="21" t="s">
        <v>28</v>
      </c>
      <c r="H26" s="47">
        <v>0</v>
      </c>
      <c r="I26" s="48">
        <v>0</v>
      </c>
      <c r="J26" s="41"/>
    </row>
    <row r="27" spans="2:10" ht="13.5" thickBot="1" x14ac:dyDescent="0.25">
      <c r="B27" s="40"/>
      <c r="C27" s="21" t="s">
        <v>29</v>
      </c>
      <c r="H27" s="50">
        <v>0</v>
      </c>
      <c r="I27" s="51">
        <v>0</v>
      </c>
      <c r="J27" s="41"/>
    </row>
    <row r="28" spans="2:10" x14ac:dyDescent="0.2">
      <c r="B28" s="40"/>
      <c r="C28" s="42" t="s">
        <v>30</v>
      </c>
      <c r="D28" s="42"/>
      <c r="E28" s="42"/>
      <c r="F28" s="42"/>
      <c r="H28" s="46">
        <f>H25+H26+H27</f>
        <v>1</v>
      </c>
      <c r="I28" s="52">
        <f>I25+I26+I27</f>
        <v>771731</v>
      </c>
      <c r="J28" s="41"/>
    </row>
    <row r="29" spans="2:10" ht="13.5" thickBot="1" x14ac:dyDescent="0.25">
      <c r="B29" s="40"/>
      <c r="C29" s="21" t="s">
        <v>31</v>
      </c>
      <c r="D29" s="42"/>
      <c r="E29" s="42"/>
      <c r="F29" s="42"/>
      <c r="H29" s="50">
        <v>0</v>
      </c>
      <c r="I29" s="51">
        <v>0</v>
      </c>
      <c r="J29" s="41"/>
    </row>
    <row r="30" spans="2:10" x14ac:dyDescent="0.2">
      <c r="B30" s="40"/>
      <c r="C30" s="42" t="s">
        <v>32</v>
      </c>
      <c r="D30" s="42"/>
      <c r="E30" s="42"/>
      <c r="F30" s="42"/>
      <c r="H30" s="47">
        <f>H29</f>
        <v>0</v>
      </c>
      <c r="I30" s="48">
        <f>I29</f>
        <v>0</v>
      </c>
      <c r="J30" s="41"/>
    </row>
    <row r="31" spans="2:10" x14ac:dyDescent="0.2">
      <c r="B31" s="40"/>
      <c r="C31" s="42"/>
      <c r="D31" s="42"/>
      <c r="E31" s="42"/>
      <c r="F31" s="42"/>
      <c r="H31" s="53"/>
      <c r="I31" s="52"/>
      <c r="J31" s="41"/>
    </row>
    <row r="32" spans="2:10" ht="13.5" thickBot="1" x14ac:dyDescent="0.25">
      <c r="B32" s="40"/>
      <c r="C32" s="42" t="s">
        <v>33</v>
      </c>
      <c r="D32" s="42"/>
      <c r="H32" s="54">
        <f>H24+H28+H30</f>
        <v>3</v>
      </c>
      <c r="I32" s="55">
        <f>I24+I28+I30</f>
        <v>1047577</v>
      </c>
      <c r="J32" s="41"/>
    </row>
    <row r="33" spans="2:10" ht="13.5" thickTop="1" x14ac:dyDescent="0.2">
      <c r="B33" s="40"/>
      <c r="C33" s="42"/>
      <c r="D33" s="42"/>
      <c r="H33" s="56"/>
      <c r="I33" s="48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x14ac:dyDescent="0.2">
      <c r="B36" s="40"/>
      <c r="G36" s="56"/>
      <c r="H36" s="56"/>
      <c r="I36" s="56"/>
      <c r="J36" s="41"/>
    </row>
    <row r="37" spans="2:10" ht="13.5" thickBot="1" x14ac:dyDescent="0.25">
      <c r="B37" s="40"/>
      <c r="C37" s="57"/>
      <c r="D37" s="57"/>
      <c r="G37" s="58" t="s">
        <v>34</v>
      </c>
      <c r="H37" s="57"/>
      <c r="I37" s="56"/>
      <c r="J37" s="41"/>
    </row>
    <row r="38" spans="2:10" ht="4.5" customHeight="1" x14ac:dyDescent="0.2">
      <c r="B38" s="40"/>
      <c r="C38" s="56"/>
      <c r="D38" s="56"/>
      <c r="G38" s="56"/>
      <c r="H38" s="56"/>
      <c r="I38" s="56"/>
      <c r="J38" s="41"/>
    </row>
    <row r="39" spans="2:10" x14ac:dyDescent="0.2">
      <c r="B39" s="40"/>
      <c r="C39" s="42" t="s">
        <v>35</v>
      </c>
      <c r="G39" s="59" t="s">
        <v>36</v>
      </c>
      <c r="H39" s="56"/>
      <c r="I39" s="56"/>
      <c r="J39" s="41"/>
    </row>
    <row r="40" spans="2:10" x14ac:dyDescent="0.2">
      <c r="B40" s="40"/>
      <c r="G40" s="56"/>
      <c r="H40" s="56"/>
      <c r="I40" s="56"/>
      <c r="J40" s="41"/>
    </row>
    <row r="41" spans="2:10" ht="18.75" customHeight="1" thickBot="1" x14ac:dyDescent="0.25">
      <c r="B41" s="60"/>
      <c r="C41" s="61"/>
      <c r="D41" s="61"/>
      <c r="E41" s="61"/>
      <c r="F41" s="61"/>
      <c r="G41" s="57"/>
      <c r="H41" s="57"/>
      <c r="I41" s="57"/>
      <c r="J41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Cartera</dc:creator>
  <cp:lastModifiedBy>Geraldine Valencia Zambrano</cp:lastModifiedBy>
  <dcterms:created xsi:type="dcterms:W3CDTF">2022-12-05T14:47:10Z</dcterms:created>
  <dcterms:modified xsi:type="dcterms:W3CDTF">2022-12-07T18:41:11Z</dcterms:modified>
</cp:coreProperties>
</file>