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2. DICIEMBRE\NIT 900145579_EMPRESA SOCIAL DEL ESTADO POPAYAN E.S.E\"/>
    </mc:Choice>
  </mc:AlternateContent>
  <xr:revisionPtr revIDLastSave="0" documentId="13_ncr:1_{9B03BC9A-1310-4A1C-A5C4-263705AE0CD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FACTURA'!$A$2:$AZ$55</definedName>
    <definedName name="_xlnm._FilterDatabase" localSheetId="0" hidden="1">'INFO IPS'!$A$1:$K$55</definedName>
  </definedNames>
  <calcPr calcId="191029"/>
  <pivotCaches>
    <pivotCache cacheId="4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3" l="1"/>
  <c r="B13" i="3"/>
  <c r="I30" i="4"/>
  <c r="H30" i="4"/>
  <c r="I28" i="4"/>
  <c r="H28" i="4"/>
  <c r="I24" i="4"/>
  <c r="H24" i="4"/>
  <c r="AJ1" i="2"/>
  <c r="AH1" i="2"/>
  <c r="AG1" i="2"/>
  <c r="AE1" i="2"/>
  <c r="AC1" i="2"/>
  <c r="AB1" i="2"/>
  <c r="AA1" i="2"/>
  <c r="Z1" i="2"/>
  <c r="Y1" i="2"/>
  <c r="S1" i="2"/>
  <c r="P1" i="2"/>
  <c r="O1" i="2"/>
  <c r="H32" i="4" l="1"/>
  <c r="I32" i="4"/>
  <c r="K55" i="1"/>
</calcChain>
</file>

<file path=xl/sharedStrings.xml><?xml version="1.0" encoding="utf-8"?>
<sst xmlns="http://schemas.openxmlformats.org/spreadsheetml/2006/main" count="753" uniqueCount="322">
  <si>
    <t xml:space="preserve">NIT </t>
  </si>
  <si>
    <t>ENTIDAD</t>
  </si>
  <si>
    <t>NUMERO_FACTURA</t>
  </si>
  <si>
    <t>CuentaCobro</t>
  </si>
  <si>
    <t xml:space="preserve">VALOR </t>
  </si>
  <si>
    <t>FECHA RADICACION</t>
  </si>
  <si>
    <t>AÑO</t>
  </si>
  <si>
    <t xml:space="preserve">PAGOS RECIBIDOS </t>
  </si>
  <si>
    <t>SALDO EN CARTERA</t>
  </si>
  <si>
    <t>16-2624</t>
  </si>
  <si>
    <t>PI170103</t>
  </si>
  <si>
    <t>17-0804</t>
  </si>
  <si>
    <t>C22122168</t>
  </si>
  <si>
    <t>19-0024</t>
  </si>
  <si>
    <t>C22122195</t>
  </si>
  <si>
    <t>P20057708</t>
  </si>
  <si>
    <t>P20057849</t>
  </si>
  <si>
    <t>20-0321</t>
  </si>
  <si>
    <t>C22182344</t>
  </si>
  <si>
    <t>20-0535</t>
  </si>
  <si>
    <t>P20087378</t>
  </si>
  <si>
    <t>20-1176</t>
  </si>
  <si>
    <t>P20087518</t>
  </si>
  <si>
    <t>C22191931</t>
  </si>
  <si>
    <t>20-1328</t>
  </si>
  <si>
    <t>20-1426</t>
  </si>
  <si>
    <t>20-0758</t>
  </si>
  <si>
    <t>P20084710</t>
  </si>
  <si>
    <t>20-0757</t>
  </si>
  <si>
    <t>20-0537</t>
  </si>
  <si>
    <t>PYAN8776</t>
  </si>
  <si>
    <t>21-0071</t>
  </si>
  <si>
    <t>CALD11087</t>
  </si>
  <si>
    <t>21-0494</t>
  </si>
  <si>
    <t>C22189529</t>
  </si>
  <si>
    <t>20-1177</t>
  </si>
  <si>
    <t>20-1425</t>
  </si>
  <si>
    <t>P20084931</t>
  </si>
  <si>
    <t>20-0900</t>
  </si>
  <si>
    <t>PYAN22894</t>
  </si>
  <si>
    <t>PYAN28983</t>
  </si>
  <si>
    <t>CALD10831</t>
  </si>
  <si>
    <t>21-0495</t>
  </si>
  <si>
    <t>SIBE2813</t>
  </si>
  <si>
    <t>22-0064</t>
  </si>
  <si>
    <t>SIBE2918</t>
  </si>
  <si>
    <t>CALD36791</t>
  </si>
  <si>
    <t>22-0066</t>
  </si>
  <si>
    <t>PESC3692</t>
  </si>
  <si>
    <t>21-1253</t>
  </si>
  <si>
    <t>COCO25773</t>
  </si>
  <si>
    <t>21-1399</t>
  </si>
  <si>
    <t>COCO27917</t>
  </si>
  <si>
    <t>PYAN78270</t>
  </si>
  <si>
    <t>21-1398</t>
  </si>
  <si>
    <t>SIBE3337</t>
  </si>
  <si>
    <t>22-0354</t>
  </si>
  <si>
    <t>SIBE3563</t>
  </si>
  <si>
    <t>PURA23805</t>
  </si>
  <si>
    <t>22-0489</t>
  </si>
  <si>
    <t>PURA24321</t>
  </si>
  <si>
    <t>PYAN121020</t>
  </si>
  <si>
    <t>22-0490</t>
  </si>
  <si>
    <t>PYAN124261</t>
  </si>
  <si>
    <t>PESC7111</t>
  </si>
  <si>
    <t>22-0628</t>
  </si>
  <si>
    <t>SIBE4523</t>
  </si>
  <si>
    <t>22-0626</t>
  </si>
  <si>
    <t>PYAN148148</t>
  </si>
  <si>
    <t>22-0906</t>
  </si>
  <si>
    <t>PYAN148378</t>
  </si>
  <si>
    <t>PESC8107</t>
  </si>
  <si>
    <t>PYAN146666</t>
  </si>
  <si>
    <t>22-0907</t>
  </si>
  <si>
    <t>PYAN170400</t>
  </si>
  <si>
    <t>22-1115</t>
  </si>
  <si>
    <t>PYAN167668</t>
  </si>
  <si>
    <t>22-1114</t>
  </si>
  <si>
    <t>PYAN169654</t>
  </si>
  <si>
    <t>PESC9001</t>
  </si>
  <si>
    <t>PESC9153</t>
  </si>
  <si>
    <t>PESC9181</t>
  </si>
  <si>
    <t>PYAN159440</t>
  </si>
  <si>
    <t>22-0993</t>
  </si>
  <si>
    <t>PYAN155387</t>
  </si>
  <si>
    <t>PYAN159143</t>
  </si>
  <si>
    <t>CALD54135</t>
  </si>
  <si>
    <t>22-0992</t>
  </si>
  <si>
    <t>PESC8609</t>
  </si>
  <si>
    <t>ESE POPAYAN</t>
  </si>
  <si>
    <t>PREFIJO</t>
  </si>
  <si>
    <t>FACTURA</t>
  </si>
  <si>
    <t>PI</t>
  </si>
  <si>
    <t>C</t>
  </si>
  <si>
    <t>P</t>
  </si>
  <si>
    <t>PYAN</t>
  </si>
  <si>
    <t>CALD</t>
  </si>
  <si>
    <t>SIBE</t>
  </si>
  <si>
    <t>PESC</t>
  </si>
  <si>
    <t>COCO</t>
  </si>
  <si>
    <t>PURA</t>
  </si>
  <si>
    <t>NIT IPS</t>
  </si>
  <si>
    <t xml:space="preserve"> ENTIDAD</t>
  </si>
  <si>
    <t>PrefijoFactura</t>
  </si>
  <si>
    <t>NUMERO FACTURA</t>
  </si>
  <si>
    <t>LLAVE</t>
  </si>
  <si>
    <t>FACTURACIÓN COVID</t>
  </si>
  <si>
    <t>OBSERVACIÓN</t>
  </si>
  <si>
    <t>ESTADO</t>
  </si>
  <si>
    <t>FECHA DE PAGO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</si>
  <si>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</si>
  <si>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</si>
  <si>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</si>
  <si>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</si>
  <si>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</si>
  <si>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</si>
  <si>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</si>
  <si>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DICIEMBRE 09 DEL 2022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</si>
  <si>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</si>
  <si>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</si>
  <si>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</si>
  <si>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</si>
  <si>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</si>
  <si>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</si>
  <si>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</si>
  <si>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</si>
  <si>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</si>
  <si>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</si>
  <si>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</si>
  <si>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</si>
  <si>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</si>
  <si>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</si>
  <si>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</si>
  <si>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</si>
  <si>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</si>
  <si>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</si>
  <si>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</si>
  <si>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</si>
  <si>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</si>
  <si>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</si>
  <si>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</si>
  <si>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</si>
  <si>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</si>
  <si>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</si>
  <si>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</si>
  <si>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</si>
  <si>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</si>
  <si>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</si>
  <si>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</si>
  <si>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</si>
  <si>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</si>
  <si>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</si>
  <si>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EMPRESA SOCIAL DEL ESTADO POPAYAN E.S.E</t>
  </si>
  <si>
    <t>FESC</t>
  </si>
  <si>
    <t>FESC_8107</t>
  </si>
  <si>
    <t>900145579_FESC_8107</t>
  </si>
  <si>
    <t>B)Factura sin saldo ERP</t>
  </si>
  <si>
    <t>Diferente_Alfa</t>
  </si>
  <si>
    <t>COCO_25773</t>
  </si>
  <si>
    <t>900145579_COCO_25773</t>
  </si>
  <si>
    <t>A)Factura no radicada en ERP</t>
  </si>
  <si>
    <t>no_cruza</t>
  </si>
  <si>
    <t>COCO_27917</t>
  </si>
  <si>
    <t>900145579_COCO_27917</t>
  </si>
  <si>
    <t>PYAN_78270</t>
  </si>
  <si>
    <t>900145579_PYAN_78270</t>
  </si>
  <si>
    <t>PYAN_167668</t>
  </si>
  <si>
    <t>900145579_PYAN_167668</t>
  </si>
  <si>
    <t>OK</t>
  </si>
  <si>
    <t>PYAN_169654</t>
  </si>
  <si>
    <t>900145579_PYAN_169654</t>
  </si>
  <si>
    <t>PYAN_170400</t>
  </si>
  <si>
    <t>900145579_PYAN_170400</t>
  </si>
  <si>
    <t>SIBE_2813</t>
  </si>
  <si>
    <t>900145579_SIBE_2813</t>
  </si>
  <si>
    <t>SIBE_2918</t>
  </si>
  <si>
    <t>900145579_SIBE_2918</t>
  </si>
  <si>
    <t>SIBE_3337</t>
  </si>
  <si>
    <t>900145579_SIBE_3337</t>
  </si>
  <si>
    <t>SIBE_3563</t>
  </si>
  <si>
    <t>900145579_SIBE_3563</t>
  </si>
  <si>
    <t>SIBE_4523</t>
  </si>
  <si>
    <t>900145579_SIBE_4523</t>
  </si>
  <si>
    <t>900145579__7009556</t>
  </si>
  <si>
    <t>900145579__7023187</t>
  </si>
  <si>
    <t>P_20057708</t>
  </si>
  <si>
    <t>900145579_P_20057708</t>
  </si>
  <si>
    <t>P_20057849</t>
  </si>
  <si>
    <t>900145579_P_20057849</t>
  </si>
  <si>
    <t>P_20084710</t>
  </si>
  <si>
    <t>900145579_P_20084710</t>
  </si>
  <si>
    <t>PYAN_22894</t>
  </si>
  <si>
    <t>900145579_PYAN_22894</t>
  </si>
  <si>
    <t>PYAN_28983</t>
  </si>
  <si>
    <t>900145579_PYAN_28983</t>
  </si>
  <si>
    <t>PYAN_148148</t>
  </si>
  <si>
    <t>900145579_PYAN_148148</t>
  </si>
  <si>
    <t>PYAN_159143</t>
  </si>
  <si>
    <t>900145579_PYAN_159143</t>
  </si>
  <si>
    <t>900145579__7159715</t>
  </si>
  <si>
    <t>C_22122168</t>
  </si>
  <si>
    <t>900145579_C_22122168</t>
  </si>
  <si>
    <t>C_22122195</t>
  </si>
  <si>
    <t>900145579_C_22122195</t>
  </si>
  <si>
    <t>C_22182344</t>
  </si>
  <si>
    <t>900145579_C_22182344</t>
  </si>
  <si>
    <t>C_22189529</t>
  </si>
  <si>
    <t>900145579_C_22189529</t>
  </si>
  <si>
    <t>DESPUES DEL 26 DE AGOSTO</t>
  </si>
  <si>
    <t>ESTADO DOS</t>
  </si>
  <si>
    <t>C_22191931</t>
  </si>
  <si>
    <t>900145579_C_22191931</t>
  </si>
  <si>
    <t>CALD_10831</t>
  </si>
  <si>
    <t>900145579_CALD_10831</t>
  </si>
  <si>
    <t>CALD_11087</t>
  </si>
  <si>
    <t>900145579_CALD_11087</t>
  </si>
  <si>
    <t>CALD_36791</t>
  </si>
  <si>
    <t>900145579_CALD_36791</t>
  </si>
  <si>
    <t>CALD_54135</t>
  </si>
  <si>
    <t>900145579_CALD_54135</t>
  </si>
  <si>
    <t>P_20087378</t>
  </si>
  <si>
    <t>900145579_P_20087378</t>
  </si>
  <si>
    <t>P_20087518</t>
  </si>
  <si>
    <t>900145579_P_20087518</t>
  </si>
  <si>
    <t>PESC_3692</t>
  </si>
  <si>
    <t>900145579_PESC_3692</t>
  </si>
  <si>
    <t>PESC_7111</t>
  </si>
  <si>
    <t>900145579_PESC_7111</t>
  </si>
  <si>
    <t>PESC_8609</t>
  </si>
  <si>
    <t>900145579_PESC_8609</t>
  </si>
  <si>
    <t>PESC_9001</t>
  </si>
  <si>
    <t>900145579_PESC_9001</t>
  </si>
  <si>
    <t>PESC_9153</t>
  </si>
  <si>
    <t>900145579_PESC_9153</t>
  </si>
  <si>
    <t>PESC_9181</t>
  </si>
  <si>
    <t>900145579_PESC_9181</t>
  </si>
  <si>
    <t>PI_170103</t>
  </si>
  <si>
    <t>900145579_PI_170103</t>
  </si>
  <si>
    <t>B)Factura sin saldo ERP/conciliar diferencia glosa aceptada</t>
  </si>
  <si>
    <t>PYAN_124261</t>
  </si>
  <si>
    <t>900145579_PYAN_124261</t>
  </si>
  <si>
    <t>ACTA DE CONCILIACION 03/10/2022Aceptación de IPS:3700 / EPS:36300Johana Millan - Esteban Molano - Janett LopezEPS. Kevin Yalanda</t>
  </si>
  <si>
    <t>P_20084931</t>
  </si>
  <si>
    <t>900145579_P_20084931</t>
  </si>
  <si>
    <t>ACTA DE CONCILIACION 03/10/2022Aceptación de IPS:444592 / EPS:44594Johana Millan - Esteban Molano - Janett LopezEPS. Kevin Yalanda</t>
  </si>
  <si>
    <t>900145579__7155603</t>
  </si>
  <si>
    <t>ACTA DE CONCILIACION 03/10/2022Aceptación de IPS:42057 / EPS:42058Johana Millan - Esteban Molano - Janett LopezEPS. Kevin Yalanda</t>
  </si>
  <si>
    <t>PYAN_8776</t>
  </si>
  <si>
    <t>900145579_PYAN_8776</t>
  </si>
  <si>
    <t>900145579__3935748</t>
  </si>
  <si>
    <t>900145579__6953812</t>
  </si>
  <si>
    <t>PYAN_146666</t>
  </si>
  <si>
    <t>900145579_PYAN_146666</t>
  </si>
  <si>
    <t>C)Glosas total pendiente por respuesta de IPS</t>
  </si>
  <si>
    <t>PAIWEB: Se hace dev de fact con soportes completos yoriginales, NO se evidencia registro del usuario en elPAIWEB. Favor verificar para tramite de pago.NANCY</t>
  </si>
  <si>
    <t>SI</t>
  </si>
  <si>
    <t>PYAN_121020</t>
  </si>
  <si>
    <t>900145579_PYAN_121020</t>
  </si>
  <si>
    <t>AUTORIZACION_DEVOLUCION DE FACTURA CON SOPROTES COMPLETAS:NO SE EVIDENCIA AUTORIZACION SOLICITARLA AL CORREOcapautorizaciones@epscomfenalcovalle.com.coKEVIN YALANDA</t>
  </si>
  <si>
    <t>PYAN_159440</t>
  </si>
  <si>
    <t>900145579_PYAN_159440</t>
  </si>
  <si>
    <t>PAIWEB: Se hace dev de fact con soportes completos yoriginales, el documento no se encuentra registrado en elpaiweb.nancy</t>
  </si>
  <si>
    <t>PYAN_148378</t>
  </si>
  <si>
    <t>900145579_PYAN_148378</t>
  </si>
  <si>
    <t>AUT:DEVOLUCION DE FACTURA CON SOPORTES COMPLETOS:1.NO SE EVIDENCIA AUTORIZACION A SERVICIOS FACTURADOSCorreos Corporativos de solicitudes.Urgencias: autorizacionescap@epsdelagente.com.co3168341823 (servicio 24 horas)Desde otras ciudades 018000185462 (servicio 24 horas)Para autorizaciones de egresos hospitalarios:capautorizaciones@epsdelagente.com.coKEVIN YALANDA</t>
  </si>
  <si>
    <t>PYAN_155387</t>
  </si>
  <si>
    <t>900145579_PYAN_155387</t>
  </si>
  <si>
    <t>PURA_23805</t>
  </si>
  <si>
    <t>900145579_PURA_23805</t>
  </si>
  <si>
    <t>AUTORIZACION- DEVOLUCION DE FACTURA CON SOPORTES COMPLETOS:No se evidencia autorización, ni solicitud de la misma. Solicitarla al correo capautorizaciones@epscomfenalcovalle.com.co y presentar cuentas nuevamente. Kevin Yalanda</t>
  </si>
  <si>
    <t>PURA_24321</t>
  </si>
  <si>
    <t>900145579_PURA_24321</t>
  </si>
  <si>
    <t>AUTORIZAICON _ DEVOLUCION DE FACTURA CON SOPORTES COMPLETOS.NO SE EVIDENCIA AUTORIZACION NI TRAZABILIDAD DE LA MISMA, SOLICITAR AUTORIZACION AL CORREOcapautorizaciones@epscomfenalcovalle.com.co KEVIN YALANDA</t>
  </si>
  <si>
    <t>FACTURA NO RADICADA</t>
  </si>
  <si>
    <t>FACTURA PENDIENTE DE PAGO</t>
  </si>
  <si>
    <t>FACTURA CANCELADA</t>
  </si>
  <si>
    <t>FACTURA CERRADA POR EXTEMPORANEIDAD</t>
  </si>
  <si>
    <t>FACTURA PENDIENTE DE PAGO Y GLOSA ACEPTADA POR IPS</t>
  </si>
  <si>
    <t>FACTURA DEVUELTA</t>
  </si>
  <si>
    <t>07.09.2020</t>
  </si>
  <si>
    <t>13.11.2020</t>
  </si>
  <si>
    <t>22.01.2019</t>
  </si>
  <si>
    <t>30.08.2021</t>
  </si>
  <si>
    <t>19.05.2021</t>
  </si>
  <si>
    <t>31.10.2021</t>
  </si>
  <si>
    <t>30.11.2021</t>
  </si>
  <si>
    <t>15.11.2022</t>
  </si>
  <si>
    <t>17.11.2022</t>
  </si>
  <si>
    <t>31.10.2022</t>
  </si>
  <si>
    <t>Total general</t>
  </si>
  <si>
    <t xml:space="preserve">ESTADO EPS </t>
  </si>
  <si>
    <t xml:space="preserve">FACTURAS </t>
  </si>
  <si>
    <t xml:space="preserve">SALDO FACT IPS </t>
  </si>
  <si>
    <t xml:space="preserve">VALOR GLOSA Y DV </t>
  </si>
  <si>
    <t xml:space="preserve">VALOR GLOSA ACEPTADA IPS </t>
  </si>
  <si>
    <t xml:space="preserve">VALOR CANCELADO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</si>
  <si>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</si>
  <si>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</si>
  <si>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</si>
  <si>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</si>
  <si>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</si>
  <si>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</si>
  <si>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</si>
  <si>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</si>
  <si>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</si>
  <si>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</si>
  <si>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</si>
  <si>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</si>
  <si>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</si>
  <si>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</si>
  <si>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</si>
  <si>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</si>
  <si>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</si>
  <si>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</si>
  <si>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</si>
  <si>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</si>
  <si>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</si>
  <si>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DICIEMBRE 09 DE 2022</t>
  </si>
  <si>
    <t>Señores : EMPRESA SOCIAL DEL ESTADO POPAYAN E.S.E</t>
  </si>
  <si>
    <t>NIT: 900145579</t>
  </si>
  <si>
    <t>Con Corte al dia :31/10/2022</t>
  </si>
  <si>
    <t>A continuacion me permito remitir nuestra respuesta al estado de cartera presentado en la fecha: 01/12/2022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</si>
</sst>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&quot;$&quot;\ #,##0"/>
    <numFmt numFmtId="169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rgb="FF4F4F4F"/>
      <name val="Calibri"/>
      <family val="2"/>
      <scheme val="minor"/>
    </font>
    <font>
      <sz val="11"/>
      <color indexed="8"/>
      <name val="Calibri"/>
      <family val="2"/>
    </font>
    <font>
      <sz val="11"/>
      <color rgb="FF242424"/>
      <name val="Segoe UI"/>
      <family val="2"/>
    </font>
    <font>
      <sz val="10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5">
    <xf numFmtId="0" fontId="0" fillId="0" borderId="0"/>
    <xf numFmtId="42" fontId="1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/>
    </xf>
    <xf numFmtId="42" fontId="4" fillId="0" borderId="1" xfId="1" applyFont="1" applyFill="1" applyBorder="1" applyAlignment="1">
      <alignment horizontal="center"/>
    </xf>
    <xf numFmtId="42" fontId="2" fillId="0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42" fontId="0" fillId="0" borderId="1" xfId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3" applyFont="1" applyBorder="1" applyAlignment="1">
      <alignment horizontal="center"/>
    </xf>
    <xf numFmtId="42" fontId="0" fillId="0" borderId="1" xfId="1" applyFont="1" applyFill="1" applyBorder="1"/>
    <xf numFmtId="42" fontId="0" fillId="0" borderId="1" xfId="0" applyNumberFormat="1" applyBorder="1"/>
    <xf numFmtId="42" fontId="0" fillId="0" borderId="1" xfId="1" applyFont="1" applyBorder="1" applyAlignment="1">
      <alignment horizontal="center"/>
    </xf>
    <xf numFmtId="42" fontId="0" fillId="0" borderId="0" xfId="0" applyNumberFormat="1"/>
    <xf numFmtId="0" fontId="7" fillId="0" borderId="0" xfId="0" applyFont="1"/>
    <xf numFmtId="16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164" fontId="2" fillId="0" borderId="0" xfId="0" applyNumberFormat="1" applyFont="1"/>
    <xf numFmtId="0" fontId="3" fillId="0" borderId="0" xfId="4" applyFont="1"/>
    <xf numFmtId="0" fontId="3" fillId="0" borderId="4" xfId="4" applyFont="1" applyBorder="1" applyAlignment="1">
      <alignment horizontal="centerContinuous"/>
    </xf>
    <xf numFmtId="0" fontId="3" fillId="0" borderId="5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3" fillId="0" borderId="8" xfId="4" applyFont="1" applyBorder="1" applyAlignment="1">
      <alignment horizontal="centerContinuous"/>
    </xf>
    <xf numFmtId="0" fontId="3" fillId="0" borderId="9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4" xfId="4" applyFont="1" applyBorder="1" applyAlignment="1">
      <alignment horizontal="centerContinuous" vertical="center"/>
    </xf>
    <xf numFmtId="0" fontId="3" fillId="0" borderId="10" xfId="4" applyFont="1" applyBorder="1" applyAlignment="1">
      <alignment horizontal="centerContinuous"/>
    </xf>
    <xf numFmtId="0" fontId="3" fillId="0" borderId="12" xfId="4" applyFont="1" applyBorder="1" applyAlignment="1">
      <alignment horizontal="centerContinuous"/>
    </xf>
    <xf numFmtId="0" fontId="3" fillId="0" borderId="8" xfId="4" applyFont="1" applyBorder="1"/>
    <xf numFmtId="0" fontId="3" fillId="0" borderId="9" xfId="4" applyFont="1" applyBorder="1"/>
    <xf numFmtId="0" fontId="9" fillId="0" borderId="0" xfId="4" applyFont="1"/>
    <xf numFmtId="14" fontId="3" fillId="0" borderId="0" xfId="4" applyNumberFormat="1" applyFont="1"/>
    <xf numFmtId="14" fontId="3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" fontId="9" fillId="0" borderId="0" xfId="4" applyNumberFormat="1" applyFont="1" applyAlignment="1">
      <alignment horizontal="center"/>
    </xf>
    <xf numFmtId="164" fontId="9" fillId="0" borderId="0" xfId="4" applyNumberFormat="1" applyFont="1" applyAlignment="1">
      <alignment horizontal="right"/>
    </xf>
    <xf numFmtId="1" fontId="3" fillId="0" borderId="0" xfId="4" applyNumberFormat="1" applyFont="1" applyAlignment="1">
      <alignment horizontal="center"/>
    </xf>
    <xf numFmtId="169" fontId="3" fillId="0" borderId="0" xfId="4" applyNumberFormat="1" applyFont="1" applyAlignment="1">
      <alignment horizontal="right"/>
    </xf>
    <xf numFmtId="164" fontId="3" fillId="0" borderId="0" xfId="4" applyNumberFormat="1" applyFont="1" applyAlignment="1">
      <alignment horizontal="right"/>
    </xf>
    <xf numFmtId="1" fontId="3" fillId="0" borderId="11" xfId="4" applyNumberFormat="1" applyFont="1" applyBorder="1" applyAlignment="1">
      <alignment horizontal="center"/>
    </xf>
    <xf numFmtId="169" fontId="3" fillId="0" borderId="11" xfId="4" applyNumberFormat="1" applyFont="1" applyBorder="1" applyAlignment="1">
      <alignment horizontal="right"/>
    </xf>
    <xf numFmtId="169" fontId="9" fillId="0" borderId="0" xfId="4" applyNumberFormat="1" applyFont="1" applyAlignment="1">
      <alignment horizontal="right"/>
    </xf>
    <xf numFmtId="0" fontId="3" fillId="0" borderId="0" xfId="4" applyFont="1" applyAlignment="1">
      <alignment horizontal="center"/>
    </xf>
    <xf numFmtId="1" fontId="9" fillId="0" borderId="15" xfId="4" applyNumberFormat="1" applyFont="1" applyBorder="1" applyAlignment="1">
      <alignment horizontal="center"/>
    </xf>
    <xf numFmtId="169" fontId="9" fillId="0" borderId="15" xfId="4" applyNumberFormat="1" applyFont="1" applyBorder="1" applyAlignment="1">
      <alignment horizontal="right"/>
    </xf>
    <xf numFmtId="169" fontId="3" fillId="0" borderId="0" xfId="4" applyNumberFormat="1" applyFont="1"/>
    <xf numFmtId="169" fontId="3" fillId="0" borderId="11" xfId="4" applyNumberFormat="1" applyFont="1" applyBorder="1"/>
    <xf numFmtId="169" fontId="9" fillId="0" borderId="11" xfId="4" applyNumberFormat="1" applyFont="1" applyBorder="1"/>
    <xf numFmtId="169" fontId="9" fillId="0" borderId="0" xfId="4" applyNumberFormat="1" applyFont="1"/>
    <xf numFmtId="0" fontId="3" fillId="0" borderId="10" xfId="4" applyFont="1" applyBorder="1"/>
    <xf numFmtId="0" fontId="3" fillId="0" borderId="11" xfId="4" applyFont="1" applyBorder="1"/>
    <xf numFmtId="0" fontId="3" fillId="0" borderId="12" xfId="4" applyFont="1" applyBorder="1"/>
    <xf numFmtId="0" fontId="0" fillId="0" borderId="2" xfId="0" applyBorder="1" applyAlignment="1">
      <alignment horizontal="left"/>
    </xf>
    <xf numFmtId="164" fontId="0" fillId="0" borderId="16" xfId="0" applyNumberFormat="1" applyBorder="1"/>
    <xf numFmtId="164" fontId="0" fillId="0" borderId="17" xfId="0" applyNumberFormat="1" applyBorder="1"/>
    <xf numFmtId="0" fontId="0" fillId="0" borderId="3" xfId="0" applyBorder="1" applyAlignment="1">
      <alignment horizontal="left"/>
    </xf>
    <xf numFmtId="164" fontId="0" fillId="0" borderId="18" xfId="0" applyNumberFormat="1" applyBorder="1"/>
    <xf numFmtId="164" fontId="0" fillId="0" borderId="19" xfId="0" applyNumberFormat="1" applyBorder="1"/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2" fillId="0" borderId="2" xfId="0" pivotButton="1" applyFont="1" applyBorder="1"/>
    <xf numFmtId="0" fontId="2" fillId="0" borderId="2" xfId="0" applyFont="1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/>
    <xf numFmtId="0" fontId="2" fillId="0" borderId="20" xfId="0" applyFont="1" applyBorder="1" applyAlignment="1">
      <alignment horizontal="left"/>
    </xf>
    <xf numFmtId="0" fontId="2" fillId="0" borderId="20" xfId="0" applyNumberFormat="1" applyFont="1" applyBorder="1" applyAlignment="1">
      <alignment horizontal="center"/>
    </xf>
    <xf numFmtId="164" fontId="2" fillId="0" borderId="21" xfId="0" applyNumberFormat="1" applyFont="1" applyBorder="1"/>
    <xf numFmtId="164" fontId="2" fillId="0" borderId="22" xfId="0" applyNumberFormat="1" applyFont="1" applyBorder="1"/>
  </cellXfs>
  <cellStyles count="5">
    <cellStyle name="Moneda [0]" xfId="1" builtinId="7"/>
    <cellStyle name="Normal" xfId="0" builtinId="0"/>
    <cellStyle name="Normal 2 2" xfId="4" xr:uid="{F021AC8F-BFA9-434C-A99C-209BF0805C81}"/>
    <cellStyle name="Normal_Hoja1" xfId="3" xr:uid="{00000000-0005-0000-0000-000002000000}"/>
    <cellStyle name="Normal_Hoja3" xfId="2" xr:uid="{00000000-0005-0000-0000-000003000000}"/>
  </cellStyles>
  <dxfs count="13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4" formatCode="&quot;$&quot;\ #,##0"/>
    </dxf>
    <dxf>
      <numFmt numFmtId="164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3F45CDA-538A-4B2C-8498-2E251CD69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2CC520E-4C2F-4424-91E6-B10F0978F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04.66551608796" createdVersion="8" refreshedVersion="8" minRefreshableVersion="3" recordCount="53" xr:uid="{B4EACA17-3DDA-4B38-BDDC-5C77F1825349}">
  <cacheSource type="worksheet">
    <worksheetSource ref="A2:AZ55" sheet="ESTADO DE CADA FACTURA"/>
  </cacheSource>
  <cacheFields count="52">
    <cacheField name="NIT IPS" numFmtId="0">
      <sharedItems containsSemiMixedTypes="0" containsString="0" containsNumber="1" containsInteger="1" minValue="900145579" maxValue="900145579"/>
    </cacheField>
    <cacheField name=" 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2813" maxValue="22191931"/>
    </cacheField>
    <cacheField name="FACTURA" numFmtId="0">
      <sharedItems containsMixedTypes="1" containsNumber="1" containsInteger="1" minValue="3935748" maxValue="7159715"/>
    </cacheField>
    <cacheField name="LLAVE" numFmtId="0">
      <sharedItems/>
    </cacheField>
    <cacheField name="FACTURACIÓN COVID" numFmtId="0">
      <sharedItems containsBlank="1"/>
    </cacheField>
    <cacheField name="OBSERVACIÓN" numFmtId="0">
      <sharedItems containsBlank="1"/>
    </cacheField>
    <cacheField name="ESTADO" numFmtId="0">
      <sharedItems containsNonDate="0" containsString="0" containsBlank="1"/>
    </cacheField>
    <cacheField name="FECHA DE PAGO" numFmtId="0">
      <sharedItems containsNonDate="0" containsString="0" containsBlank="1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813" maxValue="22191931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16-12-15T00:00:00" maxDate="2022-10-19T00:00:00"/>
    </cacheField>
    <cacheField name="VALOR FACT IPS" numFmtId="164">
      <sharedItems containsSemiMixedTypes="0" containsString="0" containsNumber="1" containsInteger="1" minValue="4400" maxValue="1455597"/>
    </cacheField>
    <cacheField name="SALDO FACT IPS" numFmtId="164">
      <sharedItems containsSemiMixedTypes="0" containsString="0" containsNumber="1" containsInteger="1" minValue="4400" maxValue="1455597"/>
    </cacheField>
    <cacheField name="OBSERVACION SASS" numFmtId="0">
      <sharedItems/>
    </cacheField>
    <cacheField name="ESTADO EPS DICIEMBRE 09 DEL 2022" numFmtId="0">
      <sharedItems count="6">
        <s v="FACTURA NO RADICADA"/>
        <s v="FACTURA PENDIENTE DE PAGO"/>
        <s v="FACTURA CANCELADA"/>
        <s v="FACTURA CERRADA POR EXTEMPORANEIDAD"/>
        <s v="FACTURA PENDIENTE DE PAGO Y GLOSA ACEPTADA POR IPS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4400" maxValue="1455597"/>
    </cacheField>
    <cacheField name="VALOR NOTA CREDITO" numFmtId="164">
      <sharedItems containsString="0" containsBlank="1" containsNumber="1" containsInteger="1" minValue="0" maxValue="0"/>
    </cacheField>
    <cacheField name="VALOR NOTA DEBITO" numFmtId="164">
      <sharedItems containsString="0" containsBlank="1" containsNumber="1" containsInteger="1" minValue="0" maxValue="0"/>
    </cacheField>
    <cacheField name="VALOR DESCCOMERCIAL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76932"/>
    </cacheField>
    <cacheField name="OBSERVACION GLOSA ACEPTADA" numFmtId="0">
      <sharedItems containsBlank="1"/>
    </cacheField>
    <cacheField name="VALOR GLOSA DV" numFmtId="164">
      <sharedItems containsString="0" containsBlank="1" containsNumber="1" containsInteger="1" minValue="0" maxValue="158936"/>
    </cacheField>
    <cacheField name="OBSERVACION GLOSA DV" numFmtId="0">
      <sharedItems containsBlank="1" longText="1"/>
    </cacheField>
    <cacheField name="VALOR CRUZADO SASS" numFmtId="164">
      <sharedItems containsString="0" containsBlank="1" containsNumber="1" containsInteger="1" minValue="0" maxValue="1455597"/>
    </cacheField>
    <cacheField name="SALDO SASS" numFmtId="164">
      <sharedItems containsString="0" containsBlank="1" containsNumber="1" containsInteger="1" minValue="0" maxValue="158936"/>
    </cacheField>
    <cacheField name="RETENCION" numFmtId="164">
      <sharedItems containsNonDate="0" containsString="0" containsBlank="1"/>
    </cacheField>
    <cacheField name="VALO CANCELADO SAP" numFmtId="164">
      <sharedItems containsString="0" containsBlank="1" containsNumber="1" containsInteger="1" minValue="5300" maxValue="1025681"/>
    </cacheField>
    <cacheField name="DOC COMPENSACION SAP" numFmtId="0">
      <sharedItems containsString="0" containsBlank="1" containsNumber="1" containsInteger="1" minValue="2200592835" maxValue="4800057887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6-12-15T00:00:00" maxDate="2022-10-1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90130" maxValue="21001231"/>
    </cacheField>
    <cacheField name="F RAD SASS" numFmtId="0">
      <sharedItems containsString="0" containsBlank="1" containsNumber="1" containsInteger="1" minValue="20190110" maxValue="20221018"/>
    </cacheField>
    <cacheField name="VALOR REPORTADO CRICULAR 030" numFmtId="0">
      <sharedItems containsString="0" containsBlank="1" containsNumber="1" containsInteger="1" minValue="4400" maxValue="1455597"/>
    </cacheField>
    <cacheField name="VALOR GLOSA ACEPTADA REPORTADO CIRCULAR 030" numFmtId="0">
      <sharedItems containsString="0" containsBlank="1" containsNumber="1" containsInteger="1" minValue="0" maxValue="76932"/>
    </cacheField>
    <cacheField name="F CORTE" numFmtId="0">
      <sharedItems containsSemiMixedTypes="0" containsString="0" containsNumber="1" containsInteger="1" minValue="20221209" maxValue="202212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n v="900145579"/>
    <s v="EMPRESA SOCIAL DEL ESTADO POPAYAN E.S.E"/>
    <s v="COCO"/>
    <n v="25773"/>
    <s v="COCO_25773"/>
    <s v="900145579_COCO_25773"/>
    <m/>
    <m/>
    <m/>
    <m/>
    <m/>
    <m/>
    <m/>
    <d v="2022-01-06T00:00:00"/>
    <n v="16500"/>
    <n v="165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1-06T00:00:00"/>
    <m/>
    <m/>
    <m/>
    <m/>
    <m/>
    <m/>
    <m/>
    <m/>
    <m/>
    <n v="20221209"/>
  </r>
  <r>
    <n v="900145579"/>
    <s v="EMPRESA SOCIAL DEL ESTADO POPAYAN E.S.E"/>
    <s v="COCO"/>
    <n v="27917"/>
    <s v="COCO_27917"/>
    <s v="900145579_COCO_27917"/>
    <m/>
    <m/>
    <m/>
    <m/>
    <m/>
    <m/>
    <m/>
    <d v="2022-01-06T00:00:00"/>
    <n v="5500"/>
    <n v="55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1-06T00:00:00"/>
    <m/>
    <m/>
    <m/>
    <m/>
    <m/>
    <m/>
    <m/>
    <m/>
    <m/>
    <n v="20221209"/>
  </r>
  <r>
    <n v="900145579"/>
    <s v="EMPRESA SOCIAL DEL ESTADO POPAYAN E.S.E"/>
    <s v="PYAN"/>
    <n v="78270"/>
    <s v="PYAN_78270"/>
    <s v="900145579_PYAN_78270"/>
    <m/>
    <m/>
    <m/>
    <m/>
    <m/>
    <m/>
    <m/>
    <d v="2022-01-06T00:00:00"/>
    <n v="81188"/>
    <n v="8118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1-06T00:00:00"/>
    <m/>
    <m/>
    <m/>
    <m/>
    <m/>
    <m/>
    <m/>
    <m/>
    <m/>
    <n v="20221209"/>
  </r>
  <r>
    <n v="900145579"/>
    <s v="EMPRESA SOCIAL DEL ESTADO POPAYAN E.S.E"/>
    <s v="FESC"/>
    <n v="8107"/>
    <s v="FESC_8107"/>
    <s v="900145579_FESC_8107"/>
    <m/>
    <m/>
    <m/>
    <m/>
    <s v="FESC"/>
    <n v="8107"/>
    <m/>
    <d v="2022-09-10T00:00:00"/>
    <n v="87051"/>
    <n v="87051"/>
    <s v="B)Factura sin saldo ERP"/>
    <x v="1"/>
    <m/>
    <m/>
    <m/>
    <m/>
    <m/>
    <s v="Diferente_Alfa"/>
    <n v="87051"/>
    <n v="0"/>
    <n v="0"/>
    <n v="0"/>
    <n v="0"/>
    <m/>
    <n v="0"/>
    <m/>
    <n v="87051"/>
    <n v="0"/>
    <m/>
    <m/>
    <m/>
    <m/>
    <m/>
    <m/>
    <m/>
    <d v="2022-09-10T00:00:00"/>
    <m/>
    <n v="2"/>
    <m/>
    <m/>
    <n v="1"/>
    <n v="20220930"/>
    <n v="20220912"/>
    <n v="87051"/>
    <n v="0"/>
    <n v="20221209"/>
  </r>
  <r>
    <n v="900145579"/>
    <s v="EMPRESA SOCIAL DEL ESTADO POPAYAN E.S.E"/>
    <s v="PYAN"/>
    <n v="167668"/>
    <s v="PYAN_167668"/>
    <s v="900145579_PYAN_167668"/>
    <m/>
    <m/>
    <m/>
    <m/>
    <s v="PYAN"/>
    <n v="167668"/>
    <m/>
    <d v="2022-10-18T00:00:00"/>
    <n v="201131"/>
    <n v="201131"/>
    <s v="B)Factura sin saldo ERP"/>
    <x v="1"/>
    <m/>
    <m/>
    <m/>
    <m/>
    <m/>
    <s v="OK"/>
    <n v="201131"/>
    <n v="0"/>
    <n v="0"/>
    <n v="0"/>
    <n v="0"/>
    <m/>
    <n v="0"/>
    <m/>
    <n v="201131"/>
    <n v="0"/>
    <m/>
    <m/>
    <m/>
    <m/>
    <m/>
    <m/>
    <m/>
    <d v="2022-10-18T00:00:00"/>
    <m/>
    <n v="2"/>
    <m/>
    <m/>
    <n v="1"/>
    <n v="20221030"/>
    <n v="20221018"/>
    <n v="201131"/>
    <n v="0"/>
    <n v="20221209"/>
  </r>
  <r>
    <n v="900145579"/>
    <s v="EMPRESA SOCIAL DEL ESTADO POPAYAN E.S.E"/>
    <s v="PYAN"/>
    <n v="169654"/>
    <s v="PYAN_169654"/>
    <s v="900145579_PYAN_169654"/>
    <m/>
    <m/>
    <m/>
    <m/>
    <s v="PYAN"/>
    <n v="169654"/>
    <m/>
    <d v="2022-10-18T00:00:00"/>
    <n v="94978"/>
    <n v="94978"/>
    <s v="B)Factura sin saldo ERP"/>
    <x v="1"/>
    <m/>
    <m/>
    <m/>
    <m/>
    <m/>
    <s v="OK"/>
    <n v="94978"/>
    <n v="0"/>
    <n v="0"/>
    <n v="0"/>
    <n v="0"/>
    <m/>
    <n v="0"/>
    <m/>
    <n v="94978"/>
    <n v="0"/>
    <m/>
    <m/>
    <m/>
    <m/>
    <m/>
    <m/>
    <m/>
    <d v="2022-10-18T00:00:00"/>
    <m/>
    <n v="2"/>
    <m/>
    <m/>
    <n v="1"/>
    <n v="20221030"/>
    <n v="20221018"/>
    <n v="94978"/>
    <n v="0"/>
    <n v="20221209"/>
  </r>
  <r>
    <n v="900145579"/>
    <s v="EMPRESA SOCIAL DEL ESTADO POPAYAN E.S.E"/>
    <s v="PYAN"/>
    <n v="170400"/>
    <s v="PYAN_170400"/>
    <s v="900145579_PYAN_170400"/>
    <m/>
    <m/>
    <m/>
    <m/>
    <s v="PYAN"/>
    <n v="170400"/>
    <m/>
    <d v="2022-10-18T00:00:00"/>
    <n v="127634"/>
    <n v="127634"/>
    <s v="B)Factura sin saldo ERP"/>
    <x v="2"/>
    <m/>
    <m/>
    <m/>
    <m/>
    <m/>
    <s v="OK"/>
    <n v="127634"/>
    <n v="0"/>
    <n v="0"/>
    <n v="0"/>
    <n v="0"/>
    <m/>
    <n v="0"/>
    <m/>
    <n v="127634"/>
    <n v="0"/>
    <m/>
    <n v="127634"/>
    <n v="2201317753"/>
    <s v="17.11.2022"/>
    <m/>
    <m/>
    <m/>
    <d v="2022-10-18T00:00:00"/>
    <m/>
    <n v="2"/>
    <m/>
    <m/>
    <n v="1"/>
    <n v="20221030"/>
    <n v="20221018"/>
    <n v="127634"/>
    <n v="0"/>
    <n v="20221209"/>
  </r>
  <r>
    <n v="900145579"/>
    <s v="EMPRESA SOCIAL DEL ESTADO POPAYAN E.S.E"/>
    <s v="SIBE"/>
    <n v="2813"/>
    <s v="SIBE_2813"/>
    <s v="900145579_SIBE_2813"/>
    <m/>
    <m/>
    <m/>
    <m/>
    <s v="SIBE"/>
    <n v="2813"/>
    <m/>
    <d v="2022-02-15T00:00:00"/>
    <n v="27500"/>
    <n v="27500"/>
    <s v="B)Factura sin saldo ERP"/>
    <x v="2"/>
    <m/>
    <m/>
    <m/>
    <m/>
    <m/>
    <s v="OK"/>
    <n v="27500"/>
    <n v="0"/>
    <n v="0"/>
    <n v="0"/>
    <n v="0"/>
    <m/>
    <n v="0"/>
    <m/>
    <n v="27500"/>
    <n v="0"/>
    <m/>
    <n v="27500"/>
    <n v="4800057887"/>
    <s v="15.11.2022"/>
    <m/>
    <m/>
    <m/>
    <d v="2022-02-15T00:00:00"/>
    <m/>
    <n v="2"/>
    <m/>
    <m/>
    <n v="2"/>
    <n v="20221030"/>
    <n v="20221004"/>
    <n v="27500"/>
    <n v="0"/>
    <n v="20221209"/>
  </r>
  <r>
    <n v="900145579"/>
    <s v="EMPRESA SOCIAL DEL ESTADO POPAYAN E.S.E"/>
    <s v="SIBE"/>
    <n v="2918"/>
    <s v="SIBE_2918"/>
    <s v="900145579_SIBE_2918"/>
    <m/>
    <m/>
    <m/>
    <m/>
    <s v="SIBE"/>
    <n v="2918"/>
    <m/>
    <d v="2022-02-15T00:00:00"/>
    <n v="72600"/>
    <n v="72600"/>
    <s v="B)Factura sin saldo ERP"/>
    <x v="2"/>
    <m/>
    <m/>
    <m/>
    <m/>
    <m/>
    <s v="OK"/>
    <n v="72600"/>
    <n v="0"/>
    <n v="0"/>
    <n v="0"/>
    <n v="0"/>
    <m/>
    <n v="0"/>
    <m/>
    <n v="72600"/>
    <n v="0"/>
    <m/>
    <n v="72600"/>
    <n v="4800057887"/>
    <s v="15.11.2022"/>
    <m/>
    <m/>
    <m/>
    <d v="2022-02-15T00:00:00"/>
    <m/>
    <n v="2"/>
    <m/>
    <m/>
    <n v="2"/>
    <n v="20221030"/>
    <n v="20221004"/>
    <n v="72600"/>
    <n v="0"/>
    <n v="20221209"/>
  </r>
  <r>
    <n v="900145579"/>
    <s v="EMPRESA SOCIAL DEL ESTADO POPAYAN E.S.E"/>
    <s v="SIBE"/>
    <n v="3337"/>
    <s v="SIBE_3337"/>
    <s v="900145579_SIBE_3337"/>
    <m/>
    <m/>
    <m/>
    <m/>
    <s v="SIBE"/>
    <n v="3337"/>
    <m/>
    <d v="2022-04-20T00:00:00"/>
    <n v="45000"/>
    <n v="45000"/>
    <s v="B)Factura sin saldo ERP"/>
    <x v="2"/>
    <m/>
    <m/>
    <m/>
    <m/>
    <m/>
    <s v="OK"/>
    <n v="45000"/>
    <n v="0"/>
    <n v="0"/>
    <n v="0"/>
    <n v="0"/>
    <m/>
    <n v="0"/>
    <m/>
    <n v="45000"/>
    <n v="0"/>
    <m/>
    <n v="45000"/>
    <n v="4800057887"/>
    <s v="15.11.2022"/>
    <m/>
    <m/>
    <m/>
    <d v="2022-04-20T00:00:00"/>
    <m/>
    <n v="2"/>
    <m/>
    <m/>
    <n v="2"/>
    <n v="20221030"/>
    <n v="20221004"/>
    <n v="45000"/>
    <n v="0"/>
    <n v="20221209"/>
  </r>
  <r>
    <n v="900145579"/>
    <s v="EMPRESA SOCIAL DEL ESTADO POPAYAN E.S.E"/>
    <s v="SIBE"/>
    <n v="3563"/>
    <s v="SIBE_3563"/>
    <s v="900145579_SIBE_3563"/>
    <m/>
    <m/>
    <m/>
    <m/>
    <s v="SIBE"/>
    <n v="3563"/>
    <m/>
    <d v="2022-04-20T00:00:00"/>
    <n v="45000"/>
    <n v="45000"/>
    <s v="B)Factura sin saldo ERP"/>
    <x v="2"/>
    <m/>
    <m/>
    <m/>
    <m/>
    <m/>
    <s v="OK"/>
    <n v="45000"/>
    <n v="0"/>
    <n v="0"/>
    <n v="0"/>
    <n v="0"/>
    <m/>
    <n v="0"/>
    <m/>
    <n v="45000"/>
    <n v="0"/>
    <m/>
    <n v="45000"/>
    <n v="4800057887"/>
    <s v="15.11.2022"/>
    <m/>
    <m/>
    <m/>
    <d v="2022-04-20T00:00:00"/>
    <m/>
    <n v="2"/>
    <m/>
    <m/>
    <n v="2"/>
    <n v="20221030"/>
    <n v="20221004"/>
    <n v="45000"/>
    <n v="0"/>
    <n v="20221209"/>
  </r>
  <r>
    <n v="900145579"/>
    <s v="EMPRESA SOCIAL DEL ESTADO POPAYAN E.S.E"/>
    <s v="SIBE"/>
    <n v="4523"/>
    <s v="SIBE_4523"/>
    <s v="900145579_SIBE_4523"/>
    <m/>
    <m/>
    <m/>
    <m/>
    <s v="SIBE"/>
    <n v="4523"/>
    <m/>
    <d v="2022-06-22T00:00:00"/>
    <n v="36500"/>
    <n v="36500"/>
    <s v="B)Factura sin saldo ERP"/>
    <x v="2"/>
    <m/>
    <m/>
    <m/>
    <m/>
    <m/>
    <s v="OK"/>
    <n v="36500"/>
    <n v="0"/>
    <n v="0"/>
    <n v="0"/>
    <n v="0"/>
    <m/>
    <n v="0"/>
    <m/>
    <n v="36500"/>
    <n v="0"/>
    <m/>
    <n v="36500"/>
    <n v="4800057887"/>
    <s v="15.11.2022"/>
    <m/>
    <m/>
    <m/>
    <d v="2022-06-22T00:00:00"/>
    <m/>
    <n v="2"/>
    <m/>
    <m/>
    <n v="2"/>
    <n v="20221030"/>
    <n v="20221004"/>
    <n v="36500"/>
    <n v="0"/>
    <n v="20221209"/>
  </r>
  <r>
    <n v="900145579"/>
    <s v="EMPRESA SOCIAL DEL ESTADO POPAYAN E.S.E"/>
    <m/>
    <n v="7009556"/>
    <n v="7009556"/>
    <s v="900145579__7009556"/>
    <m/>
    <m/>
    <m/>
    <m/>
    <m/>
    <n v="7009556"/>
    <m/>
    <d v="2020-05-28T00:00:00"/>
    <n v="21200"/>
    <n v="21200"/>
    <s v="B)Factura sin saldo ERP"/>
    <x v="2"/>
    <m/>
    <m/>
    <m/>
    <m/>
    <m/>
    <s v="OK"/>
    <n v="21200"/>
    <n v="0"/>
    <n v="0"/>
    <n v="0"/>
    <n v="0"/>
    <m/>
    <n v="0"/>
    <m/>
    <n v="21200"/>
    <n v="0"/>
    <m/>
    <n v="21200"/>
    <n v="2200916038"/>
    <s v="07.09.2020"/>
    <m/>
    <m/>
    <m/>
    <d v="2020-05-28T00:00:00"/>
    <m/>
    <n v="2"/>
    <m/>
    <m/>
    <n v="1"/>
    <n v="20200730"/>
    <n v="20200704"/>
    <n v="21200"/>
    <n v="0"/>
    <n v="20221209"/>
  </r>
  <r>
    <n v="900145579"/>
    <s v="EMPRESA SOCIAL DEL ESTADO POPAYAN E.S.E"/>
    <m/>
    <n v="7023187"/>
    <n v="7023187"/>
    <s v="900145579__7023187"/>
    <m/>
    <m/>
    <m/>
    <m/>
    <m/>
    <n v="7023187"/>
    <m/>
    <d v="2020-06-13T00:00:00"/>
    <n v="5300"/>
    <n v="5300"/>
    <s v="B)Factura sin saldo ERP"/>
    <x v="2"/>
    <m/>
    <m/>
    <m/>
    <m/>
    <m/>
    <s v="OK"/>
    <n v="5300"/>
    <n v="0"/>
    <n v="0"/>
    <n v="0"/>
    <n v="0"/>
    <m/>
    <n v="0"/>
    <m/>
    <n v="5300"/>
    <n v="0"/>
    <m/>
    <n v="5300"/>
    <n v="4800042838"/>
    <s v="13.11.2020"/>
    <m/>
    <m/>
    <m/>
    <d v="2020-06-13T00:00:00"/>
    <m/>
    <n v="2"/>
    <m/>
    <m/>
    <n v="1"/>
    <n v="20200930"/>
    <n v="20200918"/>
    <n v="5300"/>
    <n v="0"/>
    <n v="20221209"/>
  </r>
  <r>
    <n v="900145579"/>
    <s v="EMPRESA SOCIAL DEL ESTADO POPAYAN E.S.E"/>
    <s v="P"/>
    <n v="20057708"/>
    <s v="P_20057708"/>
    <s v="900145579_P_20057708"/>
    <m/>
    <m/>
    <m/>
    <m/>
    <s v="P"/>
    <n v="20057708"/>
    <m/>
    <d v="2018-12-12T00:00:00"/>
    <n v="94554"/>
    <n v="94554"/>
    <s v="B)Factura sin saldo ERP"/>
    <x v="2"/>
    <m/>
    <m/>
    <m/>
    <m/>
    <m/>
    <s v="OK"/>
    <n v="94554"/>
    <n v="0"/>
    <n v="0"/>
    <n v="0"/>
    <n v="0"/>
    <m/>
    <n v="0"/>
    <m/>
    <n v="94554"/>
    <n v="0"/>
    <m/>
    <n v="94554"/>
    <n v="2200592835"/>
    <s v="22.01.2019"/>
    <m/>
    <m/>
    <m/>
    <d v="2018-12-12T00:00:00"/>
    <m/>
    <n v="2"/>
    <m/>
    <m/>
    <n v="1"/>
    <n v="20190130"/>
    <n v="20190110"/>
    <n v="94554"/>
    <n v="0"/>
    <n v="20221209"/>
  </r>
  <r>
    <n v="900145579"/>
    <s v="EMPRESA SOCIAL DEL ESTADO POPAYAN E.S.E"/>
    <s v="P"/>
    <n v="20057849"/>
    <s v="P_20057849"/>
    <s v="900145579_P_20057849"/>
    <m/>
    <m/>
    <m/>
    <m/>
    <s v="P"/>
    <n v="20057849"/>
    <m/>
    <d v="2018-12-25T00:00:00"/>
    <n v="52025"/>
    <n v="52025"/>
    <s v="B)Factura sin saldo ERP"/>
    <x v="2"/>
    <m/>
    <m/>
    <m/>
    <m/>
    <m/>
    <s v="OK"/>
    <n v="52025"/>
    <n v="0"/>
    <n v="0"/>
    <n v="0"/>
    <n v="0"/>
    <m/>
    <n v="0"/>
    <m/>
    <n v="52025"/>
    <n v="0"/>
    <m/>
    <n v="52025"/>
    <n v="2200592835"/>
    <s v="22.01.2019"/>
    <m/>
    <m/>
    <m/>
    <d v="2018-12-25T00:00:00"/>
    <m/>
    <n v="2"/>
    <m/>
    <m/>
    <n v="1"/>
    <n v="20190130"/>
    <n v="20190110"/>
    <n v="52025"/>
    <n v="0"/>
    <n v="20221209"/>
  </r>
  <r>
    <n v="900145579"/>
    <s v="EMPRESA SOCIAL DEL ESTADO POPAYAN E.S.E"/>
    <s v="P"/>
    <n v="20084710"/>
    <s v="P_20084710"/>
    <s v="900145579_P_20084710"/>
    <m/>
    <m/>
    <m/>
    <m/>
    <s v="P"/>
    <n v="20084710"/>
    <m/>
    <d v="2020-06-25T00:00:00"/>
    <n v="984949"/>
    <n v="984949"/>
    <s v="B)Factura sin saldo ERP"/>
    <x v="2"/>
    <m/>
    <m/>
    <m/>
    <m/>
    <m/>
    <s v="OK"/>
    <n v="984949"/>
    <n v="0"/>
    <n v="0"/>
    <n v="0"/>
    <n v="0"/>
    <m/>
    <n v="0"/>
    <m/>
    <n v="984949"/>
    <n v="0"/>
    <m/>
    <n v="984949"/>
    <n v="4800042838"/>
    <s v="13.11.2020"/>
    <m/>
    <m/>
    <m/>
    <d v="2020-06-25T00:00:00"/>
    <m/>
    <n v="2"/>
    <m/>
    <m/>
    <n v="1"/>
    <n v="20200930"/>
    <n v="20200918"/>
    <n v="984949"/>
    <n v="0"/>
    <n v="20221209"/>
  </r>
  <r>
    <n v="900145579"/>
    <s v="EMPRESA SOCIAL DEL ESTADO POPAYAN E.S.E"/>
    <s v="PYAN"/>
    <n v="22894"/>
    <s v="PYAN_22894"/>
    <s v="900145579_PYAN_22894"/>
    <m/>
    <m/>
    <m/>
    <m/>
    <s v="PYAN"/>
    <n v="22894"/>
    <m/>
    <d v="2021-04-03T00:00:00"/>
    <n v="114345"/>
    <n v="114345"/>
    <s v="B)Factura sin saldo ERP"/>
    <x v="2"/>
    <m/>
    <m/>
    <m/>
    <m/>
    <m/>
    <s v="OK"/>
    <n v="114345"/>
    <n v="0"/>
    <n v="0"/>
    <n v="0"/>
    <n v="0"/>
    <m/>
    <n v="0"/>
    <m/>
    <n v="114345"/>
    <n v="0"/>
    <m/>
    <n v="114345"/>
    <n v="2201104121"/>
    <s v="30.08.2021"/>
    <m/>
    <m/>
    <m/>
    <d v="2021-04-03T00:00:00"/>
    <m/>
    <n v="2"/>
    <m/>
    <m/>
    <n v="1"/>
    <n v="20210630"/>
    <n v="20210604"/>
    <n v="114345"/>
    <n v="0"/>
    <n v="20221209"/>
  </r>
  <r>
    <n v="900145579"/>
    <s v="EMPRESA SOCIAL DEL ESTADO POPAYAN E.S.E"/>
    <s v="PYAN"/>
    <n v="28983"/>
    <s v="PYAN_28983"/>
    <s v="900145579_PYAN_28983"/>
    <m/>
    <m/>
    <m/>
    <m/>
    <s v="PYAN"/>
    <n v="28983"/>
    <m/>
    <d v="2021-04-28T00:00:00"/>
    <n v="117223"/>
    <n v="117223"/>
    <s v="B)Factura sin saldo ERP"/>
    <x v="2"/>
    <m/>
    <m/>
    <m/>
    <m/>
    <m/>
    <s v="OK"/>
    <n v="117223"/>
    <n v="0"/>
    <n v="0"/>
    <n v="0"/>
    <n v="0"/>
    <m/>
    <n v="0"/>
    <m/>
    <n v="117223"/>
    <n v="0"/>
    <m/>
    <n v="117223"/>
    <n v="2201104121"/>
    <s v="30.08.2021"/>
    <m/>
    <m/>
    <m/>
    <d v="2021-04-28T00:00:00"/>
    <m/>
    <n v="2"/>
    <m/>
    <m/>
    <n v="1"/>
    <n v="20210630"/>
    <n v="20210604"/>
    <n v="117223"/>
    <n v="0"/>
    <n v="20221209"/>
  </r>
  <r>
    <n v="900145579"/>
    <s v="EMPRESA SOCIAL DEL ESTADO POPAYAN E.S.E"/>
    <s v="PYAN"/>
    <n v="148148"/>
    <s v="PYAN_148148"/>
    <s v="900145579_PYAN_148148"/>
    <m/>
    <m/>
    <m/>
    <m/>
    <s v="PYAN"/>
    <n v="148148"/>
    <m/>
    <d v="2022-09-10T00:00:00"/>
    <n v="78281"/>
    <n v="78281"/>
    <s v="B)Factura sin saldo ERP"/>
    <x v="2"/>
    <m/>
    <m/>
    <m/>
    <m/>
    <m/>
    <s v="OK"/>
    <n v="78281"/>
    <n v="0"/>
    <n v="0"/>
    <n v="0"/>
    <n v="0"/>
    <m/>
    <n v="0"/>
    <m/>
    <n v="78281"/>
    <n v="0"/>
    <m/>
    <n v="78281"/>
    <n v="4800057887"/>
    <s v="15.11.2022"/>
    <m/>
    <m/>
    <m/>
    <d v="2022-09-10T00:00:00"/>
    <m/>
    <n v="2"/>
    <m/>
    <m/>
    <n v="1"/>
    <n v="20220930"/>
    <n v="20220912"/>
    <n v="78281"/>
    <n v="0"/>
    <n v="20221209"/>
  </r>
  <r>
    <n v="900145579"/>
    <s v="EMPRESA SOCIAL DEL ESTADO POPAYAN E.S.E"/>
    <s v="PYAN"/>
    <n v="159143"/>
    <s v="PYAN_159143"/>
    <s v="900145579_PYAN_159143"/>
    <m/>
    <m/>
    <m/>
    <m/>
    <s v="PYAN"/>
    <n v="159143"/>
    <m/>
    <d v="2022-10-05T00:00:00"/>
    <n v="27300"/>
    <n v="27300"/>
    <s v="B)Factura sin saldo ERP"/>
    <x v="1"/>
    <m/>
    <m/>
    <m/>
    <m/>
    <m/>
    <s v="OK"/>
    <n v="27300"/>
    <n v="0"/>
    <n v="0"/>
    <n v="0"/>
    <n v="0"/>
    <m/>
    <n v="0"/>
    <m/>
    <n v="27300"/>
    <n v="0"/>
    <m/>
    <m/>
    <m/>
    <m/>
    <m/>
    <m/>
    <m/>
    <d v="2022-10-05T00:00:00"/>
    <m/>
    <n v="2"/>
    <m/>
    <m/>
    <n v="1"/>
    <n v="20221030"/>
    <n v="20221005"/>
    <n v="27300"/>
    <n v="0"/>
    <n v="20221209"/>
  </r>
  <r>
    <n v="900145579"/>
    <s v="EMPRESA SOCIAL DEL ESTADO POPAYAN E.S.E"/>
    <m/>
    <n v="7159715"/>
    <n v="7159715"/>
    <s v="900145579__7159715"/>
    <m/>
    <m/>
    <m/>
    <m/>
    <m/>
    <n v="7159715"/>
    <m/>
    <d v="2020-11-29T00:00:00"/>
    <n v="135033"/>
    <n v="135033"/>
    <s v="B)Factura sin saldo ERP"/>
    <x v="2"/>
    <m/>
    <m/>
    <m/>
    <m/>
    <m/>
    <s v="OK"/>
    <n v="135033"/>
    <n v="0"/>
    <n v="0"/>
    <n v="0"/>
    <n v="0"/>
    <m/>
    <n v="0"/>
    <m/>
    <n v="135033"/>
    <n v="0"/>
    <m/>
    <n v="135033"/>
    <n v="4800047564"/>
    <s v="19.05.2021"/>
    <m/>
    <m/>
    <m/>
    <d v="2020-11-29T00:00:00"/>
    <m/>
    <n v="2"/>
    <m/>
    <m/>
    <n v="1"/>
    <n v="20210330"/>
    <n v="20210303"/>
    <n v="135033"/>
    <n v="0"/>
    <n v="20221209"/>
  </r>
  <r>
    <n v="900145579"/>
    <s v="EMPRESA SOCIAL DEL ESTADO POPAYAN E.S.E"/>
    <s v="C"/>
    <n v="22122168"/>
    <s v="C_22122168"/>
    <s v="900145579_C_22122168"/>
    <m/>
    <m/>
    <m/>
    <m/>
    <s v="C"/>
    <n v="22122168"/>
    <m/>
    <d v="2018-12-11T00:00:00"/>
    <n v="82522"/>
    <n v="82522"/>
    <s v="B)Factura sin saldo ERP"/>
    <x v="2"/>
    <m/>
    <m/>
    <m/>
    <m/>
    <m/>
    <s v="OK"/>
    <n v="82522"/>
    <n v="0"/>
    <n v="0"/>
    <n v="0"/>
    <n v="0"/>
    <m/>
    <n v="0"/>
    <m/>
    <n v="82522"/>
    <n v="0"/>
    <m/>
    <n v="82522"/>
    <n v="2200592835"/>
    <s v="22.01.2019"/>
    <m/>
    <m/>
    <m/>
    <d v="2018-12-11T00:00:00"/>
    <m/>
    <n v="2"/>
    <m/>
    <m/>
    <n v="1"/>
    <n v="20190130"/>
    <n v="20190110"/>
    <n v="82522"/>
    <n v="0"/>
    <n v="20221209"/>
  </r>
  <r>
    <n v="900145579"/>
    <s v="EMPRESA SOCIAL DEL ESTADO POPAYAN E.S.E"/>
    <s v="C"/>
    <n v="22122195"/>
    <s v="C_22122195"/>
    <s v="900145579_C_22122195"/>
    <m/>
    <m/>
    <m/>
    <m/>
    <s v="C"/>
    <n v="22122195"/>
    <m/>
    <d v="2018-12-12T00:00:00"/>
    <n v="1002061"/>
    <n v="1002061"/>
    <s v="B)Factura sin saldo ERP"/>
    <x v="2"/>
    <m/>
    <m/>
    <m/>
    <m/>
    <m/>
    <s v="OK"/>
    <n v="1002061"/>
    <n v="0"/>
    <n v="0"/>
    <n v="0"/>
    <n v="0"/>
    <m/>
    <n v="0"/>
    <m/>
    <n v="1002061"/>
    <n v="0"/>
    <m/>
    <n v="1002061"/>
    <n v="2200592835"/>
    <s v="22.01.2019"/>
    <m/>
    <m/>
    <m/>
    <d v="2018-12-12T00:00:00"/>
    <m/>
    <n v="2"/>
    <m/>
    <m/>
    <n v="1"/>
    <n v="20190130"/>
    <n v="20190110"/>
    <n v="1002061"/>
    <n v="0"/>
    <n v="20221209"/>
  </r>
  <r>
    <n v="900145579"/>
    <s v="EMPRESA SOCIAL DEL ESTADO POPAYAN E.S.E"/>
    <s v="C"/>
    <n v="22182344"/>
    <s v="C_22182344"/>
    <s v="900145579_C_22182344"/>
    <m/>
    <m/>
    <m/>
    <m/>
    <s v="C"/>
    <n v="22182344"/>
    <m/>
    <d v="2020-07-06T00:00:00"/>
    <n v="1455597"/>
    <n v="1455597"/>
    <s v="B)Factura sin saldo ERP"/>
    <x v="1"/>
    <m/>
    <m/>
    <m/>
    <m/>
    <m/>
    <s v="OK"/>
    <n v="1455597"/>
    <n v="0"/>
    <n v="0"/>
    <n v="0"/>
    <n v="0"/>
    <m/>
    <n v="0"/>
    <m/>
    <n v="1455597"/>
    <n v="0"/>
    <m/>
    <m/>
    <m/>
    <m/>
    <m/>
    <m/>
    <m/>
    <d v="2020-07-06T00:00:00"/>
    <m/>
    <n v="2"/>
    <m/>
    <m/>
    <n v="2"/>
    <n v="20221030"/>
    <n v="20221004"/>
    <n v="1455597"/>
    <n v="0"/>
    <n v="20221209"/>
  </r>
  <r>
    <n v="900145579"/>
    <s v="EMPRESA SOCIAL DEL ESTADO POPAYAN E.S.E"/>
    <s v="C"/>
    <n v="22189529"/>
    <s v="C_22189529"/>
    <s v="900145579_C_22189529"/>
    <s v="DESPUES DEL 26 DE AGOSTO"/>
    <s v="ESTADO DOS"/>
    <m/>
    <m/>
    <s v="C"/>
    <n v="22189529"/>
    <m/>
    <d v="2021-03-03T00:00:00"/>
    <n v="265000"/>
    <n v="265000"/>
    <s v="B)Factura sin saldo ERP"/>
    <x v="2"/>
    <m/>
    <m/>
    <m/>
    <m/>
    <m/>
    <s v="OK"/>
    <n v="265000"/>
    <n v="0"/>
    <n v="0"/>
    <n v="0"/>
    <n v="0"/>
    <m/>
    <n v="0"/>
    <m/>
    <n v="265000"/>
    <n v="0"/>
    <m/>
    <n v="265000"/>
    <n v="4800051145"/>
    <s v="31.10.2021"/>
    <m/>
    <m/>
    <m/>
    <d v="2021-03-03T00:00:00"/>
    <m/>
    <n v="2"/>
    <m/>
    <m/>
    <n v="2"/>
    <n v="20210621"/>
    <n v="20210603"/>
    <n v="265000"/>
    <n v="0"/>
    <n v="20221209"/>
  </r>
  <r>
    <n v="900145579"/>
    <s v="EMPRESA SOCIAL DEL ESTADO POPAYAN E.S.E"/>
    <s v="C"/>
    <n v="22191931"/>
    <s v="C_22191931"/>
    <s v="900145579_C_22191931"/>
    <m/>
    <m/>
    <m/>
    <m/>
    <s v="C"/>
    <n v="22191931"/>
    <m/>
    <d v="2020-10-15T00:00:00"/>
    <n v="109911"/>
    <n v="109911"/>
    <s v="B)Factura sin saldo ERP"/>
    <x v="2"/>
    <m/>
    <m/>
    <m/>
    <m/>
    <m/>
    <s v="OK"/>
    <n v="109911"/>
    <n v="0"/>
    <n v="0"/>
    <n v="0"/>
    <n v="0"/>
    <m/>
    <n v="0"/>
    <m/>
    <n v="109911"/>
    <n v="0"/>
    <m/>
    <n v="109911"/>
    <n v="4800047564"/>
    <s v="19.05.2021"/>
    <m/>
    <m/>
    <m/>
    <d v="2020-10-15T00:00:00"/>
    <m/>
    <n v="2"/>
    <m/>
    <m/>
    <n v="1"/>
    <n v="20210330"/>
    <n v="20210303"/>
    <n v="109911"/>
    <n v="0"/>
    <n v="20221209"/>
  </r>
  <r>
    <n v="900145579"/>
    <s v="EMPRESA SOCIAL DEL ESTADO POPAYAN E.S.E"/>
    <s v="CALD"/>
    <n v="10831"/>
    <s v="CALD_10831"/>
    <s v="900145579_CALD_10831"/>
    <m/>
    <m/>
    <m/>
    <m/>
    <s v="CALD"/>
    <n v="10831"/>
    <m/>
    <d v="2021-04-28T00:00:00"/>
    <n v="5486"/>
    <n v="5486"/>
    <s v="B)Factura sin saldo ERP"/>
    <x v="2"/>
    <m/>
    <m/>
    <m/>
    <m/>
    <m/>
    <s v="OK"/>
    <n v="5486"/>
    <n v="0"/>
    <n v="0"/>
    <n v="0"/>
    <n v="0"/>
    <m/>
    <n v="0"/>
    <m/>
    <n v="5486"/>
    <n v="0"/>
    <m/>
    <n v="5486"/>
    <n v="2201148493"/>
    <s v="30.11.2021"/>
    <m/>
    <m/>
    <m/>
    <d v="2021-04-28T00:00:00"/>
    <m/>
    <n v="2"/>
    <m/>
    <m/>
    <n v="2"/>
    <n v="20210730"/>
    <n v="20210708"/>
    <n v="5486"/>
    <n v="0"/>
    <n v="20221209"/>
  </r>
  <r>
    <n v="900145579"/>
    <s v="EMPRESA SOCIAL DEL ESTADO POPAYAN E.S.E"/>
    <s v="CALD"/>
    <n v="11087"/>
    <s v="CALD_11087"/>
    <s v="900145579_CALD_11087"/>
    <m/>
    <m/>
    <m/>
    <m/>
    <s v="CALD"/>
    <n v="11087"/>
    <m/>
    <d v="2021-06-08T00:00:00"/>
    <n v="663671"/>
    <n v="663671"/>
    <s v="B)Factura sin saldo ERP"/>
    <x v="2"/>
    <m/>
    <m/>
    <m/>
    <m/>
    <m/>
    <s v="OK"/>
    <n v="663671"/>
    <n v="0"/>
    <n v="0"/>
    <n v="0"/>
    <n v="0"/>
    <m/>
    <n v="0"/>
    <m/>
    <n v="663671"/>
    <n v="0"/>
    <m/>
    <n v="663671"/>
    <n v="4800057887"/>
    <s v="15.11.2022"/>
    <m/>
    <m/>
    <m/>
    <d v="2021-06-08T00:00:00"/>
    <m/>
    <n v="2"/>
    <m/>
    <m/>
    <n v="2"/>
    <n v="20221030"/>
    <n v="20221004"/>
    <n v="663671"/>
    <n v="0"/>
    <n v="20221209"/>
  </r>
  <r>
    <n v="900145579"/>
    <s v="EMPRESA SOCIAL DEL ESTADO POPAYAN E.S.E"/>
    <s v="CALD"/>
    <n v="36791"/>
    <s v="CALD_36791"/>
    <s v="900145579_CALD_36791"/>
    <s v="DESPUES DEL 26 DE AGOSTO"/>
    <s v="ESTADO DOS"/>
    <m/>
    <m/>
    <s v="CALD"/>
    <n v="36791"/>
    <m/>
    <d v="2022-02-15T00:00:00"/>
    <n v="110100"/>
    <n v="110100"/>
    <s v="B)Factura sin saldo ERP"/>
    <x v="2"/>
    <m/>
    <m/>
    <m/>
    <m/>
    <m/>
    <s v="OK"/>
    <n v="110100"/>
    <n v="0"/>
    <n v="0"/>
    <n v="0"/>
    <n v="0"/>
    <m/>
    <n v="0"/>
    <m/>
    <n v="110100"/>
    <n v="0"/>
    <m/>
    <n v="110100"/>
    <n v="4800057753"/>
    <s v="31.10.2022"/>
    <m/>
    <m/>
    <m/>
    <d v="2022-02-15T00:00:00"/>
    <m/>
    <n v="2"/>
    <m/>
    <m/>
    <n v="1"/>
    <n v="20220329"/>
    <n v="20220302"/>
    <n v="110100"/>
    <n v="0"/>
    <n v="20221209"/>
  </r>
  <r>
    <n v="900145579"/>
    <s v="EMPRESA SOCIAL DEL ESTADO POPAYAN E.S.E"/>
    <s v="CALD"/>
    <n v="54135"/>
    <s v="CALD_54135"/>
    <s v="900145579_CALD_54135"/>
    <m/>
    <m/>
    <m/>
    <m/>
    <s v="CALD"/>
    <n v="54135"/>
    <m/>
    <d v="2022-10-05T00:00:00"/>
    <n v="144229"/>
    <n v="144229"/>
    <s v="B)Factura sin saldo ERP"/>
    <x v="1"/>
    <m/>
    <m/>
    <m/>
    <m/>
    <m/>
    <s v="OK"/>
    <n v="144229"/>
    <n v="0"/>
    <n v="0"/>
    <n v="0"/>
    <n v="0"/>
    <m/>
    <n v="0"/>
    <m/>
    <n v="144229"/>
    <n v="0"/>
    <m/>
    <m/>
    <m/>
    <m/>
    <m/>
    <m/>
    <m/>
    <d v="2022-10-05T00:00:00"/>
    <m/>
    <n v="2"/>
    <m/>
    <m/>
    <n v="1"/>
    <n v="20221030"/>
    <n v="20221005"/>
    <n v="144229"/>
    <n v="0"/>
    <n v="20221209"/>
  </r>
  <r>
    <n v="900145579"/>
    <s v="EMPRESA SOCIAL DEL ESTADO POPAYAN E.S.E"/>
    <s v="P"/>
    <n v="20087378"/>
    <s v="P_20087378"/>
    <s v="900145579_P_20087378"/>
    <m/>
    <m/>
    <m/>
    <m/>
    <s v="P"/>
    <n v="20087378"/>
    <m/>
    <d v="2020-09-25T00:00:00"/>
    <n v="1025681"/>
    <n v="1025681"/>
    <s v="B)Factura sin saldo ERP"/>
    <x v="2"/>
    <m/>
    <m/>
    <m/>
    <m/>
    <m/>
    <s v="OK"/>
    <n v="1025681"/>
    <n v="0"/>
    <n v="0"/>
    <n v="0"/>
    <n v="0"/>
    <m/>
    <n v="0"/>
    <m/>
    <n v="1025681"/>
    <n v="0"/>
    <m/>
    <n v="1025681"/>
    <n v="4800047564"/>
    <s v="19.05.2021"/>
    <m/>
    <m/>
    <m/>
    <d v="2020-09-25T00:00:00"/>
    <m/>
    <n v="2"/>
    <m/>
    <m/>
    <n v="1"/>
    <n v="20210331"/>
    <n v="20210315"/>
    <n v="1025681"/>
    <n v="0"/>
    <n v="20221209"/>
  </r>
  <r>
    <n v="900145579"/>
    <s v="EMPRESA SOCIAL DEL ESTADO POPAYAN E.S.E"/>
    <s v="P"/>
    <n v="20087518"/>
    <s v="P_20087518"/>
    <s v="900145579_P_20087518"/>
    <m/>
    <m/>
    <m/>
    <m/>
    <s v="P"/>
    <n v="20087518"/>
    <m/>
    <d v="2020-09-29T00:00:00"/>
    <n v="59492"/>
    <n v="59492"/>
    <s v="B)Factura sin saldo ERP"/>
    <x v="2"/>
    <m/>
    <m/>
    <m/>
    <m/>
    <m/>
    <s v="OK"/>
    <n v="59492"/>
    <n v="0"/>
    <n v="0"/>
    <n v="0"/>
    <n v="0"/>
    <m/>
    <n v="0"/>
    <m/>
    <n v="59492"/>
    <n v="0"/>
    <m/>
    <n v="59492"/>
    <n v="4800047564"/>
    <s v="19.05.2021"/>
    <m/>
    <m/>
    <m/>
    <d v="2020-09-29T00:00:00"/>
    <m/>
    <n v="2"/>
    <m/>
    <m/>
    <n v="1"/>
    <n v="20210331"/>
    <n v="20210315"/>
    <n v="59492"/>
    <n v="0"/>
    <n v="20221209"/>
  </r>
  <r>
    <n v="900145579"/>
    <s v="EMPRESA SOCIAL DEL ESTADO POPAYAN E.S.E"/>
    <s v="PESC"/>
    <n v="3692"/>
    <s v="PESC_3692"/>
    <s v="900145579_PESC_3692"/>
    <m/>
    <m/>
    <m/>
    <m/>
    <s v="PESC"/>
    <n v="3692"/>
    <m/>
    <d v="2022-03-09T00:00:00"/>
    <n v="99423"/>
    <n v="99423"/>
    <s v="B)Factura sin saldo ERP"/>
    <x v="1"/>
    <m/>
    <m/>
    <m/>
    <m/>
    <m/>
    <s v="OK"/>
    <n v="99423"/>
    <n v="0"/>
    <n v="0"/>
    <n v="0"/>
    <n v="0"/>
    <m/>
    <n v="0"/>
    <m/>
    <n v="99423"/>
    <n v="0"/>
    <m/>
    <m/>
    <m/>
    <m/>
    <m/>
    <m/>
    <m/>
    <d v="2022-03-09T00:00:00"/>
    <m/>
    <n v="2"/>
    <m/>
    <m/>
    <n v="2"/>
    <n v="20221030"/>
    <n v="20221004"/>
    <n v="99423"/>
    <n v="0"/>
    <n v="20221209"/>
  </r>
  <r>
    <n v="900145579"/>
    <s v="EMPRESA SOCIAL DEL ESTADO POPAYAN E.S.E"/>
    <s v="PESC"/>
    <n v="7111"/>
    <s v="PESC_7111"/>
    <s v="900145579_PESC_7111"/>
    <m/>
    <m/>
    <m/>
    <m/>
    <s v="PESC"/>
    <n v="7111"/>
    <m/>
    <d v="2022-06-22T00:00:00"/>
    <n v="137009"/>
    <n v="54900"/>
    <s v="B)Factura sin saldo ERP"/>
    <x v="2"/>
    <m/>
    <m/>
    <m/>
    <m/>
    <m/>
    <s v="OK"/>
    <n v="137009"/>
    <n v="0"/>
    <n v="0"/>
    <n v="0"/>
    <n v="0"/>
    <m/>
    <n v="0"/>
    <m/>
    <n v="137009"/>
    <n v="0"/>
    <m/>
    <n v="137009"/>
    <n v="4800057887"/>
    <s v="15.11.2022"/>
    <m/>
    <m/>
    <m/>
    <d v="2022-06-22T00:00:00"/>
    <m/>
    <n v="2"/>
    <m/>
    <m/>
    <n v="2"/>
    <n v="20221005"/>
    <n v="20220921"/>
    <n v="137009"/>
    <n v="0"/>
    <n v="20221209"/>
  </r>
  <r>
    <n v="900145579"/>
    <s v="EMPRESA SOCIAL DEL ESTADO POPAYAN E.S.E"/>
    <s v="PESC"/>
    <n v="8609"/>
    <s v="PESC_8609"/>
    <s v="900145579_PESC_8609"/>
    <m/>
    <m/>
    <m/>
    <m/>
    <s v="PESC"/>
    <n v="8609"/>
    <m/>
    <d v="2022-10-05T00:00:00"/>
    <n v="168851"/>
    <n v="168851"/>
    <s v="B)Factura sin saldo ERP"/>
    <x v="1"/>
    <m/>
    <m/>
    <m/>
    <m/>
    <m/>
    <s v="OK"/>
    <n v="168851"/>
    <n v="0"/>
    <n v="0"/>
    <n v="0"/>
    <n v="0"/>
    <m/>
    <n v="0"/>
    <m/>
    <n v="168851"/>
    <n v="0"/>
    <m/>
    <m/>
    <m/>
    <m/>
    <m/>
    <m/>
    <m/>
    <d v="2022-10-05T00:00:00"/>
    <m/>
    <n v="2"/>
    <m/>
    <m/>
    <n v="1"/>
    <n v="20221030"/>
    <n v="20221005"/>
    <n v="168851"/>
    <n v="0"/>
    <n v="20221209"/>
  </r>
  <r>
    <n v="900145579"/>
    <s v="EMPRESA SOCIAL DEL ESTADO POPAYAN E.S.E"/>
    <s v="PESC"/>
    <n v="9001"/>
    <s v="PESC_9001"/>
    <s v="900145579_PESC_9001"/>
    <m/>
    <m/>
    <m/>
    <m/>
    <s v="PESC"/>
    <n v="9001"/>
    <m/>
    <d v="2022-10-18T00:00:00"/>
    <n v="89600"/>
    <n v="89600"/>
    <s v="B)Factura sin saldo ERP"/>
    <x v="1"/>
    <m/>
    <m/>
    <m/>
    <m/>
    <m/>
    <s v="OK"/>
    <n v="89600"/>
    <n v="0"/>
    <n v="0"/>
    <n v="0"/>
    <n v="0"/>
    <m/>
    <n v="0"/>
    <m/>
    <n v="89600"/>
    <n v="0"/>
    <m/>
    <m/>
    <m/>
    <m/>
    <m/>
    <m/>
    <m/>
    <d v="2022-10-18T00:00:00"/>
    <m/>
    <n v="2"/>
    <m/>
    <m/>
    <n v="1"/>
    <n v="20221030"/>
    <n v="20221018"/>
    <n v="89600"/>
    <n v="0"/>
    <n v="20221209"/>
  </r>
  <r>
    <n v="900145579"/>
    <s v="EMPRESA SOCIAL DEL ESTADO POPAYAN E.S.E"/>
    <s v="PESC"/>
    <n v="9153"/>
    <s v="PESC_9153"/>
    <s v="900145579_PESC_9153"/>
    <m/>
    <m/>
    <m/>
    <m/>
    <s v="PESC"/>
    <n v="9153"/>
    <m/>
    <d v="2022-10-18T00:00:00"/>
    <n v="1174790"/>
    <n v="1174790"/>
    <s v="B)Factura sin saldo ERP"/>
    <x v="1"/>
    <m/>
    <m/>
    <m/>
    <m/>
    <m/>
    <s v="OK"/>
    <n v="1174790"/>
    <n v="0"/>
    <n v="0"/>
    <n v="0"/>
    <n v="0"/>
    <m/>
    <n v="0"/>
    <m/>
    <n v="1174790"/>
    <n v="0"/>
    <m/>
    <m/>
    <m/>
    <m/>
    <m/>
    <m/>
    <m/>
    <d v="2022-10-18T00:00:00"/>
    <m/>
    <n v="2"/>
    <m/>
    <m/>
    <n v="1"/>
    <n v="20221030"/>
    <n v="20221018"/>
    <n v="1174790"/>
    <n v="0"/>
    <n v="20221209"/>
  </r>
  <r>
    <n v="900145579"/>
    <s v="EMPRESA SOCIAL DEL ESTADO POPAYAN E.S.E"/>
    <s v="PESC"/>
    <n v="9181"/>
    <s v="PESC_9181"/>
    <s v="900145579_PESC_9181"/>
    <m/>
    <m/>
    <m/>
    <m/>
    <s v="PESC"/>
    <n v="9181"/>
    <m/>
    <d v="2022-10-18T00:00:00"/>
    <n v="137824"/>
    <n v="137824"/>
    <s v="B)Factura sin saldo ERP"/>
    <x v="1"/>
    <m/>
    <m/>
    <m/>
    <m/>
    <m/>
    <s v="OK"/>
    <n v="137824"/>
    <n v="0"/>
    <n v="0"/>
    <n v="0"/>
    <n v="0"/>
    <m/>
    <n v="0"/>
    <m/>
    <n v="137824"/>
    <n v="0"/>
    <m/>
    <m/>
    <m/>
    <m/>
    <m/>
    <m/>
    <m/>
    <d v="2022-10-18T00:00:00"/>
    <m/>
    <n v="2"/>
    <m/>
    <m/>
    <n v="1"/>
    <n v="20221030"/>
    <n v="20221018"/>
    <n v="137824"/>
    <n v="0"/>
    <n v="20221209"/>
  </r>
  <r>
    <n v="900145579"/>
    <s v="EMPRESA SOCIAL DEL ESTADO POPAYAN E.S.E"/>
    <s v="PI"/>
    <n v="170103"/>
    <s v="PI_170103"/>
    <s v="900145579_PI_170103"/>
    <m/>
    <m/>
    <m/>
    <m/>
    <s v="PI"/>
    <n v="170103"/>
    <m/>
    <d v="2017-04-01T00:00:00"/>
    <n v="4400"/>
    <n v="4400"/>
    <s v="B)Factura sin saldo ERP/conciliar diferencia glosa aceptada"/>
    <x v="3"/>
    <m/>
    <m/>
    <m/>
    <m/>
    <m/>
    <s v="OK"/>
    <n v="4400"/>
    <n v="0"/>
    <n v="0"/>
    <n v="0"/>
    <m/>
    <m/>
    <n v="0"/>
    <m/>
    <n v="0"/>
    <n v="0"/>
    <m/>
    <m/>
    <m/>
    <m/>
    <m/>
    <m/>
    <m/>
    <d v="2017-04-01T00:00:00"/>
    <m/>
    <n v="2"/>
    <m/>
    <m/>
    <n v="2"/>
    <n v="20211130"/>
    <n v="20211103"/>
    <n v="4400"/>
    <n v="4400"/>
    <n v="20221209"/>
  </r>
  <r>
    <n v="900145579"/>
    <s v="EMPRESA SOCIAL DEL ESTADO POPAYAN E.S.E"/>
    <s v="PYAN"/>
    <n v="124261"/>
    <s v="PYAN_124261"/>
    <s v="900145579_PYAN_124261"/>
    <m/>
    <m/>
    <m/>
    <m/>
    <s v="PYAN"/>
    <n v="124261"/>
    <m/>
    <d v="2022-06-22T00:00:00"/>
    <n v="40000"/>
    <n v="40000"/>
    <s v="B)Factura sin saldo ERP/conciliar diferencia glosa aceptada"/>
    <x v="4"/>
    <m/>
    <m/>
    <m/>
    <m/>
    <m/>
    <s v="OK"/>
    <n v="40000"/>
    <n v="0"/>
    <n v="0"/>
    <n v="0"/>
    <n v="3700"/>
    <s v="ACTA DE CONCILIACION 03/10/2022Aceptación de IPS:3700 / EPS:36300Johana Millan - Esteban Molano - Janett LopezEPS. Kevin Yalanda"/>
    <n v="0"/>
    <m/>
    <n v="36300"/>
    <n v="0"/>
    <m/>
    <m/>
    <m/>
    <m/>
    <m/>
    <m/>
    <m/>
    <d v="2022-06-22T00:00:00"/>
    <m/>
    <n v="2"/>
    <m/>
    <m/>
    <n v="2"/>
    <n v="20221030"/>
    <n v="20221004"/>
    <n v="40000"/>
    <n v="3700"/>
    <n v="20221209"/>
  </r>
  <r>
    <n v="900145579"/>
    <s v="EMPRESA SOCIAL DEL ESTADO POPAYAN E.S.E"/>
    <s v="P"/>
    <n v="20084931"/>
    <s v="P_20084931"/>
    <s v="900145579_P_20084931"/>
    <m/>
    <m/>
    <m/>
    <m/>
    <s v="P"/>
    <n v="20084931"/>
    <m/>
    <d v="2021-03-03T00:00:00"/>
    <n v="89186"/>
    <n v="89186"/>
    <s v="B)Factura sin saldo ERP/conciliar diferencia glosa aceptada"/>
    <x v="4"/>
    <m/>
    <m/>
    <m/>
    <m/>
    <m/>
    <s v="OK"/>
    <n v="89186"/>
    <n v="0"/>
    <n v="0"/>
    <n v="0"/>
    <n v="44592"/>
    <s v="ACTA DE CONCILIACION 03/10/2022Aceptación de IPS:444592 / EPS:44594Johana Millan - Esteban Molano - Janett LopezEPS. Kevin Yalanda"/>
    <n v="0"/>
    <m/>
    <n v="44594"/>
    <n v="0"/>
    <m/>
    <m/>
    <m/>
    <m/>
    <m/>
    <m/>
    <m/>
    <d v="2021-03-03T00:00:00"/>
    <m/>
    <n v="2"/>
    <m/>
    <m/>
    <n v="3"/>
    <n v="20221030"/>
    <n v="20221004"/>
    <n v="89186"/>
    <n v="44592"/>
    <n v="20221209"/>
  </r>
  <r>
    <n v="900145579"/>
    <s v="EMPRESA SOCIAL DEL ESTADO POPAYAN E.S.E"/>
    <m/>
    <n v="7155603"/>
    <n v="7155603"/>
    <s v="900145579__7155603"/>
    <m/>
    <m/>
    <m/>
    <m/>
    <m/>
    <n v="7155603"/>
    <m/>
    <d v="2021-03-03T00:00:00"/>
    <n v="84115"/>
    <n v="84115"/>
    <s v="B)Factura sin saldo ERP/conciliar diferencia glosa aceptada"/>
    <x v="4"/>
    <m/>
    <m/>
    <m/>
    <m/>
    <m/>
    <s v="OK"/>
    <n v="84115"/>
    <n v="0"/>
    <n v="0"/>
    <n v="0"/>
    <n v="42057"/>
    <s v="ACTA DE CONCILIACION 03/10/2022Aceptación de IPS:42057 / EPS:42058Johana Millan - Esteban Molano - Janett LopezEPS. Kevin Yalanda"/>
    <n v="0"/>
    <m/>
    <n v="42058"/>
    <n v="0"/>
    <m/>
    <m/>
    <m/>
    <m/>
    <m/>
    <m/>
    <m/>
    <d v="2021-03-03T00:00:00"/>
    <m/>
    <n v="2"/>
    <m/>
    <m/>
    <n v="3"/>
    <n v="20221030"/>
    <n v="20221004"/>
    <n v="84115"/>
    <n v="42057"/>
    <n v="20221209"/>
  </r>
  <r>
    <n v="900145579"/>
    <s v="EMPRESA SOCIAL DEL ESTADO POPAYAN E.S.E"/>
    <s v="PYAN"/>
    <n v="8776"/>
    <s v="PYAN_8776"/>
    <s v="900145579_PYAN_8776"/>
    <m/>
    <m/>
    <m/>
    <m/>
    <s v="PYAN"/>
    <n v="8776"/>
    <m/>
    <d v="2021-03-03T00:00:00"/>
    <n v="154664"/>
    <n v="154664"/>
    <s v="B)Factura sin saldo ERP/conciliar diferencia glosa aceptada"/>
    <x v="4"/>
    <m/>
    <m/>
    <m/>
    <m/>
    <m/>
    <s v="OK"/>
    <n v="154664"/>
    <n v="0"/>
    <n v="0"/>
    <n v="0"/>
    <n v="76932"/>
    <m/>
    <n v="0"/>
    <m/>
    <n v="77732"/>
    <n v="0"/>
    <m/>
    <m/>
    <m/>
    <m/>
    <m/>
    <m/>
    <m/>
    <d v="2021-03-03T00:00:00"/>
    <m/>
    <n v="2"/>
    <m/>
    <m/>
    <n v="3"/>
    <n v="20221030"/>
    <n v="20221004"/>
    <n v="154664"/>
    <n v="76932"/>
    <n v="20221209"/>
  </r>
  <r>
    <n v="900145579"/>
    <s v="EMPRESA SOCIAL DEL ESTADO POPAYAN E.S.E"/>
    <m/>
    <n v="3935748"/>
    <n v="3935748"/>
    <s v="900145579__3935748"/>
    <m/>
    <m/>
    <m/>
    <m/>
    <m/>
    <n v="3935748"/>
    <m/>
    <d v="2016-12-15T00:00:00"/>
    <n v="64400"/>
    <n v="64400"/>
    <s v="B)Factura sin saldo ERP/conciliar diferencia glosa aceptada"/>
    <x v="3"/>
    <m/>
    <m/>
    <m/>
    <m/>
    <m/>
    <s v="OK"/>
    <n v="64400"/>
    <n v="0"/>
    <n v="0"/>
    <n v="0"/>
    <m/>
    <m/>
    <n v="0"/>
    <m/>
    <n v="0"/>
    <n v="0"/>
    <m/>
    <m/>
    <m/>
    <m/>
    <m/>
    <m/>
    <m/>
    <d v="2016-12-15T00:00:00"/>
    <m/>
    <n v="2"/>
    <m/>
    <m/>
    <n v="2"/>
    <n v="20211130"/>
    <n v="20211103"/>
    <n v="64400"/>
    <n v="64400"/>
    <n v="20221209"/>
  </r>
  <r>
    <n v="900145579"/>
    <s v="EMPRESA SOCIAL DEL ESTADO POPAYAN E.S.E"/>
    <m/>
    <n v="6953812"/>
    <n v="6953812"/>
    <s v="900145579__6953812"/>
    <m/>
    <m/>
    <m/>
    <m/>
    <m/>
    <n v="6953812"/>
    <m/>
    <d v="2020-04-16T00:00:00"/>
    <n v="10600"/>
    <n v="10600"/>
    <s v="B)Factura sin saldo ERP/conciliar diferencia glosa aceptada"/>
    <x v="3"/>
    <m/>
    <m/>
    <m/>
    <m/>
    <m/>
    <s v="OK"/>
    <n v="10600"/>
    <n v="0"/>
    <n v="0"/>
    <n v="0"/>
    <m/>
    <m/>
    <n v="0"/>
    <m/>
    <n v="0"/>
    <n v="0"/>
    <m/>
    <m/>
    <m/>
    <m/>
    <m/>
    <m/>
    <m/>
    <d v="2020-04-16T00:00:00"/>
    <m/>
    <n v="2"/>
    <m/>
    <m/>
    <n v="2"/>
    <n v="20220330"/>
    <n v="20220325"/>
    <n v="10600"/>
    <n v="10600"/>
    <n v="20221209"/>
  </r>
  <r>
    <n v="900145579"/>
    <s v="EMPRESA SOCIAL DEL ESTADO POPAYAN E.S.E"/>
    <s v="PYAN"/>
    <n v="146666"/>
    <s v="PYAN_146666"/>
    <s v="900145579_PYAN_146666"/>
    <m/>
    <m/>
    <m/>
    <m/>
    <s v="PYAN"/>
    <n v="146666"/>
    <m/>
    <d v="2022-09-10T00:00:00"/>
    <n v="6100"/>
    <n v="6100"/>
    <s v="C)Glosas total pendiente por respuesta de IPS"/>
    <x v="5"/>
    <m/>
    <m/>
    <m/>
    <m/>
    <m/>
    <s v="OK"/>
    <n v="6100"/>
    <n v="0"/>
    <n v="0"/>
    <n v="0"/>
    <n v="0"/>
    <m/>
    <n v="6100"/>
    <s v="PAIWEB: Se hace dev de fact con soportes completos yoriginales, NO se evidencia registro del usuario en elPAIWEB. Favor verificar para tramite de pago.NANCY"/>
    <n v="0"/>
    <n v="6100"/>
    <m/>
    <m/>
    <m/>
    <m/>
    <m/>
    <m/>
    <m/>
    <d v="2022-09-10T00:00:00"/>
    <m/>
    <n v="9"/>
    <m/>
    <s v="SI"/>
    <n v="1"/>
    <n v="21001231"/>
    <n v="20220912"/>
    <n v="6100"/>
    <n v="0"/>
    <n v="20221209"/>
  </r>
  <r>
    <n v="900145579"/>
    <s v="EMPRESA SOCIAL DEL ESTADO POPAYAN E.S.E"/>
    <s v="PYAN"/>
    <n v="121020"/>
    <s v="PYAN_121020"/>
    <s v="900145579_PYAN_121020"/>
    <m/>
    <m/>
    <m/>
    <m/>
    <s v="PYAN"/>
    <n v="121020"/>
    <m/>
    <d v="2022-06-22T00:00:00"/>
    <n v="158936"/>
    <n v="158936"/>
    <s v="C)Glosas total pendiente por respuesta de IPS"/>
    <x v="3"/>
    <m/>
    <m/>
    <m/>
    <m/>
    <m/>
    <s v="OK"/>
    <n v="158936"/>
    <n v="0"/>
    <n v="0"/>
    <n v="0"/>
    <n v="0"/>
    <m/>
    <n v="158936"/>
    <s v="AUTORIZACION_DEVOLUCION DE FACTURA CON SOPROTES COMPLETAS:NO SE EVIDENCIA AUTORIZACION SOLICITARLA AL CORREOcapautorizaciones@epscomfenalcovalle.com.coKEVIN YALANDA"/>
    <n v="0"/>
    <n v="158936"/>
    <m/>
    <m/>
    <m/>
    <m/>
    <m/>
    <m/>
    <m/>
    <d v="2022-06-22T00:00:00"/>
    <m/>
    <n v="9"/>
    <m/>
    <s v="SI"/>
    <n v="1"/>
    <n v="21001231"/>
    <n v="20220621"/>
    <n v="158936"/>
    <n v="0"/>
    <n v="20221209"/>
  </r>
  <r>
    <n v="900145579"/>
    <s v="EMPRESA SOCIAL DEL ESTADO POPAYAN E.S.E"/>
    <s v="PYAN"/>
    <n v="159440"/>
    <s v="PYAN_159440"/>
    <s v="900145579_PYAN_159440"/>
    <m/>
    <m/>
    <m/>
    <m/>
    <s v="PYAN"/>
    <n v="159440"/>
    <m/>
    <d v="2022-10-05T00:00:00"/>
    <n v="6100"/>
    <n v="6100"/>
    <s v="C)Glosas total pendiente por respuesta de IPS"/>
    <x v="5"/>
    <m/>
    <m/>
    <m/>
    <m/>
    <m/>
    <s v="OK"/>
    <n v="6100"/>
    <n v="0"/>
    <n v="0"/>
    <n v="0"/>
    <n v="0"/>
    <m/>
    <n v="6100"/>
    <s v="PAIWEB: Se hace dev de fact con soportes completos yoriginales, el documento no se encuentra registrado en elpaiweb.nancy"/>
    <n v="0"/>
    <n v="6100"/>
    <m/>
    <m/>
    <m/>
    <m/>
    <m/>
    <m/>
    <m/>
    <d v="2022-10-05T00:00:00"/>
    <m/>
    <n v="9"/>
    <m/>
    <s v="SI"/>
    <n v="1"/>
    <n v="21001231"/>
    <n v="20221005"/>
    <n v="6100"/>
    <n v="0"/>
    <n v="20221209"/>
  </r>
  <r>
    <n v="900145579"/>
    <s v="EMPRESA SOCIAL DEL ESTADO POPAYAN E.S.E"/>
    <s v="PYAN"/>
    <n v="148378"/>
    <s v="PYAN_148378"/>
    <s v="900145579_PYAN_148378"/>
    <m/>
    <m/>
    <m/>
    <m/>
    <s v="PYAN"/>
    <n v="148378"/>
    <m/>
    <d v="2022-09-10T00:00:00"/>
    <n v="133934"/>
    <n v="133934"/>
    <s v="C)Glosas total pendiente por respuesta de IPS"/>
    <x v="5"/>
    <m/>
    <m/>
    <m/>
    <m/>
    <m/>
    <s v="OK"/>
    <n v="133934"/>
    <n v="0"/>
    <n v="0"/>
    <n v="0"/>
    <n v="0"/>
    <m/>
    <n v="133934"/>
    <s v="AUT:DEVOLUCION DE FACTURA CON SOPORTES COMPLETOS:1.NO SE EVIDENCIA AUTORIZACION A SERVICIOS FACTURADOSCorreos Corporativos de solicitudes.Urgencias: autorizacionescap@epsdelagente.com.co3168341823 (servicio 24 horas)Desde otras ciudades 018000185462 (servicio 24 horas)Para autorizaciones de egresos hospitalarios:capautorizaciones@epsdelagente.com.coKEVIN YALANDA"/>
    <n v="0"/>
    <n v="133934"/>
    <m/>
    <m/>
    <m/>
    <m/>
    <m/>
    <m/>
    <m/>
    <d v="2022-09-10T00:00:00"/>
    <m/>
    <n v="9"/>
    <m/>
    <s v="SI"/>
    <n v="1"/>
    <n v="21001231"/>
    <n v="20220912"/>
    <n v="133934"/>
    <n v="0"/>
    <n v="20221209"/>
  </r>
  <r>
    <n v="900145579"/>
    <s v="EMPRESA SOCIAL DEL ESTADO POPAYAN E.S.E"/>
    <s v="PYAN"/>
    <n v="155387"/>
    <s v="PYAN_155387"/>
    <s v="900145579_PYAN_155387"/>
    <m/>
    <m/>
    <m/>
    <m/>
    <s v="PYAN"/>
    <n v="155387"/>
    <m/>
    <d v="2022-10-05T00:00:00"/>
    <n v="6100"/>
    <n v="6100"/>
    <s v="C)Glosas total pendiente por respuesta de IPS"/>
    <x v="5"/>
    <m/>
    <m/>
    <m/>
    <m/>
    <m/>
    <s v="OK"/>
    <n v="6100"/>
    <n v="0"/>
    <n v="0"/>
    <n v="0"/>
    <n v="0"/>
    <m/>
    <n v="6100"/>
    <s v="PAIWEB: Se hace dev de fact con soportes completos yoriginales, NO se evidencia registro del usuario en elPAIWEB. Favor verificar para tramite de pago.NANCY"/>
    <n v="0"/>
    <n v="6100"/>
    <m/>
    <m/>
    <m/>
    <m/>
    <m/>
    <m/>
    <m/>
    <d v="2022-10-05T00:00:00"/>
    <m/>
    <n v="9"/>
    <m/>
    <s v="SI"/>
    <n v="1"/>
    <n v="21001231"/>
    <n v="20221005"/>
    <n v="6100"/>
    <n v="0"/>
    <n v="20221209"/>
  </r>
  <r>
    <n v="900145579"/>
    <s v="EMPRESA SOCIAL DEL ESTADO POPAYAN E.S.E"/>
    <s v="PURA"/>
    <n v="23805"/>
    <s v="PURA_23805"/>
    <s v="900145579_PURA_23805"/>
    <m/>
    <m/>
    <m/>
    <m/>
    <s v="PURA"/>
    <n v="23805"/>
    <m/>
    <d v="2022-06-22T00:00:00"/>
    <n v="155383"/>
    <n v="155383"/>
    <s v="C)Glosas total pendiente por respuesta de IPS"/>
    <x v="3"/>
    <m/>
    <m/>
    <m/>
    <m/>
    <m/>
    <s v="OK"/>
    <n v="155383"/>
    <n v="0"/>
    <n v="0"/>
    <n v="0"/>
    <n v="0"/>
    <m/>
    <n v="155383"/>
    <s v="AUTORIZACION- DEVOLUCION DE FACTURA CON SOPORTES COMPLETOS:No se evidencia autorización, ni solicitud de la misma. Solicitarla al correo capautorizaciones@epscomfenalcovalle.com.co y presentar cuentas nuevamente. Kevin Yalanda"/>
    <n v="0"/>
    <n v="155383"/>
    <m/>
    <m/>
    <m/>
    <m/>
    <m/>
    <m/>
    <m/>
    <d v="2022-06-22T00:00:00"/>
    <m/>
    <n v="9"/>
    <m/>
    <s v="SI"/>
    <n v="1"/>
    <n v="21001231"/>
    <n v="20220621"/>
    <n v="155383"/>
    <n v="0"/>
    <n v="20221209"/>
  </r>
  <r>
    <n v="900145579"/>
    <s v="EMPRESA SOCIAL DEL ESTADO POPAYAN E.S.E"/>
    <s v="PURA"/>
    <n v="24321"/>
    <s v="PURA_24321"/>
    <s v="900145579_PURA_24321"/>
    <m/>
    <m/>
    <m/>
    <m/>
    <s v="PURA"/>
    <n v="24321"/>
    <m/>
    <d v="2022-06-22T00:00:00"/>
    <n v="67115"/>
    <n v="67115"/>
    <s v="C)Glosas total pendiente por respuesta de IPS"/>
    <x v="3"/>
    <m/>
    <m/>
    <m/>
    <m/>
    <m/>
    <s v="OK"/>
    <n v="67115"/>
    <n v="0"/>
    <n v="0"/>
    <n v="0"/>
    <n v="0"/>
    <m/>
    <n v="67115"/>
    <s v="AUTORIZAICON _ DEVOLUCION DE FACTURA CON SOPORTES COMPLETOS.NO SE EVIDENCIA AUTORIZACION NI TRAZABILIDAD DE LA MISMA, SOLICITAR AUTORIZACION AL CORREOcapautorizaciones@epscomfenalcovalle.com.co KEVIN YALANDA"/>
    <n v="0"/>
    <n v="67115"/>
    <m/>
    <m/>
    <m/>
    <m/>
    <m/>
    <m/>
    <m/>
    <d v="2022-06-22T00:00:00"/>
    <m/>
    <n v="9"/>
    <m/>
    <s v="SI"/>
    <n v="1"/>
    <n v="21001231"/>
    <n v="20220621"/>
    <n v="67115"/>
    <n v="0"/>
    <n v="2022120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9AF6EEA-6A42-48FD-90E2-766D522743AC}" name="TablaDinámica9" cacheId="4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F10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7">
        <item x="2"/>
        <item x="3"/>
        <item x="5"/>
        <item x="0"/>
        <item x="1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 " fld="5" subtotal="count" baseField="0" baseItem="0"/>
    <dataField name="SALDO FACT IPS " fld="15" baseField="0" baseItem="0" numFmtId="164"/>
    <dataField name="VALOR GLOSA Y DV " fld="30" baseField="0" baseItem="0" numFmtId="164"/>
    <dataField name="VALOR GLOSA ACEPTADA IPS " fld="28" baseField="0" baseItem="0" numFmtId="164"/>
    <dataField name="VALOR CANCELADO " fld="35" baseField="0" baseItem="0" numFmtId="164"/>
  </dataFields>
  <formats count="8"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3" selected="0">
            <x v="2"/>
            <x v="3"/>
            <x v="4"/>
          </reference>
        </references>
      </pivotArea>
    </format>
    <format dxfId="8">
      <pivotArea field="17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workbookViewId="0">
      <selection activeCell="E16" sqref="E16"/>
    </sheetView>
  </sheetViews>
  <sheetFormatPr baseColWidth="10" defaultRowHeight="15" x14ac:dyDescent="0.25"/>
  <cols>
    <col min="7" max="7" width="20.7109375" customWidth="1"/>
    <col min="11" max="11" width="20.85546875" customWidth="1"/>
  </cols>
  <sheetData>
    <row r="1" spans="1:11" x14ac:dyDescent="0.25">
      <c r="A1" s="1" t="s">
        <v>0</v>
      </c>
      <c r="B1" s="1" t="s">
        <v>1</v>
      </c>
      <c r="C1" s="2" t="s">
        <v>2</v>
      </c>
      <c r="D1" s="2" t="s">
        <v>90</v>
      </c>
      <c r="E1" s="2" t="s">
        <v>91</v>
      </c>
      <c r="F1" s="2" t="s">
        <v>3</v>
      </c>
      <c r="G1" s="3" t="s">
        <v>4</v>
      </c>
      <c r="H1" s="2" t="s">
        <v>5</v>
      </c>
      <c r="I1" s="2" t="s">
        <v>6</v>
      </c>
      <c r="J1" s="4" t="s">
        <v>7</v>
      </c>
      <c r="K1" s="1" t="s">
        <v>8</v>
      </c>
    </row>
    <row r="2" spans="1:11" ht="16.5" x14ac:dyDescent="0.3">
      <c r="A2" s="14">
        <v>900145579</v>
      </c>
      <c r="B2" s="5" t="s">
        <v>89</v>
      </c>
      <c r="C2" s="5">
        <v>3935748</v>
      </c>
      <c r="D2" s="5"/>
      <c r="E2" s="5">
        <v>3935748</v>
      </c>
      <c r="F2" s="6" t="s">
        <v>9</v>
      </c>
      <c r="G2" s="7">
        <v>64400</v>
      </c>
      <c r="H2" s="8">
        <v>42719</v>
      </c>
      <c r="I2" s="5">
        <v>2016</v>
      </c>
      <c r="J2" s="7">
        <v>0</v>
      </c>
      <c r="K2" s="7">
        <v>64400</v>
      </c>
    </row>
    <row r="3" spans="1:11" ht="16.5" x14ac:dyDescent="0.3">
      <c r="A3" s="14">
        <v>900145579</v>
      </c>
      <c r="B3" s="5" t="s">
        <v>89</v>
      </c>
      <c r="C3" s="5" t="s">
        <v>10</v>
      </c>
      <c r="D3" s="5" t="s">
        <v>92</v>
      </c>
      <c r="E3" s="5">
        <v>170103</v>
      </c>
      <c r="F3" s="9" t="s">
        <v>11</v>
      </c>
      <c r="G3" s="7">
        <v>4400</v>
      </c>
      <c r="H3" s="8">
        <v>42826</v>
      </c>
      <c r="I3" s="5">
        <v>2017</v>
      </c>
      <c r="J3" s="7">
        <v>0</v>
      </c>
      <c r="K3" s="7">
        <v>4400</v>
      </c>
    </row>
    <row r="4" spans="1:11" ht="16.5" x14ac:dyDescent="0.3">
      <c r="A4" s="14">
        <v>900145579</v>
      </c>
      <c r="B4" s="5" t="s">
        <v>89</v>
      </c>
      <c r="C4" s="5" t="s">
        <v>12</v>
      </c>
      <c r="D4" s="5" t="s">
        <v>93</v>
      </c>
      <c r="E4" s="5">
        <v>22122168</v>
      </c>
      <c r="F4" s="5" t="s">
        <v>13</v>
      </c>
      <c r="G4" s="7">
        <v>82522</v>
      </c>
      <c r="H4" s="8">
        <v>43445</v>
      </c>
      <c r="I4" s="5">
        <v>2018</v>
      </c>
      <c r="J4" s="7">
        <v>0</v>
      </c>
      <c r="K4" s="7">
        <v>82522</v>
      </c>
    </row>
    <row r="5" spans="1:11" ht="16.5" x14ac:dyDescent="0.3">
      <c r="A5" s="14">
        <v>900145579</v>
      </c>
      <c r="B5" s="5" t="s">
        <v>89</v>
      </c>
      <c r="C5" s="5" t="s">
        <v>14</v>
      </c>
      <c r="D5" s="5" t="s">
        <v>93</v>
      </c>
      <c r="E5" s="5">
        <v>22122195</v>
      </c>
      <c r="F5" s="5" t="s">
        <v>13</v>
      </c>
      <c r="G5" s="7">
        <v>1002061</v>
      </c>
      <c r="H5" s="8">
        <v>43446</v>
      </c>
      <c r="I5" s="5">
        <v>2018</v>
      </c>
      <c r="J5" s="7">
        <v>0</v>
      </c>
      <c r="K5" s="7">
        <v>1002061</v>
      </c>
    </row>
    <row r="6" spans="1:11" ht="16.5" x14ac:dyDescent="0.3">
      <c r="A6" s="14">
        <v>900145579</v>
      </c>
      <c r="B6" s="5" t="s">
        <v>89</v>
      </c>
      <c r="C6" s="5" t="s">
        <v>15</v>
      </c>
      <c r="D6" s="5" t="s">
        <v>94</v>
      </c>
      <c r="E6" s="5">
        <v>20057708</v>
      </c>
      <c r="F6" s="5" t="s">
        <v>13</v>
      </c>
      <c r="G6" s="7">
        <v>94554</v>
      </c>
      <c r="H6" s="8">
        <v>43446</v>
      </c>
      <c r="I6" s="5">
        <v>2018</v>
      </c>
      <c r="J6" s="7">
        <v>0</v>
      </c>
      <c r="K6" s="7">
        <v>94554</v>
      </c>
    </row>
    <row r="7" spans="1:11" ht="16.5" x14ac:dyDescent="0.3">
      <c r="A7" s="14">
        <v>900145579</v>
      </c>
      <c r="B7" s="5" t="s">
        <v>89</v>
      </c>
      <c r="C7" s="5" t="s">
        <v>16</v>
      </c>
      <c r="D7" s="5" t="s">
        <v>94</v>
      </c>
      <c r="E7" s="5">
        <v>20057849</v>
      </c>
      <c r="F7" s="5" t="s">
        <v>13</v>
      </c>
      <c r="G7" s="7">
        <v>52025</v>
      </c>
      <c r="H7" s="8">
        <v>43459</v>
      </c>
      <c r="I7" s="5">
        <v>2018</v>
      </c>
      <c r="J7" s="7">
        <v>0</v>
      </c>
      <c r="K7" s="7">
        <v>52025</v>
      </c>
    </row>
    <row r="8" spans="1:11" ht="16.5" x14ac:dyDescent="0.3">
      <c r="A8" s="14">
        <v>900145579</v>
      </c>
      <c r="B8" s="5" t="s">
        <v>89</v>
      </c>
      <c r="C8" s="5">
        <v>6953812</v>
      </c>
      <c r="D8" s="5"/>
      <c r="E8" s="5">
        <v>6953812</v>
      </c>
      <c r="F8" s="5" t="s">
        <v>17</v>
      </c>
      <c r="G8" s="7">
        <v>10600</v>
      </c>
      <c r="H8" s="8">
        <v>43937</v>
      </c>
      <c r="I8" s="5">
        <v>2020</v>
      </c>
      <c r="J8" s="7">
        <v>0</v>
      </c>
      <c r="K8" s="7">
        <v>10600</v>
      </c>
    </row>
    <row r="9" spans="1:11" ht="16.5" x14ac:dyDescent="0.3">
      <c r="A9" s="14">
        <v>900145579</v>
      </c>
      <c r="B9" s="5" t="s">
        <v>89</v>
      </c>
      <c r="C9" s="5" t="s">
        <v>18</v>
      </c>
      <c r="D9" s="5" t="s">
        <v>93</v>
      </c>
      <c r="E9" s="5">
        <v>22182344</v>
      </c>
      <c r="F9" s="5" t="s">
        <v>19</v>
      </c>
      <c r="G9" s="7">
        <v>1455597</v>
      </c>
      <c r="H9" s="8">
        <v>44018</v>
      </c>
      <c r="I9" s="5">
        <v>2020</v>
      </c>
      <c r="J9" s="7">
        <v>0</v>
      </c>
      <c r="K9" s="7">
        <v>1455597</v>
      </c>
    </row>
    <row r="10" spans="1:11" ht="16.5" x14ac:dyDescent="0.3">
      <c r="A10" s="14">
        <v>900145579</v>
      </c>
      <c r="B10" s="5" t="s">
        <v>89</v>
      </c>
      <c r="C10" s="5" t="s">
        <v>20</v>
      </c>
      <c r="D10" s="5" t="s">
        <v>94</v>
      </c>
      <c r="E10" s="5">
        <v>20087378</v>
      </c>
      <c r="F10" s="5" t="s">
        <v>21</v>
      </c>
      <c r="G10" s="7">
        <v>1025681</v>
      </c>
      <c r="H10" s="8">
        <v>44099</v>
      </c>
      <c r="I10" s="5">
        <v>2020</v>
      </c>
      <c r="J10" s="7">
        <v>0</v>
      </c>
      <c r="K10" s="7">
        <v>1025681</v>
      </c>
    </row>
    <row r="11" spans="1:11" ht="16.5" x14ac:dyDescent="0.3">
      <c r="A11" s="14">
        <v>900145579</v>
      </c>
      <c r="B11" s="5" t="s">
        <v>89</v>
      </c>
      <c r="C11" s="5" t="s">
        <v>22</v>
      </c>
      <c r="D11" s="5" t="s">
        <v>94</v>
      </c>
      <c r="E11" s="5">
        <v>20087518</v>
      </c>
      <c r="F11" s="5" t="s">
        <v>21</v>
      </c>
      <c r="G11" s="7">
        <v>59492</v>
      </c>
      <c r="H11" s="8">
        <v>44103</v>
      </c>
      <c r="I11" s="5">
        <v>2020</v>
      </c>
      <c r="J11" s="7">
        <v>0</v>
      </c>
      <c r="K11" s="7">
        <v>59492</v>
      </c>
    </row>
    <row r="12" spans="1:11" ht="16.5" x14ac:dyDescent="0.3">
      <c r="A12" s="14">
        <v>900145579</v>
      </c>
      <c r="B12" s="5" t="s">
        <v>89</v>
      </c>
      <c r="C12" s="5" t="s">
        <v>23</v>
      </c>
      <c r="D12" s="5" t="s">
        <v>93</v>
      </c>
      <c r="E12" s="5">
        <v>22191931</v>
      </c>
      <c r="F12" s="5" t="s">
        <v>24</v>
      </c>
      <c r="G12" s="7">
        <v>109911</v>
      </c>
      <c r="H12" s="8">
        <v>44119</v>
      </c>
      <c r="I12" s="5">
        <v>2020</v>
      </c>
      <c r="J12" s="7">
        <v>0</v>
      </c>
      <c r="K12" s="7">
        <v>109911</v>
      </c>
    </row>
    <row r="13" spans="1:11" ht="16.5" x14ac:dyDescent="0.3">
      <c r="A13" s="14">
        <v>900145579</v>
      </c>
      <c r="B13" s="5" t="s">
        <v>89</v>
      </c>
      <c r="C13" s="5">
        <v>7159715</v>
      </c>
      <c r="D13" s="5"/>
      <c r="E13" s="5">
        <v>7159715</v>
      </c>
      <c r="F13" s="5" t="s">
        <v>25</v>
      </c>
      <c r="G13" s="7">
        <v>135033</v>
      </c>
      <c r="H13" s="8">
        <v>44164</v>
      </c>
      <c r="I13" s="5">
        <v>2020</v>
      </c>
      <c r="J13" s="7">
        <v>0</v>
      </c>
      <c r="K13" s="7">
        <v>135033</v>
      </c>
    </row>
    <row r="14" spans="1:11" ht="16.5" x14ac:dyDescent="0.3">
      <c r="A14" s="14">
        <v>900145579</v>
      </c>
      <c r="B14" s="5" t="s">
        <v>89</v>
      </c>
      <c r="C14" s="5">
        <v>7023187</v>
      </c>
      <c r="D14" s="5"/>
      <c r="E14" s="5">
        <v>7023187</v>
      </c>
      <c r="F14" s="5" t="s">
        <v>26</v>
      </c>
      <c r="G14" s="7">
        <v>5300</v>
      </c>
      <c r="H14" s="8">
        <v>43995</v>
      </c>
      <c r="I14" s="5">
        <v>2020</v>
      </c>
      <c r="J14" s="7">
        <v>0</v>
      </c>
      <c r="K14" s="7">
        <v>5300</v>
      </c>
    </row>
    <row r="15" spans="1:11" ht="16.5" x14ac:dyDescent="0.3">
      <c r="A15" s="14">
        <v>900145579</v>
      </c>
      <c r="B15" s="5" t="s">
        <v>89</v>
      </c>
      <c r="C15" s="5" t="s">
        <v>27</v>
      </c>
      <c r="D15" s="5" t="s">
        <v>94</v>
      </c>
      <c r="E15" s="5">
        <v>20084710</v>
      </c>
      <c r="F15" s="5" t="s">
        <v>28</v>
      </c>
      <c r="G15" s="7">
        <v>984949</v>
      </c>
      <c r="H15" s="8">
        <v>44007</v>
      </c>
      <c r="I15" s="5">
        <v>2020</v>
      </c>
      <c r="J15" s="7">
        <v>0</v>
      </c>
      <c r="K15" s="7">
        <v>984949</v>
      </c>
    </row>
    <row r="16" spans="1:11" ht="16.5" x14ac:dyDescent="0.3">
      <c r="A16" s="14">
        <v>900145579</v>
      </c>
      <c r="B16" s="5" t="s">
        <v>89</v>
      </c>
      <c r="C16" s="5">
        <v>7009556</v>
      </c>
      <c r="D16" s="5"/>
      <c r="E16" s="5">
        <v>7009556</v>
      </c>
      <c r="F16" s="5" t="s">
        <v>29</v>
      </c>
      <c r="G16" s="7">
        <v>21200</v>
      </c>
      <c r="H16" s="8">
        <v>43979</v>
      </c>
      <c r="I16" s="5">
        <v>2020</v>
      </c>
      <c r="J16" s="7">
        <v>0</v>
      </c>
      <c r="K16" s="7">
        <v>21200</v>
      </c>
    </row>
    <row r="17" spans="1:11" ht="16.5" x14ac:dyDescent="0.3">
      <c r="A17" s="14">
        <v>900145579</v>
      </c>
      <c r="B17" s="5" t="s">
        <v>89</v>
      </c>
      <c r="C17" s="5" t="s">
        <v>30</v>
      </c>
      <c r="D17" s="5" t="s">
        <v>95</v>
      </c>
      <c r="E17" s="5">
        <v>8776</v>
      </c>
      <c r="F17" s="5" t="s">
        <v>31</v>
      </c>
      <c r="G17" s="7">
        <v>154664</v>
      </c>
      <c r="H17" s="8">
        <v>44258</v>
      </c>
      <c r="I17" s="5">
        <v>2021</v>
      </c>
      <c r="J17" s="7">
        <v>0</v>
      </c>
      <c r="K17" s="7">
        <v>154664</v>
      </c>
    </row>
    <row r="18" spans="1:11" ht="16.5" x14ac:dyDescent="0.3">
      <c r="A18" s="14">
        <v>900145579</v>
      </c>
      <c r="B18" s="5" t="s">
        <v>89</v>
      </c>
      <c r="C18" s="5" t="s">
        <v>32</v>
      </c>
      <c r="D18" s="5" t="s">
        <v>96</v>
      </c>
      <c r="E18" s="5">
        <v>11087</v>
      </c>
      <c r="F18" s="8" t="s">
        <v>33</v>
      </c>
      <c r="G18" s="7">
        <v>663671</v>
      </c>
      <c r="H18" s="8">
        <v>44355</v>
      </c>
      <c r="I18" s="5">
        <v>2021</v>
      </c>
      <c r="J18" s="7">
        <v>0</v>
      </c>
      <c r="K18" s="7">
        <v>663671</v>
      </c>
    </row>
    <row r="19" spans="1:11" ht="16.5" x14ac:dyDescent="0.3">
      <c r="A19" s="14">
        <v>900145579</v>
      </c>
      <c r="B19" s="5" t="s">
        <v>89</v>
      </c>
      <c r="C19" s="5" t="s">
        <v>34</v>
      </c>
      <c r="D19" s="5" t="s">
        <v>93</v>
      </c>
      <c r="E19" s="5">
        <v>22189529</v>
      </c>
      <c r="F19" s="5" t="s">
        <v>35</v>
      </c>
      <c r="G19" s="7">
        <v>265000</v>
      </c>
      <c r="H19" s="8">
        <v>44258</v>
      </c>
      <c r="I19" s="5">
        <v>2021</v>
      </c>
      <c r="J19" s="7">
        <v>0</v>
      </c>
      <c r="K19" s="7">
        <v>265000</v>
      </c>
    </row>
    <row r="20" spans="1:11" ht="16.5" x14ac:dyDescent="0.3">
      <c r="A20" s="14">
        <v>900145579</v>
      </c>
      <c r="B20" s="5" t="s">
        <v>89</v>
      </c>
      <c r="C20" s="5">
        <v>7155603</v>
      </c>
      <c r="D20" s="5"/>
      <c r="E20" s="5">
        <v>7155603</v>
      </c>
      <c r="F20" s="5" t="s">
        <v>36</v>
      </c>
      <c r="G20" s="7">
        <v>84115</v>
      </c>
      <c r="H20" s="8">
        <v>44258</v>
      </c>
      <c r="I20" s="5">
        <v>2021</v>
      </c>
      <c r="J20" s="7">
        <v>0</v>
      </c>
      <c r="K20" s="7">
        <v>84115</v>
      </c>
    </row>
    <row r="21" spans="1:11" ht="16.5" x14ac:dyDescent="0.3">
      <c r="A21" s="14">
        <v>900145579</v>
      </c>
      <c r="B21" s="5" t="s">
        <v>89</v>
      </c>
      <c r="C21" s="5" t="s">
        <v>37</v>
      </c>
      <c r="D21" s="5" t="s">
        <v>94</v>
      </c>
      <c r="E21" s="5">
        <v>20084931</v>
      </c>
      <c r="F21" s="5" t="s">
        <v>38</v>
      </c>
      <c r="G21" s="7">
        <v>89186</v>
      </c>
      <c r="H21" s="8">
        <v>44258</v>
      </c>
      <c r="I21" s="5">
        <v>2021</v>
      </c>
      <c r="J21" s="7">
        <v>0</v>
      </c>
      <c r="K21" s="7">
        <v>89186</v>
      </c>
    </row>
    <row r="22" spans="1:11" ht="16.5" x14ac:dyDescent="0.3">
      <c r="A22" s="14">
        <v>900145579</v>
      </c>
      <c r="B22" s="5" t="s">
        <v>89</v>
      </c>
      <c r="C22" s="5" t="s">
        <v>39</v>
      </c>
      <c r="D22" s="5" t="s">
        <v>95</v>
      </c>
      <c r="E22" s="5">
        <v>22894</v>
      </c>
      <c r="F22" s="5" t="s">
        <v>33</v>
      </c>
      <c r="G22" s="7">
        <v>114345</v>
      </c>
      <c r="H22" s="8">
        <v>44289</v>
      </c>
      <c r="I22" s="5">
        <v>2021</v>
      </c>
      <c r="J22" s="7">
        <v>0</v>
      </c>
      <c r="K22" s="7">
        <v>114345</v>
      </c>
    </row>
    <row r="23" spans="1:11" ht="16.5" x14ac:dyDescent="0.3">
      <c r="A23" s="14">
        <v>900145579</v>
      </c>
      <c r="B23" s="5" t="s">
        <v>89</v>
      </c>
      <c r="C23" s="5" t="s">
        <v>40</v>
      </c>
      <c r="D23" s="5" t="s">
        <v>95</v>
      </c>
      <c r="E23" s="5">
        <v>28983</v>
      </c>
      <c r="F23" s="5" t="s">
        <v>33</v>
      </c>
      <c r="G23" s="7">
        <v>117223</v>
      </c>
      <c r="H23" s="8">
        <v>44314</v>
      </c>
      <c r="I23" s="5">
        <v>2021</v>
      </c>
      <c r="J23" s="7">
        <v>0</v>
      </c>
      <c r="K23" s="7">
        <v>117223</v>
      </c>
    </row>
    <row r="24" spans="1:11" ht="16.5" x14ac:dyDescent="0.3">
      <c r="A24" s="14">
        <v>900145579</v>
      </c>
      <c r="B24" s="5" t="s">
        <v>89</v>
      </c>
      <c r="C24" s="5" t="s">
        <v>41</v>
      </c>
      <c r="D24" s="5" t="s">
        <v>96</v>
      </c>
      <c r="E24" s="5">
        <v>10831</v>
      </c>
      <c r="F24" s="5" t="s">
        <v>42</v>
      </c>
      <c r="G24" s="7">
        <v>5486</v>
      </c>
      <c r="H24" s="8">
        <v>44314</v>
      </c>
      <c r="I24" s="5">
        <v>2021</v>
      </c>
      <c r="J24" s="7">
        <v>0</v>
      </c>
      <c r="K24" s="7">
        <v>5486</v>
      </c>
    </row>
    <row r="25" spans="1:11" ht="16.5" x14ac:dyDescent="0.3">
      <c r="A25" s="14">
        <v>900145579</v>
      </c>
      <c r="B25" s="5" t="s">
        <v>89</v>
      </c>
      <c r="C25" s="5" t="s">
        <v>43</v>
      </c>
      <c r="D25" s="5" t="s">
        <v>97</v>
      </c>
      <c r="E25" s="5">
        <v>2813</v>
      </c>
      <c r="F25" s="5" t="s">
        <v>44</v>
      </c>
      <c r="G25" s="7">
        <v>27500</v>
      </c>
      <c r="H25" s="8">
        <v>44607</v>
      </c>
      <c r="I25" s="5">
        <v>2022</v>
      </c>
      <c r="J25" s="7">
        <v>27500</v>
      </c>
      <c r="K25" s="7">
        <v>27500</v>
      </c>
    </row>
    <row r="26" spans="1:11" ht="16.5" x14ac:dyDescent="0.3">
      <c r="A26" s="14">
        <v>900145579</v>
      </c>
      <c r="B26" s="5" t="s">
        <v>89</v>
      </c>
      <c r="C26" s="5" t="s">
        <v>45</v>
      </c>
      <c r="D26" s="5" t="s">
        <v>97</v>
      </c>
      <c r="E26" s="5">
        <v>2918</v>
      </c>
      <c r="F26" s="5" t="s">
        <v>44</v>
      </c>
      <c r="G26" s="7">
        <v>72600</v>
      </c>
      <c r="H26" s="8">
        <v>44607</v>
      </c>
      <c r="I26" s="5">
        <v>2022</v>
      </c>
      <c r="J26" s="7">
        <v>72600</v>
      </c>
      <c r="K26" s="7">
        <v>72600</v>
      </c>
    </row>
    <row r="27" spans="1:11" ht="16.5" x14ac:dyDescent="0.3">
      <c r="A27" s="14">
        <v>900145579</v>
      </c>
      <c r="B27" s="5" t="s">
        <v>89</v>
      </c>
      <c r="C27" s="5" t="s">
        <v>46</v>
      </c>
      <c r="D27" s="5" t="s">
        <v>96</v>
      </c>
      <c r="E27" s="5">
        <v>36791</v>
      </c>
      <c r="F27" s="5" t="s">
        <v>47</v>
      </c>
      <c r="G27" s="7">
        <v>110100</v>
      </c>
      <c r="H27" s="8">
        <v>44607</v>
      </c>
      <c r="I27" s="5">
        <v>2022</v>
      </c>
      <c r="J27" s="7">
        <v>110100</v>
      </c>
      <c r="K27" s="7">
        <v>110100</v>
      </c>
    </row>
    <row r="28" spans="1:11" ht="16.5" x14ac:dyDescent="0.3">
      <c r="A28" s="14">
        <v>900145579</v>
      </c>
      <c r="B28" s="5" t="s">
        <v>89</v>
      </c>
      <c r="C28" s="5" t="s">
        <v>48</v>
      </c>
      <c r="D28" s="5" t="s">
        <v>98</v>
      </c>
      <c r="E28" s="5">
        <v>3692</v>
      </c>
      <c r="F28" s="5" t="s">
        <v>49</v>
      </c>
      <c r="G28" s="7">
        <v>99423</v>
      </c>
      <c r="H28" s="8">
        <v>44629</v>
      </c>
      <c r="I28" s="5">
        <v>2022</v>
      </c>
      <c r="J28" s="7">
        <v>99423</v>
      </c>
      <c r="K28" s="7">
        <v>99423</v>
      </c>
    </row>
    <row r="29" spans="1:11" ht="16.5" x14ac:dyDescent="0.3">
      <c r="A29" s="14">
        <v>900145579</v>
      </c>
      <c r="B29" s="5" t="s">
        <v>89</v>
      </c>
      <c r="C29" s="5" t="s">
        <v>50</v>
      </c>
      <c r="D29" s="5" t="s">
        <v>99</v>
      </c>
      <c r="E29" s="5">
        <v>25773</v>
      </c>
      <c r="F29" s="5" t="s">
        <v>51</v>
      </c>
      <c r="G29" s="7">
        <v>16500</v>
      </c>
      <c r="H29" s="8">
        <v>44567</v>
      </c>
      <c r="I29" s="5">
        <v>2022</v>
      </c>
      <c r="J29" s="7">
        <v>16500</v>
      </c>
      <c r="K29" s="7">
        <v>16500</v>
      </c>
    </row>
    <row r="30" spans="1:11" ht="16.5" x14ac:dyDescent="0.3">
      <c r="A30" s="14">
        <v>900145579</v>
      </c>
      <c r="B30" s="5" t="s">
        <v>89</v>
      </c>
      <c r="C30" s="5" t="s">
        <v>52</v>
      </c>
      <c r="D30" s="5" t="s">
        <v>99</v>
      </c>
      <c r="E30" s="5">
        <v>27917</v>
      </c>
      <c r="F30" s="5" t="s">
        <v>51</v>
      </c>
      <c r="G30" s="7">
        <v>5500</v>
      </c>
      <c r="H30" s="8">
        <v>44567</v>
      </c>
      <c r="I30" s="5">
        <v>2022</v>
      </c>
      <c r="J30" s="7">
        <v>5500</v>
      </c>
      <c r="K30" s="7">
        <v>5500</v>
      </c>
    </row>
    <row r="31" spans="1:11" ht="16.5" x14ac:dyDescent="0.3">
      <c r="A31" s="14">
        <v>900145579</v>
      </c>
      <c r="B31" s="5" t="s">
        <v>89</v>
      </c>
      <c r="C31" s="5" t="s">
        <v>53</v>
      </c>
      <c r="D31" s="5" t="s">
        <v>95</v>
      </c>
      <c r="E31" s="5">
        <v>78270</v>
      </c>
      <c r="F31" s="5" t="s">
        <v>54</v>
      </c>
      <c r="G31" s="7">
        <v>81188</v>
      </c>
      <c r="H31" s="8">
        <v>44567</v>
      </c>
      <c r="I31" s="5">
        <v>2022</v>
      </c>
      <c r="J31" s="7">
        <v>81188</v>
      </c>
      <c r="K31" s="7">
        <v>81188</v>
      </c>
    </row>
    <row r="32" spans="1:11" ht="16.5" x14ac:dyDescent="0.3">
      <c r="A32" s="14">
        <v>900145579</v>
      </c>
      <c r="B32" s="5" t="s">
        <v>89</v>
      </c>
      <c r="C32" s="5" t="s">
        <v>55</v>
      </c>
      <c r="D32" s="5" t="s">
        <v>97</v>
      </c>
      <c r="E32" s="5">
        <v>3337</v>
      </c>
      <c r="F32" s="5" t="s">
        <v>56</v>
      </c>
      <c r="G32" s="7">
        <v>45000</v>
      </c>
      <c r="H32" s="8">
        <v>44671</v>
      </c>
      <c r="I32" s="5">
        <v>2022</v>
      </c>
      <c r="J32" s="10">
        <v>45000</v>
      </c>
      <c r="K32" s="7">
        <v>45000</v>
      </c>
    </row>
    <row r="33" spans="1:11" ht="16.5" x14ac:dyDescent="0.3">
      <c r="A33" s="14">
        <v>900145579</v>
      </c>
      <c r="B33" s="5" t="s">
        <v>89</v>
      </c>
      <c r="C33" s="5" t="s">
        <v>57</v>
      </c>
      <c r="D33" s="5" t="s">
        <v>97</v>
      </c>
      <c r="E33" s="5">
        <v>3563</v>
      </c>
      <c r="F33" s="5" t="s">
        <v>56</v>
      </c>
      <c r="G33" s="7">
        <v>45000</v>
      </c>
      <c r="H33" s="8">
        <v>44671</v>
      </c>
      <c r="I33" s="5">
        <v>2022</v>
      </c>
      <c r="J33" s="10">
        <v>45000</v>
      </c>
      <c r="K33" s="7">
        <v>45000</v>
      </c>
    </row>
    <row r="34" spans="1:11" ht="16.5" x14ac:dyDescent="0.3">
      <c r="A34" s="14">
        <v>900145579</v>
      </c>
      <c r="B34" s="5" t="s">
        <v>89</v>
      </c>
      <c r="C34" s="5" t="s">
        <v>58</v>
      </c>
      <c r="D34" s="5" t="s">
        <v>100</v>
      </c>
      <c r="E34" s="5">
        <v>23805</v>
      </c>
      <c r="F34" s="5" t="s">
        <v>59</v>
      </c>
      <c r="G34" s="7">
        <v>155383</v>
      </c>
      <c r="H34" s="8">
        <v>44734</v>
      </c>
      <c r="I34" s="5">
        <v>2022</v>
      </c>
      <c r="J34" s="7">
        <v>155383</v>
      </c>
      <c r="K34" s="7">
        <v>155383</v>
      </c>
    </row>
    <row r="35" spans="1:11" ht="16.5" x14ac:dyDescent="0.3">
      <c r="A35" s="14">
        <v>900145579</v>
      </c>
      <c r="B35" s="5" t="s">
        <v>89</v>
      </c>
      <c r="C35" s="5" t="s">
        <v>60</v>
      </c>
      <c r="D35" s="5" t="s">
        <v>100</v>
      </c>
      <c r="E35" s="5">
        <v>24321</v>
      </c>
      <c r="F35" s="5" t="s">
        <v>59</v>
      </c>
      <c r="G35" s="7">
        <v>67115</v>
      </c>
      <c r="H35" s="8">
        <v>44734</v>
      </c>
      <c r="I35" s="5">
        <v>2022</v>
      </c>
      <c r="J35" s="7">
        <v>67115</v>
      </c>
      <c r="K35" s="7">
        <v>67115</v>
      </c>
    </row>
    <row r="36" spans="1:11" ht="16.5" x14ac:dyDescent="0.3">
      <c r="A36" s="14">
        <v>900145579</v>
      </c>
      <c r="B36" s="5" t="s">
        <v>89</v>
      </c>
      <c r="C36" s="5" t="s">
        <v>61</v>
      </c>
      <c r="D36" s="5" t="s">
        <v>95</v>
      </c>
      <c r="E36" s="5">
        <v>121020</v>
      </c>
      <c r="F36" s="5" t="s">
        <v>62</v>
      </c>
      <c r="G36" s="7">
        <v>158936</v>
      </c>
      <c r="H36" s="8">
        <v>44734</v>
      </c>
      <c r="I36" s="5">
        <v>2022</v>
      </c>
      <c r="J36" s="7">
        <v>158936</v>
      </c>
      <c r="K36" s="7">
        <v>158936</v>
      </c>
    </row>
    <row r="37" spans="1:11" ht="16.5" x14ac:dyDescent="0.3">
      <c r="A37" s="14">
        <v>900145579</v>
      </c>
      <c r="B37" s="5" t="s">
        <v>89</v>
      </c>
      <c r="C37" s="5" t="s">
        <v>63</v>
      </c>
      <c r="D37" s="5" t="s">
        <v>95</v>
      </c>
      <c r="E37" s="5">
        <v>124261</v>
      </c>
      <c r="F37" s="5" t="s">
        <v>62</v>
      </c>
      <c r="G37" s="7">
        <v>40000</v>
      </c>
      <c r="H37" s="8">
        <v>44734</v>
      </c>
      <c r="I37" s="5">
        <v>2022</v>
      </c>
      <c r="J37" s="7">
        <v>40000</v>
      </c>
      <c r="K37" s="7">
        <v>40000</v>
      </c>
    </row>
    <row r="38" spans="1:11" ht="16.5" x14ac:dyDescent="0.3">
      <c r="A38" s="14">
        <v>900145579</v>
      </c>
      <c r="B38" s="5" t="s">
        <v>89</v>
      </c>
      <c r="C38" s="5" t="s">
        <v>64</v>
      </c>
      <c r="D38" s="5" t="s">
        <v>98</v>
      </c>
      <c r="E38" s="5">
        <v>7111</v>
      </c>
      <c r="F38" s="5" t="s">
        <v>65</v>
      </c>
      <c r="G38" s="7">
        <v>137009</v>
      </c>
      <c r="H38" s="8">
        <v>44734</v>
      </c>
      <c r="I38" s="5">
        <v>2022</v>
      </c>
      <c r="J38" s="7">
        <v>82109</v>
      </c>
      <c r="K38" s="7">
        <v>54900</v>
      </c>
    </row>
    <row r="39" spans="1:11" ht="16.5" x14ac:dyDescent="0.3">
      <c r="A39" s="14">
        <v>900145579</v>
      </c>
      <c r="B39" s="5" t="s">
        <v>89</v>
      </c>
      <c r="C39" s="5" t="s">
        <v>66</v>
      </c>
      <c r="D39" s="5" t="s">
        <v>97</v>
      </c>
      <c r="E39" s="5">
        <v>4523</v>
      </c>
      <c r="F39" s="5" t="s">
        <v>67</v>
      </c>
      <c r="G39" s="7">
        <v>36500</v>
      </c>
      <c r="H39" s="8">
        <v>44734</v>
      </c>
      <c r="I39" s="5">
        <v>2022</v>
      </c>
      <c r="J39" s="7">
        <v>36500</v>
      </c>
      <c r="K39" s="7">
        <v>36500</v>
      </c>
    </row>
    <row r="40" spans="1:11" ht="16.5" x14ac:dyDescent="0.3">
      <c r="A40" s="14">
        <v>900145579</v>
      </c>
      <c r="B40" s="5" t="s">
        <v>89</v>
      </c>
      <c r="C40" s="5" t="s">
        <v>68</v>
      </c>
      <c r="D40" s="5" t="s">
        <v>95</v>
      </c>
      <c r="E40" s="5">
        <v>148148</v>
      </c>
      <c r="F40" s="5" t="s">
        <v>69</v>
      </c>
      <c r="G40" s="7">
        <v>78281</v>
      </c>
      <c r="H40" s="8">
        <v>44814</v>
      </c>
      <c r="I40" s="5">
        <v>2022</v>
      </c>
      <c r="J40" s="7">
        <v>0</v>
      </c>
      <c r="K40" s="11">
        <v>78281</v>
      </c>
    </row>
    <row r="41" spans="1:11" ht="16.5" x14ac:dyDescent="0.3">
      <c r="A41" s="14">
        <v>900145579</v>
      </c>
      <c r="B41" s="5" t="s">
        <v>89</v>
      </c>
      <c r="C41" s="5" t="s">
        <v>70</v>
      </c>
      <c r="D41" s="5" t="s">
        <v>95</v>
      </c>
      <c r="E41" s="5">
        <v>148378</v>
      </c>
      <c r="F41" s="5" t="s">
        <v>69</v>
      </c>
      <c r="G41" s="7">
        <v>133934</v>
      </c>
      <c r="H41" s="8">
        <v>44814</v>
      </c>
      <c r="I41" s="5">
        <v>2022</v>
      </c>
      <c r="J41" s="7">
        <v>0</v>
      </c>
      <c r="K41" s="11">
        <v>133934</v>
      </c>
    </row>
    <row r="42" spans="1:11" ht="16.5" x14ac:dyDescent="0.3">
      <c r="A42" s="14">
        <v>900145579</v>
      </c>
      <c r="B42" s="5" t="s">
        <v>89</v>
      </c>
      <c r="C42" s="5" t="s">
        <v>71</v>
      </c>
      <c r="D42" s="5" t="s">
        <v>98</v>
      </c>
      <c r="E42" s="5">
        <v>8107</v>
      </c>
      <c r="F42" s="5" t="s">
        <v>69</v>
      </c>
      <c r="G42" s="7">
        <v>87051</v>
      </c>
      <c r="H42" s="8">
        <v>44814</v>
      </c>
      <c r="I42" s="5">
        <v>2022</v>
      </c>
      <c r="J42" s="7">
        <v>0</v>
      </c>
      <c r="K42" s="11">
        <v>87051</v>
      </c>
    </row>
    <row r="43" spans="1:11" ht="16.5" x14ac:dyDescent="0.3">
      <c r="A43" s="14">
        <v>900145579</v>
      </c>
      <c r="B43" s="5" t="s">
        <v>89</v>
      </c>
      <c r="C43" s="5" t="s">
        <v>72</v>
      </c>
      <c r="D43" s="5" t="s">
        <v>95</v>
      </c>
      <c r="E43" s="5">
        <v>146666</v>
      </c>
      <c r="F43" s="5" t="s">
        <v>73</v>
      </c>
      <c r="G43" s="7">
        <v>6100</v>
      </c>
      <c r="H43" s="8">
        <v>44814</v>
      </c>
      <c r="I43" s="5">
        <v>2022</v>
      </c>
      <c r="J43" s="7">
        <v>0</v>
      </c>
      <c r="K43" s="11">
        <v>6100</v>
      </c>
    </row>
    <row r="44" spans="1:11" ht="16.5" x14ac:dyDescent="0.3">
      <c r="A44" s="14">
        <v>900145579</v>
      </c>
      <c r="B44" s="5" t="s">
        <v>89</v>
      </c>
      <c r="C44" s="5" t="s">
        <v>74</v>
      </c>
      <c r="D44" s="5" t="s">
        <v>95</v>
      </c>
      <c r="E44" s="5">
        <v>170400</v>
      </c>
      <c r="F44" s="5" t="s">
        <v>75</v>
      </c>
      <c r="G44" s="12">
        <v>127634</v>
      </c>
      <c r="H44" s="8">
        <v>44852</v>
      </c>
      <c r="I44" s="5">
        <v>2022</v>
      </c>
      <c r="J44" s="7">
        <v>0</v>
      </c>
      <c r="K44" s="12">
        <v>127634</v>
      </c>
    </row>
    <row r="45" spans="1:11" ht="16.5" x14ac:dyDescent="0.3">
      <c r="A45" s="14">
        <v>900145579</v>
      </c>
      <c r="B45" s="5" t="s">
        <v>89</v>
      </c>
      <c r="C45" s="5" t="s">
        <v>76</v>
      </c>
      <c r="D45" s="5" t="s">
        <v>95</v>
      </c>
      <c r="E45" s="5">
        <v>167668</v>
      </c>
      <c r="F45" s="5" t="s">
        <v>77</v>
      </c>
      <c r="G45" s="12">
        <v>201131</v>
      </c>
      <c r="H45" s="8">
        <v>44852</v>
      </c>
      <c r="I45" s="5">
        <v>2022</v>
      </c>
      <c r="J45" s="7">
        <v>0</v>
      </c>
      <c r="K45" s="12">
        <v>201131</v>
      </c>
    </row>
    <row r="46" spans="1:11" ht="16.5" x14ac:dyDescent="0.3">
      <c r="A46" s="14">
        <v>900145579</v>
      </c>
      <c r="B46" s="5" t="s">
        <v>89</v>
      </c>
      <c r="C46" s="5" t="s">
        <v>78</v>
      </c>
      <c r="D46" s="5" t="s">
        <v>95</v>
      </c>
      <c r="E46" s="5">
        <v>169654</v>
      </c>
      <c r="F46" s="5" t="s">
        <v>77</v>
      </c>
      <c r="G46" s="12">
        <v>94978</v>
      </c>
      <c r="H46" s="8">
        <v>44852</v>
      </c>
      <c r="I46" s="5">
        <v>2022</v>
      </c>
      <c r="J46" s="7">
        <v>0</v>
      </c>
      <c r="K46" s="12">
        <v>94978</v>
      </c>
    </row>
    <row r="47" spans="1:11" ht="16.5" x14ac:dyDescent="0.3">
      <c r="A47" s="14">
        <v>900145579</v>
      </c>
      <c r="B47" s="5" t="s">
        <v>89</v>
      </c>
      <c r="C47" s="5" t="s">
        <v>79</v>
      </c>
      <c r="D47" s="5" t="s">
        <v>98</v>
      </c>
      <c r="E47" s="5">
        <v>9001</v>
      </c>
      <c r="F47" s="5" t="s">
        <v>77</v>
      </c>
      <c r="G47" s="12">
        <v>89600</v>
      </c>
      <c r="H47" s="8">
        <v>44852</v>
      </c>
      <c r="I47" s="5">
        <v>2022</v>
      </c>
      <c r="J47" s="7">
        <v>0</v>
      </c>
      <c r="K47" s="12">
        <v>89600</v>
      </c>
    </row>
    <row r="48" spans="1:11" ht="16.5" x14ac:dyDescent="0.3">
      <c r="A48" s="14">
        <v>900145579</v>
      </c>
      <c r="B48" s="5" t="s">
        <v>89</v>
      </c>
      <c r="C48" s="5" t="s">
        <v>80</v>
      </c>
      <c r="D48" s="5" t="s">
        <v>98</v>
      </c>
      <c r="E48" s="5">
        <v>9153</v>
      </c>
      <c r="F48" s="5" t="s">
        <v>77</v>
      </c>
      <c r="G48" s="12">
        <v>1174790</v>
      </c>
      <c r="H48" s="8">
        <v>44852</v>
      </c>
      <c r="I48" s="5">
        <v>2022</v>
      </c>
      <c r="J48" s="7">
        <v>0</v>
      </c>
      <c r="K48" s="12">
        <v>1174790</v>
      </c>
    </row>
    <row r="49" spans="1:11" ht="16.5" x14ac:dyDescent="0.3">
      <c r="A49" s="14">
        <v>900145579</v>
      </c>
      <c r="B49" s="5" t="s">
        <v>89</v>
      </c>
      <c r="C49" s="5" t="s">
        <v>81</v>
      </c>
      <c r="D49" s="5" t="s">
        <v>98</v>
      </c>
      <c r="E49" s="5">
        <v>9181</v>
      </c>
      <c r="F49" s="5" t="s">
        <v>77</v>
      </c>
      <c r="G49" s="12">
        <v>137824</v>
      </c>
      <c r="H49" s="8">
        <v>44852</v>
      </c>
      <c r="I49" s="5">
        <v>2022</v>
      </c>
      <c r="J49" s="7">
        <v>0</v>
      </c>
      <c r="K49" s="12">
        <v>137824</v>
      </c>
    </row>
    <row r="50" spans="1:11" ht="16.5" x14ac:dyDescent="0.3">
      <c r="A50" s="14">
        <v>900145579</v>
      </c>
      <c r="B50" s="5" t="s">
        <v>89</v>
      </c>
      <c r="C50" s="5" t="s">
        <v>82</v>
      </c>
      <c r="D50" s="5" t="s">
        <v>95</v>
      </c>
      <c r="E50" s="5">
        <v>159440</v>
      </c>
      <c r="F50" s="5" t="s">
        <v>83</v>
      </c>
      <c r="G50" s="12">
        <v>6100</v>
      </c>
      <c r="H50" s="8">
        <v>44839</v>
      </c>
      <c r="I50" s="5">
        <v>2022</v>
      </c>
      <c r="J50" s="7">
        <v>0</v>
      </c>
      <c r="K50" s="12">
        <v>6100</v>
      </c>
    </row>
    <row r="51" spans="1:11" ht="16.5" x14ac:dyDescent="0.3">
      <c r="A51" s="14">
        <v>900145579</v>
      </c>
      <c r="B51" s="5" t="s">
        <v>89</v>
      </c>
      <c r="C51" s="5" t="s">
        <v>84</v>
      </c>
      <c r="D51" s="5" t="s">
        <v>95</v>
      </c>
      <c r="E51" s="5">
        <v>155387</v>
      </c>
      <c r="F51" s="5" t="s">
        <v>83</v>
      </c>
      <c r="G51" s="12">
        <v>6100</v>
      </c>
      <c r="H51" s="8">
        <v>44839</v>
      </c>
      <c r="I51" s="5">
        <v>2022</v>
      </c>
      <c r="J51" s="7">
        <v>0</v>
      </c>
      <c r="K51" s="12">
        <v>6100</v>
      </c>
    </row>
    <row r="52" spans="1:11" ht="16.5" x14ac:dyDescent="0.3">
      <c r="A52" s="14">
        <v>900145579</v>
      </c>
      <c r="B52" s="5" t="s">
        <v>89</v>
      </c>
      <c r="C52" s="5" t="s">
        <v>85</v>
      </c>
      <c r="D52" s="5" t="s">
        <v>95</v>
      </c>
      <c r="E52" s="5">
        <v>159143</v>
      </c>
      <c r="F52" s="5" t="s">
        <v>83</v>
      </c>
      <c r="G52" s="12">
        <v>27300</v>
      </c>
      <c r="H52" s="8">
        <v>44839</v>
      </c>
      <c r="I52" s="5">
        <v>2022</v>
      </c>
      <c r="J52" s="7">
        <v>0</v>
      </c>
      <c r="K52" s="12">
        <v>27300</v>
      </c>
    </row>
    <row r="53" spans="1:11" ht="16.5" x14ac:dyDescent="0.3">
      <c r="A53" s="14">
        <v>900145579</v>
      </c>
      <c r="B53" s="5" t="s">
        <v>89</v>
      </c>
      <c r="C53" s="5" t="s">
        <v>86</v>
      </c>
      <c r="D53" s="5" t="s">
        <v>96</v>
      </c>
      <c r="E53" s="5">
        <v>54135</v>
      </c>
      <c r="F53" s="5" t="s">
        <v>87</v>
      </c>
      <c r="G53" s="12">
        <v>144229</v>
      </c>
      <c r="H53" s="8">
        <v>44839</v>
      </c>
      <c r="I53" s="5">
        <v>2022</v>
      </c>
      <c r="J53" s="7">
        <v>0</v>
      </c>
      <c r="K53" s="12">
        <v>144229</v>
      </c>
    </row>
    <row r="54" spans="1:11" ht="16.5" x14ac:dyDescent="0.3">
      <c r="A54" s="14">
        <v>900145579</v>
      </c>
      <c r="B54" s="5" t="s">
        <v>89</v>
      </c>
      <c r="C54" s="5" t="s">
        <v>88</v>
      </c>
      <c r="D54" s="5" t="s">
        <v>98</v>
      </c>
      <c r="E54" s="5">
        <v>8609</v>
      </c>
      <c r="F54" s="5" t="s">
        <v>87</v>
      </c>
      <c r="G54" s="12">
        <v>168851</v>
      </c>
      <c r="H54" s="8">
        <v>44839</v>
      </c>
      <c r="I54" s="5">
        <v>2022</v>
      </c>
      <c r="J54" s="7">
        <v>0</v>
      </c>
      <c r="K54" s="12">
        <v>168851</v>
      </c>
    </row>
    <row r="55" spans="1:11" x14ac:dyDescent="0.25">
      <c r="K55" s="13">
        <f>SUM(K2:K54)</f>
        <v>10100963</v>
      </c>
    </row>
  </sheetData>
  <conditionalFormatting sqref="C2:E2 C3 D3:E54">
    <cfRule type="duplicateValues" dxfId="4" priority="4"/>
    <cfRule type="duplicateValues" dxfId="3" priority="5"/>
  </conditionalFormatting>
  <conditionalFormatting sqref="C1:E1">
    <cfRule type="duplicateValues" dxfId="2" priority="3"/>
  </conditionalFormatting>
  <conditionalFormatting sqref="C1:E1">
    <cfRule type="duplicateValues" dxfId="1" priority="2"/>
  </conditionalFormatting>
  <conditionalFormatting sqref="C1:E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A7A88-759F-4483-8B06-909012261B7E}">
  <dimension ref="A3:F14"/>
  <sheetViews>
    <sheetView showGridLines="0" workbookViewId="0">
      <selection activeCell="B14" sqref="B14"/>
    </sheetView>
  </sheetViews>
  <sheetFormatPr baseColWidth="10" defaultRowHeight="15" x14ac:dyDescent="0.25"/>
  <cols>
    <col min="1" max="1" width="53.7109375" bestFit="1" customWidth="1"/>
    <col min="2" max="2" width="10.5703125" bestFit="1" customWidth="1"/>
    <col min="3" max="3" width="15.28515625" bestFit="1" customWidth="1"/>
    <col min="4" max="4" width="18.28515625" bestFit="1" customWidth="1"/>
    <col min="5" max="5" width="27.140625" bestFit="1" customWidth="1"/>
    <col min="6" max="6" width="18.85546875" bestFit="1" customWidth="1"/>
  </cols>
  <sheetData>
    <row r="3" spans="1:6" x14ac:dyDescent="0.25">
      <c r="A3" s="74" t="s">
        <v>290</v>
      </c>
      <c r="B3" s="75" t="s">
        <v>291</v>
      </c>
      <c r="C3" s="76" t="s">
        <v>292</v>
      </c>
      <c r="D3" s="76" t="s">
        <v>293</v>
      </c>
      <c r="E3" s="76" t="s">
        <v>294</v>
      </c>
      <c r="F3" s="77" t="s">
        <v>295</v>
      </c>
    </row>
    <row r="4" spans="1:6" x14ac:dyDescent="0.25">
      <c r="A4" s="66" t="s">
        <v>275</v>
      </c>
      <c r="B4" s="72">
        <v>25</v>
      </c>
      <c r="C4" s="67">
        <v>5335968</v>
      </c>
      <c r="D4" s="67">
        <v>0</v>
      </c>
      <c r="E4" s="67">
        <v>0</v>
      </c>
      <c r="F4" s="68">
        <v>5418077</v>
      </c>
    </row>
    <row r="5" spans="1:6" x14ac:dyDescent="0.25">
      <c r="A5" s="69" t="s">
        <v>276</v>
      </c>
      <c r="B5" s="73">
        <v>6</v>
      </c>
      <c r="C5" s="70">
        <v>460834</v>
      </c>
      <c r="D5" s="70">
        <v>381434</v>
      </c>
      <c r="E5" s="70">
        <v>0</v>
      </c>
      <c r="F5" s="71"/>
    </row>
    <row r="6" spans="1:6" x14ac:dyDescent="0.25">
      <c r="A6" s="69" t="s">
        <v>278</v>
      </c>
      <c r="B6" s="73">
        <v>4</v>
      </c>
      <c r="C6" s="70">
        <v>152234</v>
      </c>
      <c r="D6" s="70">
        <v>152234</v>
      </c>
      <c r="E6" s="70">
        <v>0</v>
      </c>
      <c r="F6" s="71"/>
    </row>
    <row r="7" spans="1:6" x14ac:dyDescent="0.25">
      <c r="A7" s="69" t="s">
        <v>273</v>
      </c>
      <c r="B7" s="73">
        <v>3</v>
      </c>
      <c r="C7" s="70">
        <v>103188</v>
      </c>
      <c r="D7" s="70"/>
      <c r="E7" s="70"/>
      <c r="F7" s="71"/>
    </row>
    <row r="8" spans="1:6" x14ac:dyDescent="0.25">
      <c r="A8" s="69" t="s">
        <v>274</v>
      </c>
      <c r="B8" s="73">
        <v>11</v>
      </c>
      <c r="C8" s="70">
        <v>3680774</v>
      </c>
      <c r="D8" s="70">
        <v>0</v>
      </c>
      <c r="E8" s="70">
        <v>0</v>
      </c>
      <c r="F8" s="71"/>
    </row>
    <row r="9" spans="1:6" x14ac:dyDescent="0.25">
      <c r="A9" s="69" t="s">
        <v>277</v>
      </c>
      <c r="B9" s="73">
        <v>4</v>
      </c>
      <c r="C9" s="70">
        <v>367965</v>
      </c>
      <c r="D9" s="70">
        <v>0</v>
      </c>
      <c r="E9" s="70">
        <v>167281</v>
      </c>
      <c r="F9" s="71"/>
    </row>
    <row r="10" spans="1:6" x14ac:dyDescent="0.25">
      <c r="A10" s="78" t="s">
        <v>289</v>
      </c>
      <c r="B10" s="79">
        <v>53</v>
      </c>
      <c r="C10" s="80">
        <v>10100963</v>
      </c>
      <c r="D10" s="80">
        <v>533668</v>
      </c>
      <c r="E10" s="80">
        <v>167281</v>
      </c>
      <c r="F10" s="81">
        <v>5418077</v>
      </c>
    </row>
    <row r="13" spans="1:6" x14ac:dyDescent="0.25">
      <c r="B13" s="15">
        <f>C9-E9</f>
        <v>200684</v>
      </c>
    </row>
    <row r="14" spans="1:6" x14ac:dyDescent="0.25">
      <c r="B14" s="15">
        <f>C8+B13</f>
        <v>3881458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33D73-42D6-42EA-AC57-1341AE764B3C}">
  <dimension ref="A1:AZ55"/>
  <sheetViews>
    <sheetView showGridLines="0" zoomScale="85" zoomScaleNormal="85" workbookViewId="0">
      <selection activeCell="A7" sqref="A7"/>
    </sheetView>
  </sheetViews>
  <sheetFormatPr baseColWidth="10" defaultColWidth="9.140625" defaultRowHeight="15" x14ac:dyDescent="0.25"/>
  <cols>
    <col min="1" max="1" width="12.28515625" bestFit="1" customWidth="1"/>
    <col min="2" max="2" width="50.28515625" bestFit="1" customWidth="1"/>
    <col min="3" max="3" width="13.5703125" bestFit="1" customWidth="1"/>
    <col min="4" max="4" width="14.5703125" bestFit="1" customWidth="1"/>
    <col min="5" max="5" width="12.85546875" bestFit="1" customWidth="1"/>
    <col min="6" max="6" width="23.140625" bestFit="1" customWidth="1"/>
    <col min="7" max="7" width="26" bestFit="1" customWidth="1"/>
    <col min="8" max="10" width="23.140625" customWidth="1"/>
    <col min="11" max="11" width="13.5703125" bestFit="1" customWidth="1"/>
    <col min="12" max="12" width="15.5703125" bestFit="1" customWidth="1"/>
    <col min="13" max="13" width="13" bestFit="1" customWidth="1"/>
    <col min="14" max="14" width="20.42578125" bestFit="1" customWidth="1"/>
    <col min="15" max="15" width="19.7109375" bestFit="1" customWidth="1"/>
    <col min="16" max="16" width="19.5703125" bestFit="1" customWidth="1"/>
    <col min="17" max="17" width="30.5703125" customWidth="1"/>
    <col min="18" max="18" width="53.7109375" bestFit="1" customWidth="1"/>
    <col min="19" max="23" width="30.5703125" customWidth="1"/>
    <col min="24" max="24" width="16.7109375" bestFit="1" customWidth="1"/>
    <col min="25" max="25" width="16.85546875" bestFit="1" customWidth="1"/>
    <col min="26" max="26" width="16.5703125" bestFit="1" customWidth="1"/>
    <col min="27" max="27" width="15.5703125" bestFit="1" customWidth="1"/>
    <col min="28" max="29" width="17.140625" bestFit="1" customWidth="1"/>
    <col min="30" max="30" width="37.28515625" customWidth="1"/>
    <col min="31" max="31" width="15.28515625" bestFit="1" customWidth="1"/>
    <col min="32" max="32" width="33.85546875" customWidth="1"/>
    <col min="33" max="33" width="16.28515625" bestFit="1" customWidth="1"/>
    <col min="34" max="34" width="15.28515625" bestFit="1" customWidth="1"/>
    <col min="35" max="35" width="12.85546875" bestFit="1" customWidth="1"/>
    <col min="36" max="36" width="16.42578125" bestFit="1" customWidth="1"/>
    <col min="37" max="37" width="18.28515625" bestFit="1" customWidth="1"/>
    <col min="38" max="38" width="18.7109375" bestFit="1" customWidth="1"/>
    <col min="39" max="39" width="16" bestFit="1" customWidth="1"/>
    <col min="40" max="40" width="13.28515625" bestFit="1" customWidth="1"/>
    <col min="41" max="41" width="19.85546875" bestFit="1" customWidth="1"/>
    <col min="42" max="42" width="13.42578125" bestFit="1" customWidth="1"/>
    <col min="43" max="43" width="17.28515625" bestFit="1" customWidth="1"/>
    <col min="44" max="44" width="16" bestFit="1" customWidth="1"/>
    <col min="45" max="45" width="17.7109375" bestFit="1" customWidth="1"/>
    <col min="46" max="46" width="15.85546875" bestFit="1" customWidth="1"/>
    <col min="47" max="47" width="16.85546875" bestFit="1" customWidth="1"/>
    <col min="48" max="48" width="17" bestFit="1" customWidth="1"/>
    <col min="49" max="49" width="13.28515625" bestFit="1" customWidth="1"/>
    <col min="50" max="50" width="21.42578125" bestFit="1" customWidth="1"/>
    <col min="51" max="51" width="30.140625" bestFit="1" customWidth="1"/>
    <col min="52" max="52" width="13.28515625" bestFit="1" customWidth="1"/>
  </cols>
  <sheetData>
    <row r="1" spans="1:52" x14ac:dyDescent="0.25">
      <c r="O1" s="22">
        <f>SUBTOTAL(9,O3:O55)</f>
        <v>10183072</v>
      </c>
      <c r="P1" s="22">
        <f>SUBTOTAL(9,P3:P55)</f>
        <v>10100963</v>
      </c>
      <c r="S1" s="22">
        <f>SUBTOTAL(9,S3:S55)</f>
        <v>0</v>
      </c>
      <c r="Y1" s="22">
        <f>SUBTOTAL(9,Y3:Y55)</f>
        <v>10079884</v>
      </c>
      <c r="Z1" s="22">
        <f>SUBTOTAL(9,Z3:Z55)</f>
        <v>0</v>
      </c>
      <c r="AA1" s="22">
        <f>SUBTOTAL(9,AA3:AA55)</f>
        <v>0</v>
      </c>
      <c r="AB1" s="22">
        <f>SUBTOTAL(9,AB3:AB55)</f>
        <v>0</v>
      </c>
      <c r="AC1" s="22">
        <f>SUBTOTAL(9,AC3:AC55)</f>
        <v>167281</v>
      </c>
      <c r="AE1" s="22">
        <f>SUBTOTAL(9,AE3:AE55)</f>
        <v>533668</v>
      </c>
      <c r="AG1" s="22">
        <f>SUBTOTAL(9,AG3:AG55)</f>
        <v>9299535</v>
      </c>
      <c r="AH1" s="22">
        <f>SUBTOTAL(9,AH3:AH55)</f>
        <v>533668</v>
      </c>
      <c r="AJ1" s="22">
        <f>SUBTOTAL(9,AJ3:AJ55)</f>
        <v>5418077</v>
      </c>
    </row>
    <row r="2" spans="1:52" ht="39.950000000000003" customHeight="1" x14ac:dyDescent="0.25">
      <c r="A2" s="16" t="s">
        <v>101</v>
      </c>
      <c r="B2" s="16" t="s">
        <v>102</v>
      </c>
      <c r="C2" s="16" t="s">
        <v>103</v>
      </c>
      <c r="D2" s="16" t="s">
        <v>104</v>
      </c>
      <c r="E2" s="17" t="s">
        <v>91</v>
      </c>
      <c r="F2" s="17" t="s">
        <v>105</v>
      </c>
      <c r="G2" s="18" t="s">
        <v>106</v>
      </c>
      <c r="H2" s="18" t="s">
        <v>107</v>
      </c>
      <c r="I2" s="18" t="s">
        <v>108</v>
      </c>
      <c r="J2" s="18" t="s">
        <v>109</v>
      </c>
      <c r="K2" s="16" t="s">
        <v>110</v>
      </c>
      <c r="L2" s="16" t="s">
        <v>111</v>
      </c>
      <c r="M2" s="16" t="s">
        <v>112</v>
      </c>
      <c r="N2" s="16" t="s">
        <v>113</v>
      </c>
      <c r="O2" s="16" t="s">
        <v>114</v>
      </c>
      <c r="P2" s="16" t="s">
        <v>115</v>
      </c>
      <c r="Q2" s="16" t="s">
        <v>116</v>
      </c>
      <c r="R2" s="17" t="s">
        <v>117</v>
      </c>
      <c r="S2" s="17" t="s">
        <v>118</v>
      </c>
      <c r="T2" s="17" t="s">
        <v>119</v>
      </c>
      <c r="U2" s="17" t="s">
        <v>120</v>
      </c>
      <c r="V2" s="17" t="s">
        <v>121</v>
      </c>
      <c r="W2" s="17" t="s">
        <v>122</v>
      </c>
      <c r="X2" s="16" t="s">
        <v>123</v>
      </c>
      <c r="Y2" s="16" t="s">
        <v>124</v>
      </c>
      <c r="Z2" s="16" t="s">
        <v>125</v>
      </c>
      <c r="AA2" s="16" t="s">
        <v>126</v>
      </c>
      <c r="AB2" s="16" t="s">
        <v>127</v>
      </c>
      <c r="AC2" s="17" t="s">
        <v>128</v>
      </c>
      <c r="AD2" s="17" t="s">
        <v>129</v>
      </c>
      <c r="AE2" s="17" t="s">
        <v>130</v>
      </c>
      <c r="AF2" s="17" t="s">
        <v>131</v>
      </c>
      <c r="AG2" s="16" t="s">
        <v>132</v>
      </c>
      <c r="AH2" s="16" t="s">
        <v>133</v>
      </c>
      <c r="AI2" s="17" t="s">
        <v>135</v>
      </c>
      <c r="AJ2" s="17" t="s">
        <v>134</v>
      </c>
      <c r="AK2" s="17" t="s">
        <v>136</v>
      </c>
      <c r="AL2" s="17" t="s">
        <v>137</v>
      </c>
      <c r="AM2" s="16" t="s">
        <v>138</v>
      </c>
      <c r="AN2" s="16" t="s">
        <v>139</v>
      </c>
      <c r="AO2" s="16" t="s">
        <v>140</v>
      </c>
      <c r="AP2" s="16" t="s">
        <v>141</v>
      </c>
      <c r="AQ2" s="16" t="s">
        <v>142</v>
      </c>
      <c r="AR2" s="16" t="s">
        <v>143</v>
      </c>
      <c r="AS2" s="16" t="s">
        <v>144</v>
      </c>
      <c r="AT2" s="16" t="s">
        <v>145</v>
      </c>
      <c r="AU2" s="16" t="s">
        <v>146</v>
      </c>
      <c r="AV2" s="16" t="s">
        <v>147</v>
      </c>
      <c r="AW2" s="16" t="s">
        <v>148</v>
      </c>
      <c r="AX2" s="16" t="s">
        <v>149</v>
      </c>
      <c r="AY2" s="16" t="s">
        <v>150</v>
      </c>
      <c r="AZ2" s="16" t="s">
        <v>151</v>
      </c>
    </row>
    <row r="3" spans="1:52" x14ac:dyDescent="0.25">
      <c r="A3" s="19">
        <v>900145579</v>
      </c>
      <c r="B3" s="19" t="s">
        <v>152</v>
      </c>
      <c r="C3" s="19" t="s">
        <v>99</v>
      </c>
      <c r="D3" s="19">
        <v>25773</v>
      </c>
      <c r="E3" s="19" t="s">
        <v>158</v>
      </c>
      <c r="F3" s="19" t="s">
        <v>159</v>
      </c>
      <c r="G3" s="19"/>
      <c r="H3" s="19"/>
      <c r="I3" s="19"/>
      <c r="J3" s="19"/>
      <c r="K3" s="19"/>
      <c r="L3" s="19"/>
      <c r="M3" s="19"/>
      <c r="N3" s="20">
        <v>44567</v>
      </c>
      <c r="O3" s="21">
        <v>16500</v>
      </c>
      <c r="P3" s="21">
        <v>16500</v>
      </c>
      <c r="Q3" s="19" t="s">
        <v>160</v>
      </c>
      <c r="R3" s="19" t="s">
        <v>273</v>
      </c>
      <c r="S3" s="19"/>
      <c r="T3" s="19"/>
      <c r="U3" s="19"/>
      <c r="V3" s="19"/>
      <c r="W3" s="19"/>
      <c r="X3" s="19" t="s">
        <v>161</v>
      </c>
      <c r="Y3" s="21"/>
      <c r="Z3" s="21"/>
      <c r="AA3" s="21"/>
      <c r="AB3" s="21"/>
      <c r="AC3" s="21"/>
      <c r="AD3" s="19"/>
      <c r="AE3" s="21"/>
      <c r="AF3" s="19"/>
      <c r="AG3" s="21"/>
      <c r="AH3" s="21"/>
      <c r="AI3" s="21"/>
      <c r="AJ3" s="21"/>
      <c r="AK3" s="19"/>
      <c r="AL3" s="19"/>
      <c r="AM3" s="19"/>
      <c r="AN3" s="19"/>
      <c r="AO3" s="19"/>
      <c r="AP3" s="20">
        <v>44567</v>
      </c>
      <c r="AQ3" s="19"/>
      <c r="AR3" s="19"/>
      <c r="AS3" s="19"/>
      <c r="AT3" s="19"/>
      <c r="AU3" s="19"/>
      <c r="AV3" s="19"/>
      <c r="AW3" s="19"/>
      <c r="AX3" s="19"/>
      <c r="AY3" s="19"/>
      <c r="AZ3" s="19">
        <v>20221209</v>
      </c>
    </row>
    <row r="4" spans="1:52" x14ac:dyDescent="0.25">
      <c r="A4" s="19">
        <v>900145579</v>
      </c>
      <c r="B4" s="19" t="s">
        <v>152</v>
      </c>
      <c r="C4" s="19" t="s">
        <v>99</v>
      </c>
      <c r="D4" s="19">
        <v>27917</v>
      </c>
      <c r="E4" s="19" t="s">
        <v>162</v>
      </c>
      <c r="F4" s="19" t="s">
        <v>163</v>
      </c>
      <c r="G4" s="19"/>
      <c r="H4" s="19"/>
      <c r="I4" s="19"/>
      <c r="J4" s="19"/>
      <c r="K4" s="19"/>
      <c r="L4" s="19"/>
      <c r="M4" s="19"/>
      <c r="N4" s="20">
        <v>44567</v>
      </c>
      <c r="O4" s="21">
        <v>5500</v>
      </c>
      <c r="P4" s="21">
        <v>5500</v>
      </c>
      <c r="Q4" s="19" t="s">
        <v>160</v>
      </c>
      <c r="R4" s="19" t="s">
        <v>273</v>
      </c>
      <c r="S4" s="19"/>
      <c r="T4" s="19"/>
      <c r="U4" s="19"/>
      <c r="V4" s="19"/>
      <c r="W4" s="19"/>
      <c r="X4" s="19" t="s">
        <v>161</v>
      </c>
      <c r="Y4" s="21"/>
      <c r="Z4" s="21"/>
      <c r="AA4" s="21"/>
      <c r="AB4" s="21"/>
      <c r="AC4" s="21"/>
      <c r="AD4" s="19"/>
      <c r="AE4" s="21"/>
      <c r="AF4" s="19"/>
      <c r="AG4" s="21"/>
      <c r="AH4" s="21"/>
      <c r="AI4" s="21"/>
      <c r="AJ4" s="21"/>
      <c r="AK4" s="19"/>
      <c r="AL4" s="19"/>
      <c r="AM4" s="19"/>
      <c r="AN4" s="19"/>
      <c r="AO4" s="19"/>
      <c r="AP4" s="20">
        <v>44567</v>
      </c>
      <c r="AQ4" s="19"/>
      <c r="AR4" s="19"/>
      <c r="AS4" s="19"/>
      <c r="AT4" s="19"/>
      <c r="AU4" s="19"/>
      <c r="AV4" s="19"/>
      <c r="AW4" s="19"/>
      <c r="AX4" s="19"/>
      <c r="AY4" s="19"/>
      <c r="AZ4" s="19">
        <v>20221209</v>
      </c>
    </row>
    <row r="5" spans="1:52" x14ac:dyDescent="0.25">
      <c r="A5" s="19">
        <v>900145579</v>
      </c>
      <c r="B5" s="19" t="s">
        <v>152</v>
      </c>
      <c r="C5" s="19" t="s">
        <v>95</v>
      </c>
      <c r="D5" s="19">
        <v>78270</v>
      </c>
      <c r="E5" s="19" t="s">
        <v>164</v>
      </c>
      <c r="F5" s="19" t="s">
        <v>165</v>
      </c>
      <c r="G5" s="19"/>
      <c r="H5" s="19"/>
      <c r="I5" s="19"/>
      <c r="J5" s="19"/>
      <c r="K5" s="19"/>
      <c r="L5" s="19"/>
      <c r="M5" s="19"/>
      <c r="N5" s="20">
        <v>44567</v>
      </c>
      <c r="O5" s="21">
        <v>81188</v>
      </c>
      <c r="P5" s="21">
        <v>81188</v>
      </c>
      <c r="Q5" s="19" t="s">
        <v>160</v>
      </c>
      <c r="R5" s="19" t="s">
        <v>273</v>
      </c>
      <c r="S5" s="19"/>
      <c r="T5" s="19"/>
      <c r="U5" s="19"/>
      <c r="V5" s="19"/>
      <c r="W5" s="19"/>
      <c r="X5" s="19" t="s">
        <v>161</v>
      </c>
      <c r="Y5" s="21"/>
      <c r="Z5" s="21"/>
      <c r="AA5" s="21"/>
      <c r="AB5" s="21"/>
      <c r="AC5" s="21"/>
      <c r="AD5" s="19"/>
      <c r="AE5" s="21"/>
      <c r="AF5" s="19"/>
      <c r="AG5" s="21"/>
      <c r="AH5" s="21"/>
      <c r="AI5" s="21"/>
      <c r="AJ5" s="21"/>
      <c r="AK5" s="19"/>
      <c r="AL5" s="19"/>
      <c r="AM5" s="19"/>
      <c r="AN5" s="19"/>
      <c r="AO5" s="19"/>
      <c r="AP5" s="20">
        <v>44567</v>
      </c>
      <c r="AQ5" s="19"/>
      <c r="AR5" s="19"/>
      <c r="AS5" s="19"/>
      <c r="AT5" s="19"/>
      <c r="AU5" s="19"/>
      <c r="AV5" s="19"/>
      <c r="AW5" s="19"/>
      <c r="AX5" s="19"/>
      <c r="AY5" s="19"/>
      <c r="AZ5" s="19">
        <v>20221209</v>
      </c>
    </row>
    <row r="6" spans="1:52" x14ac:dyDescent="0.25">
      <c r="A6" s="19">
        <v>900145579</v>
      </c>
      <c r="B6" s="19" t="s">
        <v>152</v>
      </c>
      <c r="C6" s="19" t="s">
        <v>153</v>
      </c>
      <c r="D6" s="19">
        <v>8107</v>
      </c>
      <c r="E6" s="19" t="s">
        <v>154</v>
      </c>
      <c r="F6" s="19" t="s">
        <v>155</v>
      </c>
      <c r="G6" s="19"/>
      <c r="H6" s="19"/>
      <c r="I6" s="19"/>
      <c r="J6" s="19"/>
      <c r="K6" s="19" t="s">
        <v>153</v>
      </c>
      <c r="L6" s="19">
        <v>8107</v>
      </c>
      <c r="M6" s="19"/>
      <c r="N6" s="20">
        <v>44814</v>
      </c>
      <c r="O6" s="21">
        <v>87051</v>
      </c>
      <c r="P6" s="21">
        <v>87051</v>
      </c>
      <c r="Q6" s="19" t="s">
        <v>156</v>
      </c>
      <c r="R6" s="19" t="s">
        <v>274</v>
      </c>
      <c r="S6" s="19"/>
      <c r="T6" s="19"/>
      <c r="U6" s="19"/>
      <c r="V6" s="19"/>
      <c r="W6" s="19"/>
      <c r="X6" s="19" t="s">
        <v>157</v>
      </c>
      <c r="Y6" s="21">
        <v>87051</v>
      </c>
      <c r="Z6" s="21">
        <v>0</v>
      </c>
      <c r="AA6" s="21">
        <v>0</v>
      </c>
      <c r="AB6" s="21">
        <v>0</v>
      </c>
      <c r="AC6" s="21">
        <v>0</v>
      </c>
      <c r="AD6" s="19"/>
      <c r="AE6" s="21">
        <v>0</v>
      </c>
      <c r="AF6" s="19"/>
      <c r="AG6" s="21">
        <v>87051</v>
      </c>
      <c r="AH6" s="21">
        <v>0</v>
      </c>
      <c r="AI6" s="21"/>
      <c r="AJ6" s="21"/>
      <c r="AK6" s="19"/>
      <c r="AL6" s="19"/>
      <c r="AM6" s="19"/>
      <c r="AN6" s="19"/>
      <c r="AO6" s="19"/>
      <c r="AP6" s="20">
        <v>44814</v>
      </c>
      <c r="AQ6" s="19"/>
      <c r="AR6" s="19">
        <v>2</v>
      </c>
      <c r="AS6" s="19"/>
      <c r="AT6" s="19"/>
      <c r="AU6" s="19">
        <v>1</v>
      </c>
      <c r="AV6" s="19">
        <v>20220930</v>
      </c>
      <c r="AW6" s="19">
        <v>20220912</v>
      </c>
      <c r="AX6" s="19">
        <v>87051</v>
      </c>
      <c r="AY6" s="19">
        <v>0</v>
      </c>
      <c r="AZ6" s="19">
        <v>20221209</v>
      </c>
    </row>
    <row r="7" spans="1:52" x14ac:dyDescent="0.25">
      <c r="A7" s="19">
        <v>900145579</v>
      </c>
      <c r="B7" s="19" t="s">
        <v>152</v>
      </c>
      <c r="C7" s="19" t="s">
        <v>95</v>
      </c>
      <c r="D7" s="19">
        <v>167668</v>
      </c>
      <c r="E7" s="19" t="s">
        <v>166</v>
      </c>
      <c r="F7" s="19" t="s">
        <v>167</v>
      </c>
      <c r="G7" s="19"/>
      <c r="H7" s="19"/>
      <c r="I7" s="19"/>
      <c r="J7" s="19"/>
      <c r="K7" s="19" t="s">
        <v>95</v>
      </c>
      <c r="L7" s="19">
        <v>167668</v>
      </c>
      <c r="M7" s="19"/>
      <c r="N7" s="20">
        <v>44852</v>
      </c>
      <c r="O7" s="21">
        <v>201131</v>
      </c>
      <c r="P7" s="21">
        <v>201131</v>
      </c>
      <c r="Q7" s="19" t="s">
        <v>156</v>
      </c>
      <c r="R7" s="19" t="s">
        <v>274</v>
      </c>
      <c r="S7" s="19"/>
      <c r="T7" s="19"/>
      <c r="U7" s="19"/>
      <c r="V7" s="19"/>
      <c r="W7" s="19"/>
      <c r="X7" s="19" t="s">
        <v>168</v>
      </c>
      <c r="Y7" s="21">
        <v>201131</v>
      </c>
      <c r="Z7" s="21">
        <v>0</v>
      </c>
      <c r="AA7" s="21">
        <v>0</v>
      </c>
      <c r="AB7" s="21">
        <v>0</v>
      </c>
      <c r="AC7" s="21">
        <v>0</v>
      </c>
      <c r="AD7" s="19"/>
      <c r="AE7" s="21">
        <v>0</v>
      </c>
      <c r="AF7" s="19"/>
      <c r="AG7" s="21">
        <v>201131</v>
      </c>
      <c r="AH7" s="21">
        <v>0</v>
      </c>
      <c r="AI7" s="21"/>
      <c r="AJ7" s="21"/>
      <c r="AK7" s="19"/>
      <c r="AL7" s="19"/>
      <c r="AM7" s="19"/>
      <c r="AN7" s="19"/>
      <c r="AO7" s="19"/>
      <c r="AP7" s="20">
        <v>44852</v>
      </c>
      <c r="AQ7" s="19"/>
      <c r="AR7" s="19">
        <v>2</v>
      </c>
      <c r="AS7" s="19"/>
      <c r="AT7" s="19"/>
      <c r="AU7" s="19">
        <v>1</v>
      </c>
      <c r="AV7" s="19">
        <v>20221030</v>
      </c>
      <c r="AW7" s="19">
        <v>20221018</v>
      </c>
      <c r="AX7" s="19">
        <v>201131</v>
      </c>
      <c r="AY7" s="19">
        <v>0</v>
      </c>
      <c r="AZ7" s="19">
        <v>20221209</v>
      </c>
    </row>
    <row r="8" spans="1:52" x14ac:dyDescent="0.25">
      <c r="A8" s="19">
        <v>900145579</v>
      </c>
      <c r="B8" s="19" t="s">
        <v>152</v>
      </c>
      <c r="C8" s="19" t="s">
        <v>95</v>
      </c>
      <c r="D8" s="19">
        <v>169654</v>
      </c>
      <c r="E8" s="19" t="s">
        <v>169</v>
      </c>
      <c r="F8" s="19" t="s">
        <v>170</v>
      </c>
      <c r="G8" s="19"/>
      <c r="H8" s="19"/>
      <c r="I8" s="19"/>
      <c r="J8" s="19"/>
      <c r="K8" s="19" t="s">
        <v>95</v>
      </c>
      <c r="L8" s="19">
        <v>169654</v>
      </c>
      <c r="M8" s="19"/>
      <c r="N8" s="20">
        <v>44852</v>
      </c>
      <c r="O8" s="21">
        <v>94978</v>
      </c>
      <c r="P8" s="21">
        <v>94978</v>
      </c>
      <c r="Q8" s="19" t="s">
        <v>156</v>
      </c>
      <c r="R8" s="19" t="s">
        <v>274</v>
      </c>
      <c r="S8" s="19"/>
      <c r="T8" s="19"/>
      <c r="U8" s="19"/>
      <c r="V8" s="19"/>
      <c r="W8" s="19"/>
      <c r="X8" s="19" t="s">
        <v>168</v>
      </c>
      <c r="Y8" s="21">
        <v>94978</v>
      </c>
      <c r="Z8" s="21">
        <v>0</v>
      </c>
      <c r="AA8" s="21">
        <v>0</v>
      </c>
      <c r="AB8" s="21">
        <v>0</v>
      </c>
      <c r="AC8" s="21">
        <v>0</v>
      </c>
      <c r="AD8" s="19"/>
      <c r="AE8" s="21">
        <v>0</v>
      </c>
      <c r="AF8" s="19"/>
      <c r="AG8" s="21">
        <v>94978</v>
      </c>
      <c r="AH8" s="21">
        <v>0</v>
      </c>
      <c r="AI8" s="21"/>
      <c r="AJ8" s="21"/>
      <c r="AK8" s="19"/>
      <c r="AL8" s="19"/>
      <c r="AM8" s="19"/>
      <c r="AN8" s="19"/>
      <c r="AO8" s="19"/>
      <c r="AP8" s="20">
        <v>44852</v>
      </c>
      <c r="AQ8" s="19"/>
      <c r="AR8" s="19">
        <v>2</v>
      </c>
      <c r="AS8" s="19"/>
      <c r="AT8" s="19"/>
      <c r="AU8" s="19">
        <v>1</v>
      </c>
      <c r="AV8" s="19">
        <v>20221030</v>
      </c>
      <c r="AW8" s="19">
        <v>20221018</v>
      </c>
      <c r="AX8" s="19">
        <v>94978</v>
      </c>
      <c r="AY8" s="19">
        <v>0</v>
      </c>
      <c r="AZ8" s="19">
        <v>20221209</v>
      </c>
    </row>
    <row r="9" spans="1:52" x14ac:dyDescent="0.25">
      <c r="A9" s="19">
        <v>900145579</v>
      </c>
      <c r="B9" s="19" t="s">
        <v>152</v>
      </c>
      <c r="C9" s="19" t="s">
        <v>95</v>
      </c>
      <c r="D9" s="19">
        <v>170400</v>
      </c>
      <c r="E9" s="19" t="s">
        <v>171</v>
      </c>
      <c r="F9" s="19" t="s">
        <v>172</v>
      </c>
      <c r="G9" s="19"/>
      <c r="H9" s="19"/>
      <c r="I9" s="19"/>
      <c r="J9" s="19"/>
      <c r="K9" s="19" t="s">
        <v>95</v>
      </c>
      <c r="L9" s="19">
        <v>170400</v>
      </c>
      <c r="M9" s="19"/>
      <c r="N9" s="20">
        <v>44852</v>
      </c>
      <c r="O9" s="21">
        <v>127634</v>
      </c>
      <c r="P9" s="21">
        <v>127634</v>
      </c>
      <c r="Q9" s="19" t="s">
        <v>156</v>
      </c>
      <c r="R9" s="19" t="s">
        <v>275</v>
      </c>
      <c r="S9" s="19"/>
      <c r="T9" s="19"/>
      <c r="U9" s="19"/>
      <c r="V9" s="19"/>
      <c r="W9" s="19"/>
      <c r="X9" s="19" t="s">
        <v>168</v>
      </c>
      <c r="Y9" s="21">
        <v>127634</v>
      </c>
      <c r="Z9" s="21">
        <v>0</v>
      </c>
      <c r="AA9" s="21">
        <v>0</v>
      </c>
      <c r="AB9" s="21">
        <v>0</v>
      </c>
      <c r="AC9" s="21">
        <v>0</v>
      </c>
      <c r="AD9" s="19"/>
      <c r="AE9" s="21">
        <v>0</v>
      </c>
      <c r="AF9" s="19"/>
      <c r="AG9" s="21">
        <v>127634</v>
      </c>
      <c r="AH9" s="21">
        <v>0</v>
      </c>
      <c r="AI9" s="21"/>
      <c r="AJ9" s="21">
        <v>127634</v>
      </c>
      <c r="AK9" s="19">
        <v>2201317753</v>
      </c>
      <c r="AL9" s="19" t="s">
        <v>287</v>
      </c>
      <c r="AM9" s="19"/>
      <c r="AN9" s="19"/>
      <c r="AO9" s="19"/>
      <c r="AP9" s="20">
        <v>44852</v>
      </c>
      <c r="AQ9" s="19"/>
      <c r="AR9" s="19">
        <v>2</v>
      </c>
      <c r="AS9" s="19"/>
      <c r="AT9" s="19"/>
      <c r="AU9" s="19">
        <v>1</v>
      </c>
      <c r="AV9" s="19">
        <v>20221030</v>
      </c>
      <c r="AW9" s="19">
        <v>20221018</v>
      </c>
      <c r="AX9" s="19">
        <v>127634</v>
      </c>
      <c r="AY9" s="19">
        <v>0</v>
      </c>
      <c r="AZ9" s="19">
        <v>20221209</v>
      </c>
    </row>
    <row r="10" spans="1:52" x14ac:dyDescent="0.25">
      <c r="A10" s="19">
        <v>900145579</v>
      </c>
      <c r="B10" s="19" t="s">
        <v>152</v>
      </c>
      <c r="C10" s="19" t="s">
        <v>97</v>
      </c>
      <c r="D10" s="19">
        <v>2813</v>
      </c>
      <c r="E10" s="19" t="s">
        <v>173</v>
      </c>
      <c r="F10" s="19" t="s">
        <v>174</v>
      </c>
      <c r="G10" s="19"/>
      <c r="H10" s="19"/>
      <c r="I10" s="19"/>
      <c r="J10" s="19"/>
      <c r="K10" s="19" t="s">
        <v>97</v>
      </c>
      <c r="L10" s="19">
        <v>2813</v>
      </c>
      <c r="M10" s="19"/>
      <c r="N10" s="20">
        <v>44607</v>
      </c>
      <c r="O10" s="21">
        <v>27500</v>
      </c>
      <c r="P10" s="21">
        <v>27500</v>
      </c>
      <c r="Q10" s="19" t="s">
        <v>156</v>
      </c>
      <c r="R10" s="19" t="s">
        <v>275</v>
      </c>
      <c r="S10" s="19"/>
      <c r="T10" s="19"/>
      <c r="U10" s="19"/>
      <c r="V10" s="19"/>
      <c r="W10" s="19"/>
      <c r="X10" s="19" t="s">
        <v>168</v>
      </c>
      <c r="Y10" s="21">
        <v>27500</v>
      </c>
      <c r="Z10" s="21">
        <v>0</v>
      </c>
      <c r="AA10" s="21">
        <v>0</v>
      </c>
      <c r="AB10" s="21">
        <v>0</v>
      </c>
      <c r="AC10" s="21">
        <v>0</v>
      </c>
      <c r="AD10" s="19"/>
      <c r="AE10" s="21">
        <v>0</v>
      </c>
      <c r="AF10" s="19"/>
      <c r="AG10" s="21">
        <v>27500</v>
      </c>
      <c r="AH10" s="21">
        <v>0</v>
      </c>
      <c r="AI10" s="21"/>
      <c r="AJ10" s="21">
        <v>27500</v>
      </c>
      <c r="AK10" s="19">
        <v>4800057887</v>
      </c>
      <c r="AL10" s="19" t="s">
        <v>286</v>
      </c>
      <c r="AM10" s="19"/>
      <c r="AN10" s="19"/>
      <c r="AO10" s="19"/>
      <c r="AP10" s="20">
        <v>44607</v>
      </c>
      <c r="AQ10" s="19"/>
      <c r="AR10" s="19">
        <v>2</v>
      </c>
      <c r="AS10" s="19"/>
      <c r="AT10" s="19"/>
      <c r="AU10" s="19">
        <v>2</v>
      </c>
      <c r="AV10" s="19">
        <v>20221030</v>
      </c>
      <c r="AW10" s="19">
        <v>20221004</v>
      </c>
      <c r="AX10" s="19">
        <v>27500</v>
      </c>
      <c r="AY10" s="19">
        <v>0</v>
      </c>
      <c r="AZ10" s="19">
        <v>20221209</v>
      </c>
    </row>
    <row r="11" spans="1:52" x14ac:dyDescent="0.25">
      <c r="A11" s="19">
        <v>900145579</v>
      </c>
      <c r="B11" s="19" t="s">
        <v>152</v>
      </c>
      <c r="C11" s="19" t="s">
        <v>97</v>
      </c>
      <c r="D11" s="19">
        <v>2918</v>
      </c>
      <c r="E11" s="19" t="s">
        <v>175</v>
      </c>
      <c r="F11" s="19" t="s">
        <v>176</v>
      </c>
      <c r="G11" s="19"/>
      <c r="H11" s="19"/>
      <c r="I11" s="19"/>
      <c r="J11" s="19"/>
      <c r="K11" s="19" t="s">
        <v>97</v>
      </c>
      <c r="L11" s="19">
        <v>2918</v>
      </c>
      <c r="M11" s="19"/>
      <c r="N11" s="20">
        <v>44607</v>
      </c>
      <c r="O11" s="21">
        <v>72600</v>
      </c>
      <c r="P11" s="21">
        <v>72600</v>
      </c>
      <c r="Q11" s="19" t="s">
        <v>156</v>
      </c>
      <c r="R11" s="19" t="s">
        <v>275</v>
      </c>
      <c r="S11" s="19"/>
      <c r="T11" s="19"/>
      <c r="U11" s="19"/>
      <c r="V11" s="19"/>
      <c r="W11" s="19"/>
      <c r="X11" s="19" t="s">
        <v>168</v>
      </c>
      <c r="Y11" s="21">
        <v>72600</v>
      </c>
      <c r="Z11" s="21">
        <v>0</v>
      </c>
      <c r="AA11" s="21">
        <v>0</v>
      </c>
      <c r="AB11" s="21">
        <v>0</v>
      </c>
      <c r="AC11" s="21">
        <v>0</v>
      </c>
      <c r="AD11" s="19"/>
      <c r="AE11" s="21">
        <v>0</v>
      </c>
      <c r="AF11" s="19"/>
      <c r="AG11" s="21">
        <v>72600</v>
      </c>
      <c r="AH11" s="21">
        <v>0</v>
      </c>
      <c r="AI11" s="21"/>
      <c r="AJ11" s="21">
        <v>72600</v>
      </c>
      <c r="AK11" s="19">
        <v>4800057887</v>
      </c>
      <c r="AL11" s="19" t="s">
        <v>286</v>
      </c>
      <c r="AM11" s="19"/>
      <c r="AN11" s="19"/>
      <c r="AO11" s="19"/>
      <c r="AP11" s="20">
        <v>44607</v>
      </c>
      <c r="AQ11" s="19"/>
      <c r="AR11" s="19">
        <v>2</v>
      </c>
      <c r="AS11" s="19"/>
      <c r="AT11" s="19"/>
      <c r="AU11" s="19">
        <v>2</v>
      </c>
      <c r="AV11" s="19">
        <v>20221030</v>
      </c>
      <c r="AW11" s="19">
        <v>20221004</v>
      </c>
      <c r="AX11" s="19">
        <v>72600</v>
      </c>
      <c r="AY11" s="19">
        <v>0</v>
      </c>
      <c r="AZ11" s="19">
        <v>20221209</v>
      </c>
    </row>
    <row r="12" spans="1:52" x14ac:dyDescent="0.25">
      <c r="A12" s="19">
        <v>900145579</v>
      </c>
      <c r="B12" s="19" t="s">
        <v>152</v>
      </c>
      <c r="C12" s="19" t="s">
        <v>97</v>
      </c>
      <c r="D12" s="19">
        <v>3337</v>
      </c>
      <c r="E12" s="19" t="s">
        <v>177</v>
      </c>
      <c r="F12" s="19" t="s">
        <v>178</v>
      </c>
      <c r="G12" s="19"/>
      <c r="H12" s="19"/>
      <c r="I12" s="19"/>
      <c r="J12" s="19"/>
      <c r="K12" s="19" t="s">
        <v>97</v>
      </c>
      <c r="L12" s="19">
        <v>3337</v>
      </c>
      <c r="M12" s="19"/>
      <c r="N12" s="20">
        <v>44671</v>
      </c>
      <c r="O12" s="21">
        <v>45000</v>
      </c>
      <c r="P12" s="21">
        <v>45000</v>
      </c>
      <c r="Q12" s="19" t="s">
        <v>156</v>
      </c>
      <c r="R12" s="19" t="s">
        <v>275</v>
      </c>
      <c r="S12" s="19"/>
      <c r="T12" s="19"/>
      <c r="U12" s="19"/>
      <c r="V12" s="19"/>
      <c r="W12" s="19"/>
      <c r="X12" s="19" t="s">
        <v>168</v>
      </c>
      <c r="Y12" s="21">
        <v>45000</v>
      </c>
      <c r="Z12" s="21">
        <v>0</v>
      </c>
      <c r="AA12" s="21">
        <v>0</v>
      </c>
      <c r="AB12" s="21">
        <v>0</v>
      </c>
      <c r="AC12" s="21">
        <v>0</v>
      </c>
      <c r="AD12" s="19"/>
      <c r="AE12" s="21">
        <v>0</v>
      </c>
      <c r="AF12" s="19"/>
      <c r="AG12" s="21">
        <v>45000</v>
      </c>
      <c r="AH12" s="21">
        <v>0</v>
      </c>
      <c r="AI12" s="21"/>
      <c r="AJ12" s="21">
        <v>45000</v>
      </c>
      <c r="AK12" s="19">
        <v>4800057887</v>
      </c>
      <c r="AL12" s="19" t="s">
        <v>286</v>
      </c>
      <c r="AM12" s="19"/>
      <c r="AN12" s="19"/>
      <c r="AO12" s="19"/>
      <c r="AP12" s="20">
        <v>44671</v>
      </c>
      <c r="AQ12" s="19"/>
      <c r="AR12" s="19">
        <v>2</v>
      </c>
      <c r="AS12" s="19"/>
      <c r="AT12" s="19"/>
      <c r="AU12" s="19">
        <v>2</v>
      </c>
      <c r="AV12" s="19">
        <v>20221030</v>
      </c>
      <c r="AW12" s="19">
        <v>20221004</v>
      </c>
      <c r="AX12" s="19">
        <v>45000</v>
      </c>
      <c r="AY12" s="19">
        <v>0</v>
      </c>
      <c r="AZ12" s="19">
        <v>20221209</v>
      </c>
    </row>
    <row r="13" spans="1:52" x14ac:dyDescent="0.25">
      <c r="A13" s="19">
        <v>900145579</v>
      </c>
      <c r="B13" s="19" t="s">
        <v>152</v>
      </c>
      <c r="C13" s="19" t="s">
        <v>97</v>
      </c>
      <c r="D13" s="19">
        <v>3563</v>
      </c>
      <c r="E13" s="19" t="s">
        <v>179</v>
      </c>
      <c r="F13" s="19" t="s">
        <v>180</v>
      </c>
      <c r="G13" s="19"/>
      <c r="H13" s="19"/>
      <c r="I13" s="19"/>
      <c r="J13" s="19"/>
      <c r="K13" s="19" t="s">
        <v>97</v>
      </c>
      <c r="L13" s="19">
        <v>3563</v>
      </c>
      <c r="M13" s="19"/>
      <c r="N13" s="20">
        <v>44671</v>
      </c>
      <c r="O13" s="21">
        <v>45000</v>
      </c>
      <c r="P13" s="21">
        <v>45000</v>
      </c>
      <c r="Q13" s="19" t="s">
        <v>156</v>
      </c>
      <c r="R13" s="19" t="s">
        <v>275</v>
      </c>
      <c r="S13" s="19"/>
      <c r="T13" s="19"/>
      <c r="U13" s="19"/>
      <c r="V13" s="19"/>
      <c r="W13" s="19"/>
      <c r="X13" s="19" t="s">
        <v>168</v>
      </c>
      <c r="Y13" s="21">
        <v>45000</v>
      </c>
      <c r="Z13" s="21">
        <v>0</v>
      </c>
      <c r="AA13" s="21">
        <v>0</v>
      </c>
      <c r="AB13" s="21">
        <v>0</v>
      </c>
      <c r="AC13" s="21">
        <v>0</v>
      </c>
      <c r="AD13" s="19"/>
      <c r="AE13" s="21">
        <v>0</v>
      </c>
      <c r="AF13" s="19"/>
      <c r="AG13" s="21">
        <v>45000</v>
      </c>
      <c r="AH13" s="21">
        <v>0</v>
      </c>
      <c r="AI13" s="21"/>
      <c r="AJ13" s="21">
        <v>45000</v>
      </c>
      <c r="AK13" s="19">
        <v>4800057887</v>
      </c>
      <c r="AL13" s="19" t="s">
        <v>286</v>
      </c>
      <c r="AM13" s="19"/>
      <c r="AN13" s="19"/>
      <c r="AO13" s="19"/>
      <c r="AP13" s="20">
        <v>44671</v>
      </c>
      <c r="AQ13" s="19"/>
      <c r="AR13" s="19">
        <v>2</v>
      </c>
      <c r="AS13" s="19"/>
      <c r="AT13" s="19"/>
      <c r="AU13" s="19">
        <v>2</v>
      </c>
      <c r="AV13" s="19">
        <v>20221030</v>
      </c>
      <c r="AW13" s="19">
        <v>20221004</v>
      </c>
      <c r="AX13" s="19">
        <v>45000</v>
      </c>
      <c r="AY13" s="19">
        <v>0</v>
      </c>
      <c r="AZ13" s="19">
        <v>20221209</v>
      </c>
    </row>
    <row r="14" spans="1:52" x14ac:dyDescent="0.25">
      <c r="A14" s="19">
        <v>900145579</v>
      </c>
      <c r="B14" s="19" t="s">
        <v>152</v>
      </c>
      <c r="C14" s="19" t="s">
        <v>97</v>
      </c>
      <c r="D14" s="19">
        <v>4523</v>
      </c>
      <c r="E14" s="19" t="s">
        <v>181</v>
      </c>
      <c r="F14" s="19" t="s">
        <v>182</v>
      </c>
      <c r="G14" s="19"/>
      <c r="H14" s="19"/>
      <c r="I14" s="19"/>
      <c r="J14" s="19"/>
      <c r="K14" s="19" t="s">
        <v>97</v>
      </c>
      <c r="L14" s="19">
        <v>4523</v>
      </c>
      <c r="M14" s="19"/>
      <c r="N14" s="20">
        <v>44734</v>
      </c>
      <c r="O14" s="21">
        <v>36500</v>
      </c>
      <c r="P14" s="21">
        <v>36500</v>
      </c>
      <c r="Q14" s="19" t="s">
        <v>156</v>
      </c>
      <c r="R14" s="19" t="s">
        <v>275</v>
      </c>
      <c r="S14" s="19"/>
      <c r="T14" s="19"/>
      <c r="U14" s="19"/>
      <c r="V14" s="19"/>
      <c r="W14" s="19"/>
      <c r="X14" s="19" t="s">
        <v>168</v>
      </c>
      <c r="Y14" s="21">
        <v>36500</v>
      </c>
      <c r="Z14" s="21">
        <v>0</v>
      </c>
      <c r="AA14" s="21">
        <v>0</v>
      </c>
      <c r="AB14" s="21">
        <v>0</v>
      </c>
      <c r="AC14" s="21">
        <v>0</v>
      </c>
      <c r="AD14" s="19"/>
      <c r="AE14" s="21">
        <v>0</v>
      </c>
      <c r="AF14" s="19"/>
      <c r="AG14" s="21">
        <v>36500</v>
      </c>
      <c r="AH14" s="21">
        <v>0</v>
      </c>
      <c r="AI14" s="21"/>
      <c r="AJ14" s="21">
        <v>36500</v>
      </c>
      <c r="AK14" s="19">
        <v>4800057887</v>
      </c>
      <c r="AL14" s="19" t="s">
        <v>286</v>
      </c>
      <c r="AM14" s="19"/>
      <c r="AN14" s="19"/>
      <c r="AO14" s="19"/>
      <c r="AP14" s="20">
        <v>44734</v>
      </c>
      <c r="AQ14" s="19"/>
      <c r="AR14" s="19">
        <v>2</v>
      </c>
      <c r="AS14" s="19"/>
      <c r="AT14" s="19"/>
      <c r="AU14" s="19">
        <v>2</v>
      </c>
      <c r="AV14" s="19">
        <v>20221030</v>
      </c>
      <c r="AW14" s="19">
        <v>20221004</v>
      </c>
      <c r="AX14" s="19">
        <v>36500</v>
      </c>
      <c r="AY14" s="19">
        <v>0</v>
      </c>
      <c r="AZ14" s="19">
        <v>20221209</v>
      </c>
    </row>
    <row r="15" spans="1:52" x14ac:dyDescent="0.25">
      <c r="A15" s="19">
        <v>900145579</v>
      </c>
      <c r="B15" s="19" t="s">
        <v>152</v>
      </c>
      <c r="C15" s="19"/>
      <c r="D15" s="19">
        <v>7009556</v>
      </c>
      <c r="E15" s="19">
        <v>7009556</v>
      </c>
      <c r="F15" s="19" t="s">
        <v>183</v>
      </c>
      <c r="G15" s="19"/>
      <c r="H15" s="19"/>
      <c r="I15" s="19"/>
      <c r="J15" s="19"/>
      <c r="K15" s="19"/>
      <c r="L15" s="19">
        <v>7009556</v>
      </c>
      <c r="M15" s="19"/>
      <c r="N15" s="20">
        <v>43979</v>
      </c>
      <c r="O15" s="21">
        <v>21200</v>
      </c>
      <c r="P15" s="21">
        <v>21200</v>
      </c>
      <c r="Q15" s="19" t="s">
        <v>156</v>
      </c>
      <c r="R15" s="19" t="s">
        <v>275</v>
      </c>
      <c r="S15" s="19"/>
      <c r="T15" s="19"/>
      <c r="U15" s="19"/>
      <c r="V15" s="19"/>
      <c r="W15" s="19"/>
      <c r="X15" s="19" t="s">
        <v>168</v>
      </c>
      <c r="Y15" s="21">
        <v>21200</v>
      </c>
      <c r="Z15" s="21">
        <v>0</v>
      </c>
      <c r="AA15" s="21">
        <v>0</v>
      </c>
      <c r="AB15" s="21">
        <v>0</v>
      </c>
      <c r="AC15" s="21">
        <v>0</v>
      </c>
      <c r="AD15" s="19"/>
      <c r="AE15" s="21">
        <v>0</v>
      </c>
      <c r="AF15" s="19"/>
      <c r="AG15" s="21">
        <v>21200</v>
      </c>
      <c r="AH15" s="21">
        <v>0</v>
      </c>
      <c r="AI15" s="21"/>
      <c r="AJ15" s="21">
        <v>21200</v>
      </c>
      <c r="AK15" s="19">
        <v>2200916038</v>
      </c>
      <c r="AL15" s="19" t="s">
        <v>279</v>
      </c>
      <c r="AM15" s="19"/>
      <c r="AN15" s="19"/>
      <c r="AO15" s="19"/>
      <c r="AP15" s="20">
        <v>43979</v>
      </c>
      <c r="AQ15" s="19"/>
      <c r="AR15" s="19">
        <v>2</v>
      </c>
      <c r="AS15" s="19"/>
      <c r="AT15" s="19"/>
      <c r="AU15" s="19">
        <v>1</v>
      </c>
      <c r="AV15" s="19">
        <v>20200730</v>
      </c>
      <c r="AW15" s="19">
        <v>20200704</v>
      </c>
      <c r="AX15" s="19">
        <v>21200</v>
      </c>
      <c r="AY15" s="19">
        <v>0</v>
      </c>
      <c r="AZ15" s="19">
        <v>20221209</v>
      </c>
    </row>
    <row r="16" spans="1:52" x14ac:dyDescent="0.25">
      <c r="A16" s="19">
        <v>900145579</v>
      </c>
      <c r="B16" s="19" t="s">
        <v>152</v>
      </c>
      <c r="C16" s="19"/>
      <c r="D16" s="19">
        <v>7023187</v>
      </c>
      <c r="E16" s="19">
        <v>7023187</v>
      </c>
      <c r="F16" s="19" t="s">
        <v>184</v>
      </c>
      <c r="G16" s="19"/>
      <c r="H16" s="19"/>
      <c r="I16" s="19"/>
      <c r="J16" s="19"/>
      <c r="K16" s="19"/>
      <c r="L16" s="19">
        <v>7023187</v>
      </c>
      <c r="M16" s="19"/>
      <c r="N16" s="20">
        <v>43995</v>
      </c>
      <c r="O16" s="21">
        <v>5300</v>
      </c>
      <c r="P16" s="21">
        <v>5300</v>
      </c>
      <c r="Q16" s="19" t="s">
        <v>156</v>
      </c>
      <c r="R16" s="19" t="s">
        <v>275</v>
      </c>
      <c r="S16" s="19"/>
      <c r="T16" s="19"/>
      <c r="U16" s="19"/>
      <c r="V16" s="19"/>
      <c r="W16" s="19"/>
      <c r="X16" s="19" t="s">
        <v>168</v>
      </c>
      <c r="Y16" s="21">
        <v>5300</v>
      </c>
      <c r="Z16" s="21">
        <v>0</v>
      </c>
      <c r="AA16" s="21">
        <v>0</v>
      </c>
      <c r="AB16" s="21">
        <v>0</v>
      </c>
      <c r="AC16" s="21">
        <v>0</v>
      </c>
      <c r="AD16" s="19"/>
      <c r="AE16" s="21">
        <v>0</v>
      </c>
      <c r="AF16" s="19"/>
      <c r="AG16" s="21">
        <v>5300</v>
      </c>
      <c r="AH16" s="21">
        <v>0</v>
      </c>
      <c r="AI16" s="21"/>
      <c r="AJ16" s="21">
        <v>5300</v>
      </c>
      <c r="AK16" s="19">
        <v>4800042838</v>
      </c>
      <c r="AL16" s="19" t="s">
        <v>280</v>
      </c>
      <c r="AM16" s="19"/>
      <c r="AN16" s="19"/>
      <c r="AO16" s="19"/>
      <c r="AP16" s="20">
        <v>43995</v>
      </c>
      <c r="AQ16" s="19"/>
      <c r="AR16" s="19">
        <v>2</v>
      </c>
      <c r="AS16" s="19"/>
      <c r="AT16" s="19"/>
      <c r="AU16" s="19">
        <v>1</v>
      </c>
      <c r="AV16" s="19">
        <v>20200930</v>
      </c>
      <c r="AW16" s="19">
        <v>20200918</v>
      </c>
      <c r="AX16" s="19">
        <v>5300</v>
      </c>
      <c r="AY16" s="19">
        <v>0</v>
      </c>
      <c r="AZ16" s="19">
        <v>20221209</v>
      </c>
    </row>
    <row r="17" spans="1:52" x14ac:dyDescent="0.25">
      <c r="A17" s="19">
        <v>900145579</v>
      </c>
      <c r="B17" s="19" t="s">
        <v>152</v>
      </c>
      <c r="C17" s="19" t="s">
        <v>94</v>
      </c>
      <c r="D17" s="19">
        <v>20057708</v>
      </c>
      <c r="E17" s="19" t="s">
        <v>185</v>
      </c>
      <c r="F17" s="19" t="s">
        <v>186</v>
      </c>
      <c r="G17" s="19"/>
      <c r="H17" s="19"/>
      <c r="I17" s="19"/>
      <c r="J17" s="19"/>
      <c r="K17" s="19" t="s">
        <v>94</v>
      </c>
      <c r="L17" s="19">
        <v>20057708</v>
      </c>
      <c r="M17" s="19"/>
      <c r="N17" s="20">
        <v>43446</v>
      </c>
      <c r="O17" s="21">
        <v>94554</v>
      </c>
      <c r="P17" s="21">
        <v>94554</v>
      </c>
      <c r="Q17" s="19" t="s">
        <v>156</v>
      </c>
      <c r="R17" s="19" t="s">
        <v>275</v>
      </c>
      <c r="S17" s="19"/>
      <c r="T17" s="19"/>
      <c r="U17" s="19"/>
      <c r="V17" s="19"/>
      <c r="W17" s="19"/>
      <c r="X17" s="19" t="s">
        <v>168</v>
      </c>
      <c r="Y17" s="21">
        <v>94554</v>
      </c>
      <c r="Z17" s="21">
        <v>0</v>
      </c>
      <c r="AA17" s="21">
        <v>0</v>
      </c>
      <c r="AB17" s="21">
        <v>0</v>
      </c>
      <c r="AC17" s="21">
        <v>0</v>
      </c>
      <c r="AD17" s="19"/>
      <c r="AE17" s="21">
        <v>0</v>
      </c>
      <c r="AF17" s="19"/>
      <c r="AG17" s="21">
        <v>94554</v>
      </c>
      <c r="AH17" s="21">
        <v>0</v>
      </c>
      <c r="AI17" s="21"/>
      <c r="AJ17" s="21">
        <v>94554</v>
      </c>
      <c r="AK17" s="19">
        <v>2200592835</v>
      </c>
      <c r="AL17" s="19" t="s">
        <v>281</v>
      </c>
      <c r="AM17" s="19"/>
      <c r="AN17" s="19"/>
      <c r="AO17" s="19"/>
      <c r="AP17" s="20">
        <v>43446</v>
      </c>
      <c r="AQ17" s="19"/>
      <c r="AR17" s="19">
        <v>2</v>
      </c>
      <c r="AS17" s="19"/>
      <c r="AT17" s="19"/>
      <c r="AU17" s="19">
        <v>1</v>
      </c>
      <c r="AV17" s="19">
        <v>20190130</v>
      </c>
      <c r="AW17" s="19">
        <v>20190110</v>
      </c>
      <c r="AX17" s="19">
        <v>94554</v>
      </c>
      <c r="AY17" s="19">
        <v>0</v>
      </c>
      <c r="AZ17" s="19">
        <v>20221209</v>
      </c>
    </row>
    <row r="18" spans="1:52" x14ac:dyDescent="0.25">
      <c r="A18" s="19">
        <v>900145579</v>
      </c>
      <c r="B18" s="19" t="s">
        <v>152</v>
      </c>
      <c r="C18" s="19" t="s">
        <v>94</v>
      </c>
      <c r="D18" s="19">
        <v>20057849</v>
      </c>
      <c r="E18" s="19" t="s">
        <v>187</v>
      </c>
      <c r="F18" s="19" t="s">
        <v>188</v>
      </c>
      <c r="G18" s="19"/>
      <c r="H18" s="19"/>
      <c r="I18" s="19"/>
      <c r="J18" s="19"/>
      <c r="K18" s="19" t="s">
        <v>94</v>
      </c>
      <c r="L18" s="19">
        <v>20057849</v>
      </c>
      <c r="M18" s="19"/>
      <c r="N18" s="20">
        <v>43459</v>
      </c>
      <c r="O18" s="21">
        <v>52025</v>
      </c>
      <c r="P18" s="21">
        <v>52025</v>
      </c>
      <c r="Q18" s="19" t="s">
        <v>156</v>
      </c>
      <c r="R18" s="19" t="s">
        <v>275</v>
      </c>
      <c r="S18" s="19"/>
      <c r="T18" s="19"/>
      <c r="U18" s="19"/>
      <c r="V18" s="19"/>
      <c r="W18" s="19"/>
      <c r="X18" s="19" t="s">
        <v>168</v>
      </c>
      <c r="Y18" s="21">
        <v>52025</v>
      </c>
      <c r="Z18" s="21">
        <v>0</v>
      </c>
      <c r="AA18" s="21">
        <v>0</v>
      </c>
      <c r="AB18" s="21">
        <v>0</v>
      </c>
      <c r="AC18" s="21">
        <v>0</v>
      </c>
      <c r="AD18" s="19"/>
      <c r="AE18" s="21">
        <v>0</v>
      </c>
      <c r="AF18" s="19"/>
      <c r="AG18" s="21">
        <v>52025</v>
      </c>
      <c r="AH18" s="21">
        <v>0</v>
      </c>
      <c r="AI18" s="21"/>
      <c r="AJ18" s="21">
        <v>52025</v>
      </c>
      <c r="AK18" s="19">
        <v>2200592835</v>
      </c>
      <c r="AL18" s="19" t="s">
        <v>281</v>
      </c>
      <c r="AM18" s="19"/>
      <c r="AN18" s="19"/>
      <c r="AO18" s="19"/>
      <c r="AP18" s="20">
        <v>43459</v>
      </c>
      <c r="AQ18" s="19"/>
      <c r="AR18" s="19">
        <v>2</v>
      </c>
      <c r="AS18" s="19"/>
      <c r="AT18" s="19"/>
      <c r="AU18" s="19">
        <v>1</v>
      </c>
      <c r="AV18" s="19">
        <v>20190130</v>
      </c>
      <c r="AW18" s="19">
        <v>20190110</v>
      </c>
      <c r="AX18" s="19">
        <v>52025</v>
      </c>
      <c r="AY18" s="19">
        <v>0</v>
      </c>
      <c r="AZ18" s="19">
        <v>20221209</v>
      </c>
    </row>
    <row r="19" spans="1:52" x14ac:dyDescent="0.25">
      <c r="A19" s="19">
        <v>900145579</v>
      </c>
      <c r="B19" s="19" t="s">
        <v>152</v>
      </c>
      <c r="C19" s="19" t="s">
        <v>94</v>
      </c>
      <c r="D19" s="19">
        <v>20084710</v>
      </c>
      <c r="E19" s="19" t="s">
        <v>189</v>
      </c>
      <c r="F19" s="19" t="s">
        <v>190</v>
      </c>
      <c r="G19" s="19"/>
      <c r="H19" s="19"/>
      <c r="I19" s="19"/>
      <c r="J19" s="19"/>
      <c r="K19" s="19" t="s">
        <v>94</v>
      </c>
      <c r="L19" s="19">
        <v>20084710</v>
      </c>
      <c r="M19" s="19"/>
      <c r="N19" s="20">
        <v>44007</v>
      </c>
      <c r="O19" s="21">
        <v>984949</v>
      </c>
      <c r="P19" s="21">
        <v>984949</v>
      </c>
      <c r="Q19" s="19" t="s">
        <v>156</v>
      </c>
      <c r="R19" s="19" t="s">
        <v>275</v>
      </c>
      <c r="S19" s="19"/>
      <c r="T19" s="19"/>
      <c r="U19" s="19"/>
      <c r="V19" s="19"/>
      <c r="W19" s="19"/>
      <c r="X19" s="19" t="s">
        <v>168</v>
      </c>
      <c r="Y19" s="21">
        <v>984949</v>
      </c>
      <c r="Z19" s="21">
        <v>0</v>
      </c>
      <c r="AA19" s="21">
        <v>0</v>
      </c>
      <c r="AB19" s="21">
        <v>0</v>
      </c>
      <c r="AC19" s="21">
        <v>0</v>
      </c>
      <c r="AD19" s="19"/>
      <c r="AE19" s="21">
        <v>0</v>
      </c>
      <c r="AF19" s="19"/>
      <c r="AG19" s="21">
        <v>984949</v>
      </c>
      <c r="AH19" s="21">
        <v>0</v>
      </c>
      <c r="AI19" s="21"/>
      <c r="AJ19" s="21">
        <v>984949</v>
      </c>
      <c r="AK19" s="19">
        <v>4800042838</v>
      </c>
      <c r="AL19" s="19" t="s">
        <v>280</v>
      </c>
      <c r="AM19" s="19"/>
      <c r="AN19" s="19"/>
      <c r="AO19" s="19"/>
      <c r="AP19" s="20">
        <v>44007</v>
      </c>
      <c r="AQ19" s="19"/>
      <c r="AR19" s="19">
        <v>2</v>
      </c>
      <c r="AS19" s="19"/>
      <c r="AT19" s="19"/>
      <c r="AU19" s="19">
        <v>1</v>
      </c>
      <c r="AV19" s="19">
        <v>20200930</v>
      </c>
      <c r="AW19" s="19">
        <v>20200918</v>
      </c>
      <c r="AX19" s="19">
        <v>984949</v>
      </c>
      <c r="AY19" s="19">
        <v>0</v>
      </c>
      <c r="AZ19" s="19">
        <v>20221209</v>
      </c>
    </row>
    <row r="20" spans="1:52" x14ac:dyDescent="0.25">
      <c r="A20" s="19">
        <v>900145579</v>
      </c>
      <c r="B20" s="19" t="s">
        <v>152</v>
      </c>
      <c r="C20" s="19" t="s">
        <v>95</v>
      </c>
      <c r="D20" s="19">
        <v>22894</v>
      </c>
      <c r="E20" s="19" t="s">
        <v>191</v>
      </c>
      <c r="F20" s="19" t="s">
        <v>192</v>
      </c>
      <c r="G20" s="19"/>
      <c r="H20" s="19"/>
      <c r="I20" s="19"/>
      <c r="J20" s="19"/>
      <c r="K20" s="19" t="s">
        <v>95</v>
      </c>
      <c r="L20" s="19">
        <v>22894</v>
      </c>
      <c r="M20" s="19"/>
      <c r="N20" s="20">
        <v>44289</v>
      </c>
      <c r="O20" s="21">
        <v>114345</v>
      </c>
      <c r="P20" s="21">
        <v>114345</v>
      </c>
      <c r="Q20" s="19" t="s">
        <v>156</v>
      </c>
      <c r="R20" s="19" t="s">
        <v>275</v>
      </c>
      <c r="S20" s="19"/>
      <c r="T20" s="19"/>
      <c r="U20" s="19"/>
      <c r="V20" s="19"/>
      <c r="W20" s="19"/>
      <c r="X20" s="19" t="s">
        <v>168</v>
      </c>
      <c r="Y20" s="21">
        <v>114345</v>
      </c>
      <c r="Z20" s="21">
        <v>0</v>
      </c>
      <c r="AA20" s="21">
        <v>0</v>
      </c>
      <c r="AB20" s="21">
        <v>0</v>
      </c>
      <c r="AC20" s="21">
        <v>0</v>
      </c>
      <c r="AD20" s="19"/>
      <c r="AE20" s="21">
        <v>0</v>
      </c>
      <c r="AF20" s="19"/>
      <c r="AG20" s="21">
        <v>114345</v>
      </c>
      <c r="AH20" s="21">
        <v>0</v>
      </c>
      <c r="AI20" s="21"/>
      <c r="AJ20" s="21">
        <v>114345</v>
      </c>
      <c r="AK20" s="19">
        <v>2201104121</v>
      </c>
      <c r="AL20" s="19" t="s">
        <v>282</v>
      </c>
      <c r="AM20" s="19"/>
      <c r="AN20" s="19"/>
      <c r="AO20" s="19"/>
      <c r="AP20" s="20">
        <v>44289</v>
      </c>
      <c r="AQ20" s="19"/>
      <c r="AR20" s="19">
        <v>2</v>
      </c>
      <c r="AS20" s="19"/>
      <c r="AT20" s="19"/>
      <c r="AU20" s="19">
        <v>1</v>
      </c>
      <c r="AV20" s="19">
        <v>20210630</v>
      </c>
      <c r="AW20" s="19">
        <v>20210604</v>
      </c>
      <c r="AX20" s="19">
        <v>114345</v>
      </c>
      <c r="AY20" s="19">
        <v>0</v>
      </c>
      <c r="AZ20" s="19">
        <v>20221209</v>
      </c>
    </row>
    <row r="21" spans="1:52" x14ac:dyDescent="0.25">
      <c r="A21" s="19">
        <v>900145579</v>
      </c>
      <c r="B21" s="19" t="s">
        <v>152</v>
      </c>
      <c r="C21" s="19" t="s">
        <v>95</v>
      </c>
      <c r="D21" s="19">
        <v>28983</v>
      </c>
      <c r="E21" s="19" t="s">
        <v>193</v>
      </c>
      <c r="F21" s="19" t="s">
        <v>194</v>
      </c>
      <c r="G21" s="19"/>
      <c r="H21" s="19"/>
      <c r="I21" s="19"/>
      <c r="J21" s="19"/>
      <c r="K21" s="19" t="s">
        <v>95</v>
      </c>
      <c r="L21" s="19">
        <v>28983</v>
      </c>
      <c r="M21" s="19"/>
      <c r="N21" s="20">
        <v>44314</v>
      </c>
      <c r="O21" s="21">
        <v>117223</v>
      </c>
      <c r="P21" s="21">
        <v>117223</v>
      </c>
      <c r="Q21" s="19" t="s">
        <v>156</v>
      </c>
      <c r="R21" s="19" t="s">
        <v>275</v>
      </c>
      <c r="S21" s="19"/>
      <c r="T21" s="19"/>
      <c r="U21" s="19"/>
      <c r="V21" s="19"/>
      <c r="W21" s="19"/>
      <c r="X21" s="19" t="s">
        <v>168</v>
      </c>
      <c r="Y21" s="21">
        <v>117223</v>
      </c>
      <c r="Z21" s="21">
        <v>0</v>
      </c>
      <c r="AA21" s="21">
        <v>0</v>
      </c>
      <c r="AB21" s="21">
        <v>0</v>
      </c>
      <c r="AC21" s="21">
        <v>0</v>
      </c>
      <c r="AD21" s="19"/>
      <c r="AE21" s="21">
        <v>0</v>
      </c>
      <c r="AF21" s="19"/>
      <c r="AG21" s="21">
        <v>117223</v>
      </c>
      <c r="AH21" s="21">
        <v>0</v>
      </c>
      <c r="AI21" s="21"/>
      <c r="AJ21" s="21">
        <v>117223</v>
      </c>
      <c r="AK21" s="19">
        <v>2201104121</v>
      </c>
      <c r="AL21" s="19" t="s">
        <v>282</v>
      </c>
      <c r="AM21" s="19"/>
      <c r="AN21" s="19"/>
      <c r="AO21" s="19"/>
      <c r="AP21" s="20">
        <v>44314</v>
      </c>
      <c r="AQ21" s="19"/>
      <c r="AR21" s="19">
        <v>2</v>
      </c>
      <c r="AS21" s="19"/>
      <c r="AT21" s="19"/>
      <c r="AU21" s="19">
        <v>1</v>
      </c>
      <c r="AV21" s="19">
        <v>20210630</v>
      </c>
      <c r="AW21" s="19">
        <v>20210604</v>
      </c>
      <c r="AX21" s="19">
        <v>117223</v>
      </c>
      <c r="AY21" s="19">
        <v>0</v>
      </c>
      <c r="AZ21" s="19">
        <v>20221209</v>
      </c>
    </row>
    <row r="22" spans="1:52" x14ac:dyDescent="0.25">
      <c r="A22" s="19">
        <v>900145579</v>
      </c>
      <c r="B22" s="19" t="s">
        <v>152</v>
      </c>
      <c r="C22" s="19" t="s">
        <v>95</v>
      </c>
      <c r="D22" s="19">
        <v>148148</v>
      </c>
      <c r="E22" s="19" t="s">
        <v>195</v>
      </c>
      <c r="F22" s="19" t="s">
        <v>196</v>
      </c>
      <c r="G22" s="19"/>
      <c r="H22" s="19"/>
      <c r="I22" s="19"/>
      <c r="J22" s="19"/>
      <c r="K22" s="19" t="s">
        <v>95</v>
      </c>
      <c r="L22" s="19">
        <v>148148</v>
      </c>
      <c r="M22" s="19"/>
      <c r="N22" s="20">
        <v>44814</v>
      </c>
      <c r="O22" s="21">
        <v>78281</v>
      </c>
      <c r="P22" s="21">
        <v>78281</v>
      </c>
      <c r="Q22" s="19" t="s">
        <v>156</v>
      </c>
      <c r="R22" s="19" t="s">
        <v>275</v>
      </c>
      <c r="S22" s="19"/>
      <c r="T22" s="19"/>
      <c r="U22" s="19"/>
      <c r="V22" s="19"/>
      <c r="W22" s="19"/>
      <c r="X22" s="19" t="s">
        <v>168</v>
      </c>
      <c r="Y22" s="21">
        <v>78281</v>
      </c>
      <c r="Z22" s="21">
        <v>0</v>
      </c>
      <c r="AA22" s="21">
        <v>0</v>
      </c>
      <c r="AB22" s="21">
        <v>0</v>
      </c>
      <c r="AC22" s="21">
        <v>0</v>
      </c>
      <c r="AD22" s="19"/>
      <c r="AE22" s="21">
        <v>0</v>
      </c>
      <c r="AF22" s="19"/>
      <c r="AG22" s="21">
        <v>78281</v>
      </c>
      <c r="AH22" s="21">
        <v>0</v>
      </c>
      <c r="AI22" s="21"/>
      <c r="AJ22" s="21">
        <v>78281</v>
      </c>
      <c r="AK22" s="19">
        <v>4800057887</v>
      </c>
      <c r="AL22" s="19" t="s">
        <v>286</v>
      </c>
      <c r="AM22" s="19"/>
      <c r="AN22" s="19"/>
      <c r="AO22" s="19"/>
      <c r="AP22" s="20">
        <v>44814</v>
      </c>
      <c r="AQ22" s="19"/>
      <c r="AR22" s="19">
        <v>2</v>
      </c>
      <c r="AS22" s="19"/>
      <c r="AT22" s="19"/>
      <c r="AU22" s="19">
        <v>1</v>
      </c>
      <c r="AV22" s="19">
        <v>20220930</v>
      </c>
      <c r="AW22" s="19">
        <v>20220912</v>
      </c>
      <c r="AX22" s="19">
        <v>78281</v>
      </c>
      <c r="AY22" s="19">
        <v>0</v>
      </c>
      <c r="AZ22" s="19">
        <v>20221209</v>
      </c>
    </row>
    <row r="23" spans="1:52" x14ac:dyDescent="0.25">
      <c r="A23" s="19">
        <v>900145579</v>
      </c>
      <c r="B23" s="19" t="s">
        <v>152</v>
      </c>
      <c r="C23" s="19" t="s">
        <v>95</v>
      </c>
      <c r="D23" s="19">
        <v>159143</v>
      </c>
      <c r="E23" s="19" t="s">
        <v>197</v>
      </c>
      <c r="F23" s="19" t="s">
        <v>198</v>
      </c>
      <c r="G23" s="19"/>
      <c r="H23" s="19"/>
      <c r="I23" s="19"/>
      <c r="J23" s="19"/>
      <c r="K23" s="19" t="s">
        <v>95</v>
      </c>
      <c r="L23" s="19">
        <v>159143</v>
      </c>
      <c r="M23" s="19"/>
      <c r="N23" s="20">
        <v>44839</v>
      </c>
      <c r="O23" s="21">
        <v>27300</v>
      </c>
      <c r="P23" s="21">
        <v>27300</v>
      </c>
      <c r="Q23" s="19" t="s">
        <v>156</v>
      </c>
      <c r="R23" s="19" t="s">
        <v>274</v>
      </c>
      <c r="S23" s="19"/>
      <c r="T23" s="19"/>
      <c r="U23" s="19"/>
      <c r="V23" s="19"/>
      <c r="W23" s="19"/>
      <c r="X23" s="19" t="s">
        <v>168</v>
      </c>
      <c r="Y23" s="21">
        <v>27300</v>
      </c>
      <c r="Z23" s="21">
        <v>0</v>
      </c>
      <c r="AA23" s="21">
        <v>0</v>
      </c>
      <c r="AB23" s="21">
        <v>0</v>
      </c>
      <c r="AC23" s="21">
        <v>0</v>
      </c>
      <c r="AD23" s="19"/>
      <c r="AE23" s="21">
        <v>0</v>
      </c>
      <c r="AF23" s="19"/>
      <c r="AG23" s="21">
        <v>27300</v>
      </c>
      <c r="AH23" s="21">
        <v>0</v>
      </c>
      <c r="AI23" s="21"/>
      <c r="AJ23" s="21"/>
      <c r="AK23" s="19"/>
      <c r="AL23" s="19"/>
      <c r="AM23" s="19"/>
      <c r="AN23" s="19"/>
      <c r="AO23" s="19"/>
      <c r="AP23" s="20">
        <v>44839</v>
      </c>
      <c r="AQ23" s="19"/>
      <c r="AR23" s="19">
        <v>2</v>
      </c>
      <c r="AS23" s="19"/>
      <c r="AT23" s="19"/>
      <c r="AU23" s="19">
        <v>1</v>
      </c>
      <c r="AV23" s="19">
        <v>20221030</v>
      </c>
      <c r="AW23" s="19">
        <v>20221005</v>
      </c>
      <c r="AX23" s="19">
        <v>27300</v>
      </c>
      <c r="AY23" s="19">
        <v>0</v>
      </c>
      <c r="AZ23" s="19">
        <v>20221209</v>
      </c>
    </row>
    <row r="24" spans="1:52" x14ac:dyDescent="0.25">
      <c r="A24" s="19">
        <v>900145579</v>
      </c>
      <c r="B24" s="19" t="s">
        <v>152</v>
      </c>
      <c r="C24" s="19"/>
      <c r="D24" s="19">
        <v>7159715</v>
      </c>
      <c r="E24" s="19">
        <v>7159715</v>
      </c>
      <c r="F24" s="19" t="s">
        <v>199</v>
      </c>
      <c r="G24" s="19"/>
      <c r="H24" s="19"/>
      <c r="I24" s="19"/>
      <c r="J24" s="19"/>
      <c r="K24" s="19"/>
      <c r="L24" s="19">
        <v>7159715</v>
      </c>
      <c r="M24" s="19"/>
      <c r="N24" s="20">
        <v>44164</v>
      </c>
      <c r="O24" s="21">
        <v>135033</v>
      </c>
      <c r="P24" s="21">
        <v>135033</v>
      </c>
      <c r="Q24" s="19" t="s">
        <v>156</v>
      </c>
      <c r="R24" s="19" t="s">
        <v>275</v>
      </c>
      <c r="S24" s="19"/>
      <c r="T24" s="19"/>
      <c r="U24" s="19"/>
      <c r="V24" s="19"/>
      <c r="W24" s="19"/>
      <c r="X24" s="19" t="s">
        <v>168</v>
      </c>
      <c r="Y24" s="21">
        <v>135033</v>
      </c>
      <c r="Z24" s="21">
        <v>0</v>
      </c>
      <c r="AA24" s="21">
        <v>0</v>
      </c>
      <c r="AB24" s="21">
        <v>0</v>
      </c>
      <c r="AC24" s="21">
        <v>0</v>
      </c>
      <c r="AD24" s="19"/>
      <c r="AE24" s="21">
        <v>0</v>
      </c>
      <c r="AF24" s="19"/>
      <c r="AG24" s="21">
        <v>135033</v>
      </c>
      <c r="AH24" s="21">
        <v>0</v>
      </c>
      <c r="AI24" s="21"/>
      <c r="AJ24" s="21">
        <v>135033</v>
      </c>
      <c r="AK24" s="19">
        <v>4800047564</v>
      </c>
      <c r="AL24" s="19" t="s">
        <v>283</v>
      </c>
      <c r="AM24" s="19"/>
      <c r="AN24" s="19"/>
      <c r="AO24" s="19"/>
      <c r="AP24" s="20">
        <v>44164</v>
      </c>
      <c r="AQ24" s="19"/>
      <c r="AR24" s="19">
        <v>2</v>
      </c>
      <c r="AS24" s="19"/>
      <c r="AT24" s="19"/>
      <c r="AU24" s="19">
        <v>1</v>
      </c>
      <c r="AV24" s="19">
        <v>20210330</v>
      </c>
      <c r="AW24" s="19">
        <v>20210303</v>
      </c>
      <c r="AX24" s="19">
        <v>135033</v>
      </c>
      <c r="AY24" s="19">
        <v>0</v>
      </c>
      <c r="AZ24" s="19">
        <v>20221209</v>
      </c>
    </row>
    <row r="25" spans="1:52" x14ac:dyDescent="0.25">
      <c r="A25" s="19">
        <v>900145579</v>
      </c>
      <c r="B25" s="19" t="s">
        <v>152</v>
      </c>
      <c r="C25" s="19" t="s">
        <v>93</v>
      </c>
      <c r="D25" s="19">
        <v>22122168</v>
      </c>
      <c r="E25" s="19" t="s">
        <v>200</v>
      </c>
      <c r="F25" s="19" t="s">
        <v>201</v>
      </c>
      <c r="G25" s="19"/>
      <c r="H25" s="19"/>
      <c r="I25" s="19"/>
      <c r="J25" s="19"/>
      <c r="K25" s="19" t="s">
        <v>93</v>
      </c>
      <c r="L25" s="19">
        <v>22122168</v>
      </c>
      <c r="M25" s="19"/>
      <c r="N25" s="20">
        <v>43445</v>
      </c>
      <c r="O25" s="21">
        <v>82522</v>
      </c>
      <c r="P25" s="21">
        <v>82522</v>
      </c>
      <c r="Q25" s="19" t="s">
        <v>156</v>
      </c>
      <c r="R25" s="19" t="s">
        <v>275</v>
      </c>
      <c r="S25" s="19"/>
      <c r="T25" s="19"/>
      <c r="U25" s="19"/>
      <c r="V25" s="19"/>
      <c r="W25" s="19"/>
      <c r="X25" s="19" t="s">
        <v>168</v>
      </c>
      <c r="Y25" s="21">
        <v>82522</v>
      </c>
      <c r="Z25" s="21">
        <v>0</v>
      </c>
      <c r="AA25" s="21">
        <v>0</v>
      </c>
      <c r="AB25" s="21">
        <v>0</v>
      </c>
      <c r="AC25" s="21">
        <v>0</v>
      </c>
      <c r="AD25" s="19"/>
      <c r="AE25" s="21">
        <v>0</v>
      </c>
      <c r="AF25" s="19"/>
      <c r="AG25" s="21">
        <v>82522</v>
      </c>
      <c r="AH25" s="21">
        <v>0</v>
      </c>
      <c r="AI25" s="21"/>
      <c r="AJ25" s="21">
        <v>82522</v>
      </c>
      <c r="AK25" s="19">
        <v>2200592835</v>
      </c>
      <c r="AL25" s="19" t="s">
        <v>281</v>
      </c>
      <c r="AM25" s="19"/>
      <c r="AN25" s="19"/>
      <c r="AO25" s="19"/>
      <c r="AP25" s="20">
        <v>43445</v>
      </c>
      <c r="AQ25" s="19"/>
      <c r="AR25" s="19">
        <v>2</v>
      </c>
      <c r="AS25" s="19"/>
      <c r="AT25" s="19"/>
      <c r="AU25" s="19">
        <v>1</v>
      </c>
      <c r="AV25" s="19">
        <v>20190130</v>
      </c>
      <c r="AW25" s="19">
        <v>20190110</v>
      </c>
      <c r="AX25" s="19">
        <v>82522</v>
      </c>
      <c r="AY25" s="19">
        <v>0</v>
      </c>
      <c r="AZ25" s="19">
        <v>20221209</v>
      </c>
    </row>
    <row r="26" spans="1:52" x14ac:dyDescent="0.25">
      <c r="A26" s="19">
        <v>900145579</v>
      </c>
      <c r="B26" s="19" t="s">
        <v>152</v>
      </c>
      <c r="C26" s="19" t="s">
        <v>93</v>
      </c>
      <c r="D26" s="19">
        <v>22122195</v>
      </c>
      <c r="E26" s="19" t="s">
        <v>202</v>
      </c>
      <c r="F26" s="19" t="s">
        <v>203</v>
      </c>
      <c r="G26" s="19"/>
      <c r="H26" s="19"/>
      <c r="I26" s="19"/>
      <c r="J26" s="19"/>
      <c r="K26" s="19" t="s">
        <v>93</v>
      </c>
      <c r="L26" s="19">
        <v>22122195</v>
      </c>
      <c r="M26" s="19"/>
      <c r="N26" s="20">
        <v>43446</v>
      </c>
      <c r="O26" s="21">
        <v>1002061</v>
      </c>
      <c r="P26" s="21">
        <v>1002061</v>
      </c>
      <c r="Q26" s="19" t="s">
        <v>156</v>
      </c>
      <c r="R26" s="19" t="s">
        <v>275</v>
      </c>
      <c r="S26" s="19"/>
      <c r="T26" s="19"/>
      <c r="U26" s="19"/>
      <c r="V26" s="19"/>
      <c r="W26" s="19"/>
      <c r="X26" s="19" t="s">
        <v>168</v>
      </c>
      <c r="Y26" s="21">
        <v>1002061</v>
      </c>
      <c r="Z26" s="21">
        <v>0</v>
      </c>
      <c r="AA26" s="21">
        <v>0</v>
      </c>
      <c r="AB26" s="21">
        <v>0</v>
      </c>
      <c r="AC26" s="21">
        <v>0</v>
      </c>
      <c r="AD26" s="19"/>
      <c r="AE26" s="21">
        <v>0</v>
      </c>
      <c r="AF26" s="19"/>
      <c r="AG26" s="21">
        <v>1002061</v>
      </c>
      <c r="AH26" s="21">
        <v>0</v>
      </c>
      <c r="AI26" s="21"/>
      <c r="AJ26" s="21">
        <v>1002061</v>
      </c>
      <c r="AK26" s="19">
        <v>2200592835</v>
      </c>
      <c r="AL26" s="19" t="s">
        <v>281</v>
      </c>
      <c r="AM26" s="19"/>
      <c r="AN26" s="19"/>
      <c r="AO26" s="19"/>
      <c r="AP26" s="20">
        <v>43446</v>
      </c>
      <c r="AQ26" s="19"/>
      <c r="AR26" s="19">
        <v>2</v>
      </c>
      <c r="AS26" s="19"/>
      <c r="AT26" s="19"/>
      <c r="AU26" s="19">
        <v>1</v>
      </c>
      <c r="AV26" s="19">
        <v>20190130</v>
      </c>
      <c r="AW26" s="19">
        <v>20190110</v>
      </c>
      <c r="AX26" s="19">
        <v>1002061</v>
      </c>
      <c r="AY26" s="19">
        <v>0</v>
      </c>
      <c r="AZ26" s="19">
        <v>20221209</v>
      </c>
    </row>
    <row r="27" spans="1:52" x14ac:dyDescent="0.25">
      <c r="A27" s="19">
        <v>900145579</v>
      </c>
      <c r="B27" s="19" t="s">
        <v>152</v>
      </c>
      <c r="C27" s="19" t="s">
        <v>93</v>
      </c>
      <c r="D27" s="19">
        <v>22182344</v>
      </c>
      <c r="E27" s="19" t="s">
        <v>204</v>
      </c>
      <c r="F27" s="19" t="s">
        <v>205</v>
      </c>
      <c r="G27" s="19"/>
      <c r="H27" s="19"/>
      <c r="I27" s="19"/>
      <c r="J27" s="19"/>
      <c r="K27" s="19" t="s">
        <v>93</v>
      </c>
      <c r="L27" s="19">
        <v>22182344</v>
      </c>
      <c r="M27" s="19"/>
      <c r="N27" s="20">
        <v>44018</v>
      </c>
      <c r="O27" s="21">
        <v>1455597</v>
      </c>
      <c r="P27" s="21">
        <v>1455597</v>
      </c>
      <c r="Q27" s="19" t="s">
        <v>156</v>
      </c>
      <c r="R27" s="19" t="s">
        <v>274</v>
      </c>
      <c r="S27" s="19"/>
      <c r="T27" s="19"/>
      <c r="U27" s="19"/>
      <c r="V27" s="19"/>
      <c r="W27" s="19"/>
      <c r="X27" s="19" t="s">
        <v>168</v>
      </c>
      <c r="Y27" s="21">
        <v>1455597</v>
      </c>
      <c r="Z27" s="21">
        <v>0</v>
      </c>
      <c r="AA27" s="21">
        <v>0</v>
      </c>
      <c r="AB27" s="21">
        <v>0</v>
      </c>
      <c r="AC27" s="21">
        <v>0</v>
      </c>
      <c r="AD27" s="19"/>
      <c r="AE27" s="21">
        <v>0</v>
      </c>
      <c r="AF27" s="19"/>
      <c r="AG27" s="21">
        <v>1455597</v>
      </c>
      <c r="AH27" s="21">
        <v>0</v>
      </c>
      <c r="AI27" s="21"/>
      <c r="AJ27" s="21"/>
      <c r="AK27" s="19"/>
      <c r="AL27" s="19"/>
      <c r="AM27" s="19"/>
      <c r="AN27" s="19"/>
      <c r="AO27" s="19"/>
      <c r="AP27" s="20">
        <v>44018</v>
      </c>
      <c r="AQ27" s="19"/>
      <c r="AR27" s="19">
        <v>2</v>
      </c>
      <c r="AS27" s="19"/>
      <c r="AT27" s="19"/>
      <c r="AU27" s="19">
        <v>2</v>
      </c>
      <c r="AV27" s="19">
        <v>20221030</v>
      </c>
      <c r="AW27" s="19">
        <v>20221004</v>
      </c>
      <c r="AX27" s="19">
        <v>1455597</v>
      </c>
      <c r="AY27" s="19">
        <v>0</v>
      </c>
      <c r="AZ27" s="19">
        <v>20221209</v>
      </c>
    </row>
    <row r="28" spans="1:52" x14ac:dyDescent="0.25">
      <c r="A28" s="19">
        <v>900145579</v>
      </c>
      <c r="B28" s="19" t="s">
        <v>152</v>
      </c>
      <c r="C28" s="19" t="s">
        <v>93</v>
      </c>
      <c r="D28" s="19">
        <v>22189529</v>
      </c>
      <c r="E28" s="19" t="s">
        <v>206</v>
      </c>
      <c r="F28" s="19" t="s">
        <v>207</v>
      </c>
      <c r="G28" s="19" t="s">
        <v>208</v>
      </c>
      <c r="H28" s="19" t="s">
        <v>209</v>
      </c>
      <c r="I28" s="19"/>
      <c r="J28" s="19"/>
      <c r="K28" s="19" t="s">
        <v>93</v>
      </c>
      <c r="L28" s="19">
        <v>22189529</v>
      </c>
      <c r="M28" s="19"/>
      <c r="N28" s="20">
        <v>44258</v>
      </c>
      <c r="O28" s="21">
        <v>265000</v>
      </c>
      <c r="P28" s="21">
        <v>265000</v>
      </c>
      <c r="Q28" s="19" t="s">
        <v>156</v>
      </c>
      <c r="R28" s="19" t="s">
        <v>275</v>
      </c>
      <c r="S28" s="19"/>
      <c r="T28" s="19"/>
      <c r="U28" s="19"/>
      <c r="V28" s="19"/>
      <c r="W28" s="19"/>
      <c r="X28" s="19" t="s">
        <v>168</v>
      </c>
      <c r="Y28" s="21">
        <v>265000</v>
      </c>
      <c r="Z28" s="21">
        <v>0</v>
      </c>
      <c r="AA28" s="21">
        <v>0</v>
      </c>
      <c r="AB28" s="21">
        <v>0</v>
      </c>
      <c r="AC28" s="21">
        <v>0</v>
      </c>
      <c r="AD28" s="19"/>
      <c r="AE28" s="21">
        <v>0</v>
      </c>
      <c r="AF28" s="19"/>
      <c r="AG28" s="21">
        <v>265000</v>
      </c>
      <c r="AH28" s="21">
        <v>0</v>
      </c>
      <c r="AI28" s="21"/>
      <c r="AJ28" s="21">
        <v>265000</v>
      </c>
      <c r="AK28" s="19">
        <v>4800051145</v>
      </c>
      <c r="AL28" s="19" t="s">
        <v>284</v>
      </c>
      <c r="AM28" s="19"/>
      <c r="AN28" s="19"/>
      <c r="AO28" s="19"/>
      <c r="AP28" s="20">
        <v>44258</v>
      </c>
      <c r="AQ28" s="19"/>
      <c r="AR28" s="19">
        <v>2</v>
      </c>
      <c r="AS28" s="19"/>
      <c r="AT28" s="19"/>
      <c r="AU28" s="19">
        <v>2</v>
      </c>
      <c r="AV28" s="19">
        <v>20210621</v>
      </c>
      <c r="AW28" s="19">
        <v>20210603</v>
      </c>
      <c r="AX28" s="19">
        <v>265000</v>
      </c>
      <c r="AY28" s="19">
        <v>0</v>
      </c>
      <c r="AZ28" s="19">
        <v>20221209</v>
      </c>
    </row>
    <row r="29" spans="1:52" x14ac:dyDescent="0.25">
      <c r="A29" s="19">
        <v>900145579</v>
      </c>
      <c r="B29" s="19" t="s">
        <v>152</v>
      </c>
      <c r="C29" s="19" t="s">
        <v>93</v>
      </c>
      <c r="D29" s="19">
        <v>22191931</v>
      </c>
      <c r="E29" s="19" t="s">
        <v>210</v>
      </c>
      <c r="F29" s="19" t="s">
        <v>211</v>
      </c>
      <c r="G29" s="19"/>
      <c r="H29" s="19"/>
      <c r="I29" s="19"/>
      <c r="J29" s="19"/>
      <c r="K29" s="19" t="s">
        <v>93</v>
      </c>
      <c r="L29" s="19">
        <v>22191931</v>
      </c>
      <c r="M29" s="19"/>
      <c r="N29" s="20">
        <v>44119</v>
      </c>
      <c r="O29" s="21">
        <v>109911</v>
      </c>
      <c r="P29" s="21">
        <v>109911</v>
      </c>
      <c r="Q29" s="19" t="s">
        <v>156</v>
      </c>
      <c r="R29" s="19" t="s">
        <v>275</v>
      </c>
      <c r="S29" s="19"/>
      <c r="T29" s="19"/>
      <c r="U29" s="19"/>
      <c r="V29" s="19"/>
      <c r="W29" s="19"/>
      <c r="X29" s="19" t="s">
        <v>168</v>
      </c>
      <c r="Y29" s="21">
        <v>109911</v>
      </c>
      <c r="Z29" s="21">
        <v>0</v>
      </c>
      <c r="AA29" s="21">
        <v>0</v>
      </c>
      <c r="AB29" s="21">
        <v>0</v>
      </c>
      <c r="AC29" s="21">
        <v>0</v>
      </c>
      <c r="AD29" s="19"/>
      <c r="AE29" s="21">
        <v>0</v>
      </c>
      <c r="AF29" s="19"/>
      <c r="AG29" s="21">
        <v>109911</v>
      </c>
      <c r="AH29" s="21">
        <v>0</v>
      </c>
      <c r="AI29" s="21"/>
      <c r="AJ29" s="21">
        <v>109911</v>
      </c>
      <c r="AK29" s="19">
        <v>4800047564</v>
      </c>
      <c r="AL29" s="19" t="s">
        <v>283</v>
      </c>
      <c r="AM29" s="19"/>
      <c r="AN29" s="19"/>
      <c r="AO29" s="19"/>
      <c r="AP29" s="20">
        <v>44119</v>
      </c>
      <c r="AQ29" s="19"/>
      <c r="AR29" s="19">
        <v>2</v>
      </c>
      <c r="AS29" s="19"/>
      <c r="AT29" s="19"/>
      <c r="AU29" s="19">
        <v>1</v>
      </c>
      <c r="AV29" s="19">
        <v>20210330</v>
      </c>
      <c r="AW29" s="19">
        <v>20210303</v>
      </c>
      <c r="AX29" s="19">
        <v>109911</v>
      </c>
      <c r="AY29" s="19">
        <v>0</v>
      </c>
      <c r="AZ29" s="19">
        <v>20221209</v>
      </c>
    </row>
    <row r="30" spans="1:52" x14ac:dyDescent="0.25">
      <c r="A30" s="19">
        <v>900145579</v>
      </c>
      <c r="B30" s="19" t="s">
        <v>152</v>
      </c>
      <c r="C30" s="19" t="s">
        <v>96</v>
      </c>
      <c r="D30" s="19">
        <v>10831</v>
      </c>
      <c r="E30" s="19" t="s">
        <v>212</v>
      </c>
      <c r="F30" s="19" t="s">
        <v>213</v>
      </c>
      <c r="G30" s="19"/>
      <c r="H30" s="19"/>
      <c r="I30" s="19"/>
      <c r="J30" s="19"/>
      <c r="K30" s="19" t="s">
        <v>96</v>
      </c>
      <c r="L30" s="19">
        <v>10831</v>
      </c>
      <c r="M30" s="19"/>
      <c r="N30" s="20">
        <v>44314</v>
      </c>
      <c r="O30" s="21">
        <v>5486</v>
      </c>
      <c r="P30" s="21">
        <v>5486</v>
      </c>
      <c r="Q30" s="19" t="s">
        <v>156</v>
      </c>
      <c r="R30" s="19" t="s">
        <v>275</v>
      </c>
      <c r="S30" s="19"/>
      <c r="T30" s="19"/>
      <c r="U30" s="19"/>
      <c r="V30" s="19"/>
      <c r="W30" s="19"/>
      <c r="X30" s="19" t="s">
        <v>168</v>
      </c>
      <c r="Y30" s="21">
        <v>5486</v>
      </c>
      <c r="Z30" s="21">
        <v>0</v>
      </c>
      <c r="AA30" s="21">
        <v>0</v>
      </c>
      <c r="AB30" s="21">
        <v>0</v>
      </c>
      <c r="AC30" s="21">
        <v>0</v>
      </c>
      <c r="AD30" s="19"/>
      <c r="AE30" s="21">
        <v>0</v>
      </c>
      <c r="AF30" s="19"/>
      <c r="AG30" s="21">
        <v>5486</v>
      </c>
      <c r="AH30" s="21">
        <v>0</v>
      </c>
      <c r="AI30" s="21"/>
      <c r="AJ30" s="21">
        <v>5486</v>
      </c>
      <c r="AK30" s="19">
        <v>2201148493</v>
      </c>
      <c r="AL30" s="19" t="s">
        <v>285</v>
      </c>
      <c r="AM30" s="19"/>
      <c r="AN30" s="19"/>
      <c r="AO30" s="19"/>
      <c r="AP30" s="20">
        <v>44314</v>
      </c>
      <c r="AQ30" s="19"/>
      <c r="AR30" s="19">
        <v>2</v>
      </c>
      <c r="AS30" s="19"/>
      <c r="AT30" s="19"/>
      <c r="AU30" s="19">
        <v>2</v>
      </c>
      <c r="AV30" s="19">
        <v>20210730</v>
      </c>
      <c r="AW30" s="19">
        <v>20210708</v>
      </c>
      <c r="AX30" s="19">
        <v>5486</v>
      </c>
      <c r="AY30" s="19">
        <v>0</v>
      </c>
      <c r="AZ30" s="19">
        <v>20221209</v>
      </c>
    </row>
    <row r="31" spans="1:52" x14ac:dyDescent="0.25">
      <c r="A31" s="19">
        <v>900145579</v>
      </c>
      <c r="B31" s="19" t="s">
        <v>152</v>
      </c>
      <c r="C31" s="19" t="s">
        <v>96</v>
      </c>
      <c r="D31" s="19">
        <v>11087</v>
      </c>
      <c r="E31" s="19" t="s">
        <v>214</v>
      </c>
      <c r="F31" s="19" t="s">
        <v>215</v>
      </c>
      <c r="G31" s="19"/>
      <c r="H31" s="19"/>
      <c r="I31" s="19"/>
      <c r="J31" s="19"/>
      <c r="K31" s="19" t="s">
        <v>96</v>
      </c>
      <c r="L31" s="19">
        <v>11087</v>
      </c>
      <c r="M31" s="19"/>
      <c r="N31" s="20">
        <v>44355</v>
      </c>
      <c r="O31" s="21">
        <v>663671</v>
      </c>
      <c r="P31" s="21">
        <v>663671</v>
      </c>
      <c r="Q31" s="19" t="s">
        <v>156</v>
      </c>
      <c r="R31" s="19" t="s">
        <v>275</v>
      </c>
      <c r="S31" s="19"/>
      <c r="T31" s="19"/>
      <c r="U31" s="19"/>
      <c r="V31" s="19"/>
      <c r="W31" s="19"/>
      <c r="X31" s="19" t="s">
        <v>168</v>
      </c>
      <c r="Y31" s="21">
        <v>663671</v>
      </c>
      <c r="Z31" s="21">
        <v>0</v>
      </c>
      <c r="AA31" s="21">
        <v>0</v>
      </c>
      <c r="AB31" s="21">
        <v>0</v>
      </c>
      <c r="AC31" s="21">
        <v>0</v>
      </c>
      <c r="AD31" s="19"/>
      <c r="AE31" s="21">
        <v>0</v>
      </c>
      <c r="AF31" s="19"/>
      <c r="AG31" s="21">
        <v>663671</v>
      </c>
      <c r="AH31" s="21">
        <v>0</v>
      </c>
      <c r="AI31" s="21"/>
      <c r="AJ31" s="21">
        <v>663671</v>
      </c>
      <c r="AK31" s="19">
        <v>4800057887</v>
      </c>
      <c r="AL31" s="19" t="s">
        <v>286</v>
      </c>
      <c r="AM31" s="19"/>
      <c r="AN31" s="19"/>
      <c r="AO31" s="19"/>
      <c r="AP31" s="20">
        <v>44355</v>
      </c>
      <c r="AQ31" s="19"/>
      <c r="AR31" s="19">
        <v>2</v>
      </c>
      <c r="AS31" s="19"/>
      <c r="AT31" s="19"/>
      <c r="AU31" s="19">
        <v>2</v>
      </c>
      <c r="AV31" s="19">
        <v>20221030</v>
      </c>
      <c r="AW31" s="19">
        <v>20221004</v>
      </c>
      <c r="AX31" s="19">
        <v>663671</v>
      </c>
      <c r="AY31" s="19">
        <v>0</v>
      </c>
      <c r="AZ31" s="19">
        <v>20221209</v>
      </c>
    </row>
    <row r="32" spans="1:52" x14ac:dyDescent="0.25">
      <c r="A32" s="19">
        <v>900145579</v>
      </c>
      <c r="B32" s="19" t="s">
        <v>152</v>
      </c>
      <c r="C32" s="19" t="s">
        <v>96</v>
      </c>
      <c r="D32" s="19">
        <v>36791</v>
      </c>
      <c r="E32" s="19" t="s">
        <v>216</v>
      </c>
      <c r="F32" s="19" t="s">
        <v>217</v>
      </c>
      <c r="G32" s="19" t="s">
        <v>208</v>
      </c>
      <c r="H32" s="19" t="s">
        <v>209</v>
      </c>
      <c r="I32" s="19"/>
      <c r="J32" s="19"/>
      <c r="K32" s="19" t="s">
        <v>96</v>
      </c>
      <c r="L32" s="19">
        <v>36791</v>
      </c>
      <c r="M32" s="19"/>
      <c r="N32" s="20">
        <v>44607</v>
      </c>
      <c r="O32" s="21">
        <v>110100</v>
      </c>
      <c r="P32" s="21">
        <v>110100</v>
      </c>
      <c r="Q32" s="19" t="s">
        <v>156</v>
      </c>
      <c r="R32" s="19" t="s">
        <v>275</v>
      </c>
      <c r="S32" s="19"/>
      <c r="T32" s="19"/>
      <c r="U32" s="19"/>
      <c r="V32" s="19"/>
      <c r="W32" s="19"/>
      <c r="X32" s="19" t="s">
        <v>168</v>
      </c>
      <c r="Y32" s="21">
        <v>110100</v>
      </c>
      <c r="Z32" s="21">
        <v>0</v>
      </c>
      <c r="AA32" s="21">
        <v>0</v>
      </c>
      <c r="AB32" s="21">
        <v>0</v>
      </c>
      <c r="AC32" s="21">
        <v>0</v>
      </c>
      <c r="AD32" s="19"/>
      <c r="AE32" s="21">
        <v>0</v>
      </c>
      <c r="AF32" s="19"/>
      <c r="AG32" s="21">
        <v>110100</v>
      </c>
      <c r="AH32" s="21">
        <v>0</v>
      </c>
      <c r="AI32" s="21"/>
      <c r="AJ32" s="21">
        <v>110100</v>
      </c>
      <c r="AK32" s="19">
        <v>4800057753</v>
      </c>
      <c r="AL32" s="19" t="s">
        <v>288</v>
      </c>
      <c r="AM32" s="19"/>
      <c r="AN32" s="19"/>
      <c r="AO32" s="19"/>
      <c r="AP32" s="20">
        <v>44607</v>
      </c>
      <c r="AQ32" s="19"/>
      <c r="AR32" s="19">
        <v>2</v>
      </c>
      <c r="AS32" s="19"/>
      <c r="AT32" s="19"/>
      <c r="AU32" s="19">
        <v>1</v>
      </c>
      <c r="AV32" s="19">
        <v>20220329</v>
      </c>
      <c r="AW32" s="19">
        <v>20220302</v>
      </c>
      <c r="AX32" s="19">
        <v>110100</v>
      </c>
      <c r="AY32" s="19">
        <v>0</v>
      </c>
      <c r="AZ32" s="19">
        <v>20221209</v>
      </c>
    </row>
    <row r="33" spans="1:52" x14ac:dyDescent="0.25">
      <c r="A33" s="19">
        <v>900145579</v>
      </c>
      <c r="B33" s="19" t="s">
        <v>152</v>
      </c>
      <c r="C33" s="19" t="s">
        <v>96</v>
      </c>
      <c r="D33" s="19">
        <v>54135</v>
      </c>
      <c r="E33" s="19" t="s">
        <v>218</v>
      </c>
      <c r="F33" s="19" t="s">
        <v>219</v>
      </c>
      <c r="G33" s="19"/>
      <c r="H33" s="19"/>
      <c r="I33" s="19"/>
      <c r="J33" s="19"/>
      <c r="K33" s="19" t="s">
        <v>96</v>
      </c>
      <c r="L33" s="19">
        <v>54135</v>
      </c>
      <c r="M33" s="19"/>
      <c r="N33" s="20">
        <v>44839</v>
      </c>
      <c r="O33" s="21">
        <v>144229</v>
      </c>
      <c r="P33" s="21">
        <v>144229</v>
      </c>
      <c r="Q33" s="19" t="s">
        <v>156</v>
      </c>
      <c r="R33" s="19" t="s">
        <v>274</v>
      </c>
      <c r="S33" s="19"/>
      <c r="T33" s="19"/>
      <c r="U33" s="19"/>
      <c r="V33" s="19"/>
      <c r="W33" s="19"/>
      <c r="X33" s="19" t="s">
        <v>168</v>
      </c>
      <c r="Y33" s="21">
        <v>144229</v>
      </c>
      <c r="Z33" s="21">
        <v>0</v>
      </c>
      <c r="AA33" s="21">
        <v>0</v>
      </c>
      <c r="AB33" s="21">
        <v>0</v>
      </c>
      <c r="AC33" s="21">
        <v>0</v>
      </c>
      <c r="AD33" s="19"/>
      <c r="AE33" s="21">
        <v>0</v>
      </c>
      <c r="AF33" s="19"/>
      <c r="AG33" s="21">
        <v>144229</v>
      </c>
      <c r="AH33" s="21">
        <v>0</v>
      </c>
      <c r="AI33" s="21"/>
      <c r="AJ33" s="21"/>
      <c r="AK33" s="19"/>
      <c r="AL33" s="19"/>
      <c r="AM33" s="19"/>
      <c r="AN33" s="19"/>
      <c r="AO33" s="19"/>
      <c r="AP33" s="20">
        <v>44839</v>
      </c>
      <c r="AQ33" s="19"/>
      <c r="AR33" s="19">
        <v>2</v>
      </c>
      <c r="AS33" s="19"/>
      <c r="AT33" s="19"/>
      <c r="AU33" s="19">
        <v>1</v>
      </c>
      <c r="AV33" s="19">
        <v>20221030</v>
      </c>
      <c r="AW33" s="19">
        <v>20221005</v>
      </c>
      <c r="AX33" s="19">
        <v>144229</v>
      </c>
      <c r="AY33" s="19">
        <v>0</v>
      </c>
      <c r="AZ33" s="19">
        <v>20221209</v>
      </c>
    </row>
    <row r="34" spans="1:52" x14ac:dyDescent="0.25">
      <c r="A34" s="19">
        <v>900145579</v>
      </c>
      <c r="B34" s="19" t="s">
        <v>152</v>
      </c>
      <c r="C34" s="19" t="s">
        <v>94</v>
      </c>
      <c r="D34" s="19">
        <v>20087378</v>
      </c>
      <c r="E34" s="19" t="s">
        <v>220</v>
      </c>
      <c r="F34" s="19" t="s">
        <v>221</v>
      </c>
      <c r="G34" s="19"/>
      <c r="H34" s="19"/>
      <c r="I34" s="19"/>
      <c r="J34" s="19"/>
      <c r="K34" s="19" t="s">
        <v>94</v>
      </c>
      <c r="L34" s="19">
        <v>20087378</v>
      </c>
      <c r="M34" s="19"/>
      <c r="N34" s="20">
        <v>44099</v>
      </c>
      <c r="O34" s="21">
        <v>1025681</v>
      </c>
      <c r="P34" s="21">
        <v>1025681</v>
      </c>
      <c r="Q34" s="19" t="s">
        <v>156</v>
      </c>
      <c r="R34" s="19" t="s">
        <v>275</v>
      </c>
      <c r="S34" s="19"/>
      <c r="T34" s="19"/>
      <c r="U34" s="19"/>
      <c r="V34" s="19"/>
      <c r="W34" s="19"/>
      <c r="X34" s="19" t="s">
        <v>168</v>
      </c>
      <c r="Y34" s="21">
        <v>1025681</v>
      </c>
      <c r="Z34" s="21">
        <v>0</v>
      </c>
      <c r="AA34" s="21">
        <v>0</v>
      </c>
      <c r="AB34" s="21">
        <v>0</v>
      </c>
      <c r="AC34" s="21">
        <v>0</v>
      </c>
      <c r="AD34" s="19"/>
      <c r="AE34" s="21">
        <v>0</v>
      </c>
      <c r="AF34" s="19"/>
      <c r="AG34" s="21">
        <v>1025681</v>
      </c>
      <c r="AH34" s="21">
        <v>0</v>
      </c>
      <c r="AI34" s="21"/>
      <c r="AJ34" s="21">
        <v>1025681</v>
      </c>
      <c r="AK34" s="19">
        <v>4800047564</v>
      </c>
      <c r="AL34" s="19" t="s">
        <v>283</v>
      </c>
      <c r="AM34" s="19"/>
      <c r="AN34" s="19"/>
      <c r="AO34" s="19"/>
      <c r="AP34" s="20">
        <v>44099</v>
      </c>
      <c r="AQ34" s="19"/>
      <c r="AR34" s="19">
        <v>2</v>
      </c>
      <c r="AS34" s="19"/>
      <c r="AT34" s="19"/>
      <c r="AU34" s="19">
        <v>1</v>
      </c>
      <c r="AV34" s="19">
        <v>20210331</v>
      </c>
      <c r="AW34" s="19">
        <v>20210315</v>
      </c>
      <c r="AX34" s="19">
        <v>1025681</v>
      </c>
      <c r="AY34" s="19">
        <v>0</v>
      </c>
      <c r="AZ34" s="19">
        <v>20221209</v>
      </c>
    </row>
    <row r="35" spans="1:52" x14ac:dyDescent="0.25">
      <c r="A35" s="19">
        <v>900145579</v>
      </c>
      <c r="B35" s="19" t="s">
        <v>152</v>
      </c>
      <c r="C35" s="19" t="s">
        <v>94</v>
      </c>
      <c r="D35" s="19">
        <v>20087518</v>
      </c>
      <c r="E35" s="19" t="s">
        <v>222</v>
      </c>
      <c r="F35" s="19" t="s">
        <v>223</v>
      </c>
      <c r="G35" s="19"/>
      <c r="H35" s="19"/>
      <c r="I35" s="19"/>
      <c r="J35" s="19"/>
      <c r="K35" s="19" t="s">
        <v>94</v>
      </c>
      <c r="L35" s="19">
        <v>20087518</v>
      </c>
      <c r="M35" s="19"/>
      <c r="N35" s="20">
        <v>44103</v>
      </c>
      <c r="O35" s="21">
        <v>59492</v>
      </c>
      <c r="P35" s="21">
        <v>59492</v>
      </c>
      <c r="Q35" s="19" t="s">
        <v>156</v>
      </c>
      <c r="R35" s="19" t="s">
        <v>275</v>
      </c>
      <c r="S35" s="19"/>
      <c r="T35" s="19"/>
      <c r="U35" s="19"/>
      <c r="V35" s="19"/>
      <c r="W35" s="19"/>
      <c r="X35" s="19" t="s">
        <v>168</v>
      </c>
      <c r="Y35" s="21">
        <v>59492</v>
      </c>
      <c r="Z35" s="21">
        <v>0</v>
      </c>
      <c r="AA35" s="21">
        <v>0</v>
      </c>
      <c r="AB35" s="21">
        <v>0</v>
      </c>
      <c r="AC35" s="21">
        <v>0</v>
      </c>
      <c r="AD35" s="19"/>
      <c r="AE35" s="21">
        <v>0</v>
      </c>
      <c r="AF35" s="19"/>
      <c r="AG35" s="21">
        <v>59492</v>
      </c>
      <c r="AH35" s="21">
        <v>0</v>
      </c>
      <c r="AI35" s="21"/>
      <c r="AJ35" s="21">
        <v>59492</v>
      </c>
      <c r="AK35" s="19">
        <v>4800047564</v>
      </c>
      <c r="AL35" s="19" t="s">
        <v>283</v>
      </c>
      <c r="AM35" s="19"/>
      <c r="AN35" s="19"/>
      <c r="AO35" s="19"/>
      <c r="AP35" s="20">
        <v>44103</v>
      </c>
      <c r="AQ35" s="19"/>
      <c r="AR35" s="19">
        <v>2</v>
      </c>
      <c r="AS35" s="19"/>
      <c r="AT35" s="19"/>
      <c r="AU35" s="19">
        <v>1</v>
      </c>
      <c r="AV35" s="19">
        <v>20210331</v>
      </c>
      <c r="AW35" s="19">
        <v>20210315</v>
      </c>
      <c r="AX35" s="19">
        <v>59492</v>
      </c>
      <c r="AY35" s="19">
        <v>0</v>
      </c>
      <c r="AZ35" s="19">
        <v>20221209</v>
      </c>
    </row>
    <row r="36" spans="1:52" x14ac:dyDescent="0.25">
      <c r="A36" s="19">
        <v>900145579</v>
      </c>
      <c r="B36" s="19" t="s">
        <v>152</v>
      </c>
      <c r="C36" s="19" t="s">
        <v>98</v>
      </c>
      <c r="D36" s="19">
        <v>3692</v>
      </c>
      <c r="E36" s="19" t="s">
        <v>224</v>
      </c>
      <c r="F36" s="19" t="s">
        <v>225</v>
      </c>
      <c r="G36" s="19"/>
      <c r="H36" s="19"/>
      <c r="I36" s="19"/>
      <c r="J36" s="19"/>
      <c r="K36" s="19" t="s">
        <v>98</v>
      </c>
      <c r="L36" s="19">
        <v>3692</v>
      </c>
      <c r="M36" s="19"/>
      <c r="N36" s="20">
        <v>44629</v>
      </c>
      <c r="O36" s="21">
        <v>99423</v>
      </c>
      <c r="P36" s="21">
        <v>99423</v>
      </c>
      <c r="Q36" s="19" t="s">
        <v>156</v>
      </c>
      <c r="R36" s="19" t="s">
        <v>274</v>
      </c>
      <c r="S36" s="19"/>
      <c r="T36" s="19"/>
      <c r="U36" s="19"/>
      <c r="V36" s="19"/>
      <c r="W36" s="19"/>
      <c r="X36" s="19" t="s">
        <v>168</v>
      </c>
      <c r="Y36" s="21">
        <v>99423</v>
      </c>
      <c r="Z36" s="21">
        <v>0</v>
      </c>
      <c r="AA36" s="21">
        <v>0</v>
      </c>
      <c r="AB36" s="21">
        <v>0</v>
      </c>
      <c r="AC36" s="21">
        <v>0</v>
      </c>
      <c r="AD36" s="19"/>
      <c r="AE36" s="21">
        <v>0</v>
      </c>
      <c r="AF36" s="19"/>
      <c r="AG36" s="21">
        <v>99423</v>
      </c>
      <c r="AH36" s="21">
        <v>0</v>
      </c>
      <c r="AI36" s="21"/>
      <c r="AJ36" s="21"/>
      <c r="AK36" s="19"/>
      <c r="AL36" s="19"/>
      <c r="AM36" s="19"/>
      <c r="AN36" s="19"/>
      <c r="AO36" s="19"/>
      <c r="AP36" s="20">
        <v>44629</v>
      </c>
      <c r="AQ36" s="19"/>
      <c r="AR36" s="19">
        <v>2</v>
      </c>
      <c r="AS36" s="19"/>
      <c r="AT36" s="19"/>
      <c r="AU36" s="19">
        <v>2</v>
      </c>
      <c r="AV36" s="19">
        <v>20221030</v>
      </c>
      <c r="AW36" s="19">
        <v>20221004</v>
      </c>
      <c r="AX36" s="19">
        <v>99423</v>
      </c>
      <c r="AY36" s="19">
        <v>0</v>
      </c>
      <c r="AZ36" s="19">
        <v>20221209</v>
      </c>
    </row>
    <row r="37" spans="1:52" x14ac:dyDescent="0.25">
      <c r="A37" s="19">
        <v>900145579</v>
      </c>
      <c r="B37" s="19" t="s">
        <v>152</v>
      </c>
      <c r="C37" s="19" t="s">
        <v>98</v>
      </c>
      <c r="D37" s="19">
        <v>7111</v>
      </c>
      <c r="E37" s="19" t="s">
        <v>226</v>
      </c>
      <c r="F37" s="19" t="s">
        <v>227</v>
      </c>
      <c r="G37" s="19"/>
      <c r="H37" s="19"/>
      <c r="I37" s="19"/>
      <c r="J37" s="19"/>
      <c r="K37" s="19" t="s">
        <v>98</v>
      </c>
      <c r="L37" s="19">
        <v>7111</v>
      </c>
      <c r="M37" s="19"/>
      <c r="N37" s="20">
        <v>44734</v>
      </c>
      <c r="O37" s="21">
        <v>137009</v>
      </c>
      <c r="P37" s="21">
        <v>54900</v>
      </c>
      <c r="Q37" s="19" t="s">
        <v>156</v>
      </c>
      <c r="R37" s="19" t="s">
        <v>275</v>
      </c>
      <c r="S37" s="19"/>
      <c r="T37" s="19"/>
      <c r="U37" s="19"/>
      <c r="V37" s="19"/>
      <c r="W37" s="19"/>
      <c r="X37" s="19" t="s">
        <v>168</v>
      </c>
      <c r="Y37" s="21">
        <v>137009</v>
      </c>
      <c r="Z37" s="21">
        <v>0</v>
      </c>
      <c r="AA37" s="21">
        <v>0</v>
      </c>
      <c r="AB37" s="21">
        <v>0</v>
      </c>
      <c r="AC37" s="21">
        <v>0</v>
      </c>
      <c r="AD37" s="19"/>
      <c r="AE37" s="21">
        <v>0</v>
      </c>
      <c r="AF37" s="19"/>
      <c r="AG37" s="21">
        <v>137009</v>
      </c>
      <c r="AH37" s="21">
        <v>0</v>
      </c>
      <c r="AI37" s="21"/>
      <c r="AJ37" s="21">
        <v>137009</v>
      </c>
      <c r="AK37" s="19">
        <v>4800057887</v>
      </c>
      <c r="AL37" s="19" t="s">
        <v>286</v>
      </c>
      <c r="AM37" s="19"/>
      <c r="AN37" s="19"/>
      <c r="AO37" s="19"/>
      <c r="AP37" s="20">
        <v>44734</v>
      </c>
      <c r="AQ37" s="19"/>
      <c r="AR37" s="19">
        <v>2</v>
      </c>
      <c r="AS37" s="19"/>
      <c r="AT37" s="19"/>
      <c r="AU37" s="19">
        <v>2</v>
      </c>
      <c r="AV37" s="19">
        <v>20221005</v>
      </c>
      <c r="AW37" s="19">
        <v>20220921</v>
      </c>
      <c r="AX37" s="19">
        <v>137009</v>
      </c>
      <c r="AY37" s="19">
        <v>0</v>
      </c>
      <c r="AZ37" s="19">
        <v>20221209</v>
      </c>
    </row>
    <row r="38" spans="1:52" x14ac:dyDescent="0.25">
      <c r="A38" s="19">
        <v>900145579</v>
      </c>
      <c r="B38" s="19" t="s">
        <v>152</v>
      </c>
      <c r="C38" s="19" t="s">
        <v>98</v>
      </c>
      <c r="D38" s="19">
        <v>8609</v>
      </c>
      <c r="E38" s="19" t="s">
        <v>228</v>
      </c>
      <c r="F38" s="19" t="s">
        <v>229</v>
      </c>
      <c r="G38" s="19"/>
      <c r="H38" s="19"/>
      <c r="I38" s="19"/>
      <c r="J38" s="19"/>
      <c r="K38" s="19" t="s">
        <v>98</v>
      </c>
      <c r="L38" s="19">
        <v>8609</v>
      </c>
      <c r="M38" s="19"/>
      <c r="N38" s="20">
        <v>44839</v>
      </c>
      <c r="O38" s="21">
        <v>168851</v>
      </c>
      <c r="P38" s="21">
        <v>168851</v>
      </c>
      <c r="Q38" s="19" t="s">
        <v>156</v>
      </c>
      <c r="R38" s="19" t="s">
        <v>274</v>
      </c>
      <c r="S38" s="19"/>
      <c r="T38" s="19"/>
      <c r="U38" s="19"/>
      <c r="V38" s="19"/>
      <c r="W38" s="19"/>
      <c r="X38" s="19" t="s">
        <v>168</v>
      </c>
      <c r="Y38" s="21">
        <v>168851</v>
      </c>
      <c r="Z38" s="21">
        <v>0</v>
      </c>
      <c r="AA38" s="21">
        <v>0</v>
      </c>
      <c r="AB38" s="21">
        <v>0</v>
      </c>
      <c r="AC38" s="21">
        <v>0</v>
      </c>
      <c r="AD38" s="19"/>
      <c r="AE38" s="21">
        <v>0</v>
      </c>
      <c r="AF38" s="19"/>
      <c r="AG38" s="21">
        <v>168851</v>
      </c>
      <c r="AH38" s="21">
        <v>0</v>
      </c>
      <c r="AI38" s="21"/>
      <c r="AJ38" s="21"/>
      <c r="AK38" s="19"/>
      <c r="AL38" s="19"/>
      <c r="AM38" s="19"/>
      <c r="AN38" s="19"/>
      <c r="AO38" s="19"/>
      <c r="AP38" s="20">
        <v>44839</v>
      </c>
      <c r="AQ38" s="19"/>
      <c r="AR38" s="19">
        <v>2</v>
      </c>
      <c r="AS38" s="19"/>
      <c r="AT38" s="19"/>
      <c r="AU38" s="19">
        <v>1</v>
      </c>
      <c r="AV38" s="19">
        <v>20221030</v>
      </c>
      <c r="AW38" s="19">
        <v>20221005</v>
      </c>
      <c r="AX38" s="19">
        <v>168851</v>
      </c>
      <c r="AY38" s="19">
        <v>0</v>
      </c>
      <c r="AZ38" s="19">
        <v>20221209</v>
      </c>
    </row>
    <row r="39" spans="1:52" x14ac:dyDescent="0.25">
      <c r="A39" s="19">
        <v>900145579</v>
      </c>
      <c r="B39" s="19" t="s">
        <v>152</v>
      </c>
      <c r="C39" s="19" t="s">
        <v>98</v>
      </c>
      <c r="D39" s="19">
        <v>9001</v>
      </c>
      <c r="E39" s="19" t="s">
        <v>230</v>
      </c>
      <c r="F39" s="19" t="s">
        <v>231</v>
      </c>
      <c r="G39" s="19"/>
      <c r="H39" s="19"/>
      <c r="I39" s="19"/>
      <c r="J39" s="19"/>
      <c r="K39" s="19" t="s">
        <v>98</v>
      </c>
      <c r="L39" s="19">
        <v>9001</v>
      </c>
      <c r="M39" s="19"/>
      <c r="N39" s="20">
        <v>44852</v>
      </c>
      <c r="O39" s="21">
        <v>89600</v>
      </c>
      <c r="P39" s="21">
        <v>89600</v>
      </c>
      <c r="Q39" s="19" t="s">
        <v>156</v>
      </c>
      <c r="R39" s="19" t="s">
        <v>274</v>
      </c>
      <c r="S39" s="19"/>
      <c r="T39" s="19"/>
      <c r="U39" s="19"/>
      <c r="V39" s="19"/>
      <c r="W39" s="19"/>
      <c r="X39" s="19" t="s">
        <v>168</v>
      </c>
      <c r="Y39" s="21">
        <v>89600</v>
      </c>
      <c r="Z39" s="21">
        <v>0</v>
      </c>
      <c r="AA39" s="21">
        <v>0</v>
      </c>
      <c r="AB39" s="21">
        <v>0</v>
      </c>
      <c r="AC39" s="21">
        <v>0</v>
      </c>
      <c r="AD39" s="19"/>
      <c r="AE39" s="21">
        <v>0</v>
      </c>
      <c r="AF39" s="19"/>
      <c r="AG39" s="21">
        <v>89600</v>
      </c>
      <c r="AH39" s="21">
        <v>0</v>
      </c>
      <c r="AI39" s="21"/>
      <c r="AJ39" s="21"/>
      <c r="AK39" s="19"/>
      <c r="AL39" s="19"/>
      <c r="AM39" s="19"/>
      <c r="AN39" s="19"/>
      <c r="AO39" s="19"/>
      <c r="AP39" s="20">
        <v>44852</v>
      </c>
      <c r="AQ39" s="19"/>
      <c r="AR39" s="19">
        <v>2</v>
      </c>
      <c r="AS39" s="19"/>
      <c r="AT39" s="19"/>
      <c r="AU39" s="19">
        <v>1</v>
      </c>
      <c r="AV39" s="19">
        <v>20221030</v>
      </c>
      <c r="AW39" s="19">
        <v>20221018</v>
      </c>
      <c r="AX39" s="19">
        <v>89600</v>
      </c>
      <c r="AY39" s="19">
        <v>0</v>
      </c>
      <c r="AZ39" s="19">
        <v>20221209</v>
      </c>
    </row>
    <row r="40" spans="1:52" x14ac:dyDescent="0.25">
      <c r="A40" s="19">
        <v>900145579</v>
      </c>
      <c r="B40" s="19" t="s">
        <v>152</v>
      </c>
      <c r="C40" s="19" t="s">
        <v>98</v>
      </c>
      <c r="D40" s="19">
        <v>9153</v>
      </c>
      <c r="E40" s="19" t="s">
        <v>232</v>
      </c>
      <c r="F40" s="19" t="s">
        <v>233</v>
      </c>
      <c r="G40" s="19"/>
      <c r="H40" s="19"/>
      <c r="I40" s="19"/>
      <c r="J40" s="19"/>
      <c r="K40" s="19" t="s">
        <v>98</v>
      </c>
      <c r="L40" s="19">
        <v>9153</v>
      </c>
      <c r="M40" s="19"/>
      <c r="N40" s="20">
        <v>44852</v>
      </c>
      <c r="O40" s="21">
        <v>1174790</v>
      </c>
      <c r="P40" s="21">
        <v>1174790</v>
      </c>
      <c r="Q40" s="19" t="s">
        <v>156</v>
      </c>
      <c r="R40" s="19" t="s">
        <v>274</v>
      </c>
      <c r="S40" s="19"/>
      <c r="T40" s="19"/>
      <c r="U40" s="19"/>
      <c r="V40" s="19"/>
      <c r="W40" s="19"/>
      <c r="X40" s="19" t="s">
        <v>168</v>
      </c>
      <c r="Y40" s="21">
        <v>1174790</v>
      </c>
      <c r="Z40" s="21">
        <v>0</v>
      </c>
      <c r="AA40" s="21">
        <v>0</v>
      </c>
      <c r="AB40" s="21">
        <v>0</v>
      </c>
      <c r="AC40" s="21">
        <v>0</v>
      </c>
      <c r="AD40" s="19"/>
      <c r="AE40" s="21">
        <v>0</v>
      </c>
      <c r="AF40" s="19"/>
      <c r="AG40" s="21">
        <v>1174790</v>
      </c>
      <c r="AH40" s="21">
        <v>0</v>
      </c>
      <c r="AI40" s="21"/>
      <c r="AJ40" s="21"/>
      <c r="AK40" s="19"/>
      <c r="AL40" s="19"/>
      <c r="AM40" s="19"/>
      <c r="AN40" s="19"/>
      <c r="AO40" s="19"/>
      <c r="AP40" s="20">
        <v>44852</v>
      </c>
      <c r="AQ40" s="19"/>
      <c r="AR40" s="19">
        <v>2</v>
      </c>
      <c r="AS40" s="19"/>
      <c r="AT40" s="19"/>
      <c r="AU40" s="19">
        <v>1</v>
      </c>
      <c r="AV40" s="19">
        <v>20221030</v>
      </c>
      <c r="AW40" s="19">
        <v>20221018</v>
      </c>
      <c r="AX40" s="19">
        <v>1174790</v>
      </c>
      <c r="AY40" s="19">
        <v>0</v>
      </c>
      <c r="AZ40" s="19">
        <v>20221209</v>
      </c>
    </row>
    <row r="41" spans="1:52" x14ac:dyDescent="0.25">
      <c r="A41" s="19">
        <v>900145579</v>
      </c>
      <c r="B41" s="19" t="s">
        <v>152</v>
      </c>
      <c r="C41" s="19" t="s">
        <v>98</v>
      </c>
      <c r="D41" s="19">
        <v>9181</v>
      </c>
      <c r="E41" s="19" t="s">
        <v>234</v>
      </c>
      <c r="F41" s="19" t="s">
        <v>235</v>
      </c>
      <c r="G41" s="19"/>
      <c r="H41" s="19"/>
      <c r="I41" s="19"/>
      <c r="J41" s="19"/>
      <c r="K41" s="19" t="s">
        <v>98</v>
      </c>
      <c r="L41" s="19">
        <v>9181</v>
      </c>
      <c r="M41" s="19"/>
      <c r="N41" s="20">
        <v>44852</v>
      </c>
      <c r="O41" s="21">
        <v>137824</v>
      </c>
      <c r="P41" s="21">
        <v>137824</v>
      </c>
      <c r="Q41" s="19" t="s">
        <v>156</v>
      </c>
      <c r="R41" s="19" t="s">
        <v>274</v>
      </c>
      <c r="S41" s="19"/>
      <c r="T41" s="19"/>
      <c r="U41" s="19"/>
      <c r="V41" s="19"/>
      <c r="W41" s="19"/>
      <c r="X41" s="19" t="s">
        <v>168</v>
      </c>
      <c r="Y41" s="21">
        <v>137824</v>
      </c>
      <c r="Z41" s="21">
        <v>0</v>
      </c>
      <c r="AA41" s="21">
        <v>0</v>
      </c>
      <c r="AB41" s="21">
        <v>0</v>
      </c>
      <c r="AC41" s="21">
        <v>0</v>
      </c>
      <c r="AD41" s="19"/>
      <c r="AE41" s="21">
        <v>0</v>
      </c>
      <c r="AF41" s="19"/>
      <c r="AG41" s="21">
        <v>137824</v>
      </c>
      <c r="AH41" s="21">
        <v>0</v>
      </c>
      <c r="AI41" s="21"/>
      <c r="AJ41" s="21"/>
      <c r="AK41" s="19"/>
      <c r="AL41" s="19"/>
      <c r="AM41" s="19"/>
      <c r="AN41" s="19"/>
      <c r="AO41" s="19"/>
      <c r="AP41" s="20">
        <v>44852</v>
      </c>
      <c r="AQ41" s="19"/>
      <c r="AR41" s="19">
        <v>2</v>
      </c>
      <c r="AS41" s="19"/>
      <c r="AT41" s="19"/>
      <c r="AU41" s="19">
        <v>1</v>
      </c>
      <c r="AV41" s="19">
        <v>20221030</v>
      </c>
      <c r="AW41" s="19">
        <v>20221018</v>
      </c>
      <c r="AX41" s="19">
        <v>137824</v>
      </c>
      <c r="AY41" s="19">
        <v>0</v>
      </c>
      <c r="AZ41" s="19">
        <v>20221209</v>
      </c>
    </row>
    <row r="42" spans="1:52" x14ac:dyDescent="0.25">
      <c r="A42" s="19">
        <v>900145579</v>
      </c>
      <c r="B42" s="19" t="s">
        <v>152</v>
      </c>
      <c r="C42" s="19" t="s">
        <v>92</v>
      </c>
      <c r="D42" s="19">
        <v>170103</v>
      </c>
      <c r="E42" s="19" t="s">
        <v>236</v>
      </c>
      <c r="F42" s="19" t="s">
        <v>237</v>
      </c>
      <c r="G42" s="19"/>
      <c r="H42" s="19"/>
      <c r="I42" s="19"/>
      <c r="J42" s="19"/>
      <c r="K42" s="19" t="s">
        <v>92</v>
      </c>
      <c r="L42" s="19">
        <v>170103</v>
      </c>
      <c r="M42" s="19"/>
      <c r="N42" s="20">
        <v>42826</v>
      </c>
      <c r="O42" s="21">
        <v>4400</v>
      </c>
      <c r="P42" s="21">
        <v>4400</v>
      </c>
      <c r="Q42" s="19" t="s">
        <v>238</v>
      </c>
      <c r="R42" s="19" t="s">
        <v>276</v>
      </c>
      <c r="S42" s="19"/>
      <c r="T42" s="19"/>
      <c r="U42" s="19"/>
      <c r="V42" s="19"/>
      <c r="W42" s="19"/>
      <c r="X42" s="19" t="s">
        <v>168</v>
      </c>
      <c r="Y42" s="21">
        <v>4400</v>
      </c>
      <c r="Z42" s="21">
        <v>0</v>
      </c>
      <c r="AA42" s="21">
        <v>0</v>
      </c>
      <c r="AB42" s="21">
        <v>0</v>
      </c>
      <c r="AC42" s="21"/>
      <c r="AD42" s="19"/>
      <c r="AE42" s="21">
        <v>0</v>
      </c>
      <c r="AF42" s="19"/>
      <c r="AG42" s="21">
        <v>0</v>
      </c>
      <c r="AH42" s="21">
        <v>0</v>
      </c>
      <c r="AI42" s="21"/>
      <c r="AJ42" s="21"/>
      <c r="AK42" s="19"/>
      <c r="AL42" s="19"/>
      <c r="AM42" s="19"/>
      <c r="AN42" s="19"/>
      <c r="AO42" s="19"/>
      <c r="AP42" s="20">
        <v>42826</v>
      </c>
      <c r="AQ42" s="19"/>
      <c r="AR42" s="19">
        <v>2</v>
      </c>
      <c r="AS42" s="19"/>
      <c r="AT42" s="19"/>
      <c r="AU42" s="19">
        <v>2</v>
      </c>
      <c r="AV42" s="19">
        <v>20211130</v>
      </c>
      <c r="AW42" s="19">
        <v>20211103</v>
      </c>
      <c r="AX42" s="19">
        <v>4400</v>
      </c>
      <c r="AY42" s="19">
        <v>4400</v>
      </c>
      <c r="AZ42" s="19">
        <v>20221209</v>
      </c>
    </row>
    <row r="43" spans="1:52" x14ac:dyDescent="0.25">
      <c r="A43" s="19">
        <v>900145579</v>
      </c>
      <c r="B43" s="19" t="s">
        <v>152</v>
      </c>
      <c r="C43" s="19" t="s">
        <v>95</v>
      </c>
      <c r="D43" s="19">
        <v>124261</v>
      </c>
      <c r="E43" s="19" t="s">
        <v>239</v>
      </c>
      <c r="F43" s="19" t="s">
        <v>240</v>
      </c>
      <c r="G43" s="19"/>
      <c r="H43" s="19"/>
      <c r="I43" s="19"/>
      <c r="J43" s="19"/>
      <c r="K43" s="19" t="s">
        <v>95</v>
      </c>
      <c r="L43" s="19">
        <v>124261</v>
      </c>
      <c r="M43" s="19"/>
      <c r="N43" s="20">
        <v>44734</v>
      </c>
      <c r="O43" s="21">
        <v>40000</v>
      </c>
      <c r="P43" s="21">
        <v>40000</v>
      </c>
      <c r="Q43" s="19" t="s">
        <v>238</v>
      </c>
      <c r="R43" s="19" t="s">
        <v>277</v>
      </c>
      <c r="S43" s="19"/>
      <c r="T43" s="19"/>
      <c r="U43" s="19"/>
      <c r="V43" s="19"/>
      <c r="W43" s="19"/>
      <c r="X43" s="19" t="s">
        <v>168</v>
      </c>
      <c r="Y43" s="21">
        <v>40000</v>
      </c>
      <c r="Z43" s="21">
        <v>0</v>
      </c>
      <c r="AA43" s="21">
        <v>0</v>
      </c>
      <c r="AB43" s="21">
        <v>0</v>
      </c>
      <c r="AC43" s="21">
        <v>3700</v>
      </c>
      <c r="AD43" s="19" t="s">
        <v>241</v>
      </c>
      <c r="AE43" s="21">
        <v>0</v>
      </c>
      <c r="AF43" s="19"/>
      <c r="AG43" s="21">
        <v>36300</v>
      </c>
      <c r="AH43" s="21">
        <v>0</v>
      </c>
      <c r="AI43" s="21"/>
      <c r="AJ43" s="21"/>
      <c r="AK43" s="19"/>
      <c r="AL43" s="19"/>
      <c r="AM43" s="19"/>
      <c r="AN43" s="19"/>
      <c r="AO43" s="19"/>
      <c r="AP43" s="20">
        <v>44734</v>
      </c>
      <c r="AQ43" s="19"/>
      <c r="AR43" s="19">
        <v>2</v>
      </c>
      <c r="AS43" s="19"/>
      <c r="AT43" s="19"/>
      <c r="AU43" s="19">
        <v>2</v>
      </c>
      <c r="AV43" s="19">
        <v>20221030</v>
      </c>
      <c r="AW43" s="19">
        <v>20221004</v>
      </c>
      <c r="AX43" s="19">
        <v>40000</v>
      </c>
      <c r="AY43" s="19">
        <v>3700</v>
      </c>
      <c r="AZ43" s="19">
        <v>20221209</v>
      </c>
    </row>
    <row r="44" spans="1:52" x14ac:dyDescent="0.25">
      <c r="A44" s="19">
        <v>900145579</v>
      </c>
      <c r="B44" s="19" t="s">
        <v>152</v>
      </c>
      <c r="C44" s="19" t="s">
        <v>94</v>
      </c>
      <c r="D44" s="19">
        <v>20084931</v>
      </c>
      <c r="E44" s="19" t="s">
        <v>242</v>
      </c>
      <c r="F44" s="19" t="s">
        <v>243</v>
      </c>
      <c r="G44" s="19"/>
      <c r="H44" s="19"/>
      <c r="I44" s="19"/>
      <c r="J44" s="19"/>
      <c r="K44" s="19" t="s">
        <v>94</v>
      </c>
      <c r="L44" s="19">
        <v>20084931</v>
      </c>
      <c r="M44" s="19"/>
      <c r="N44" s="20">
        <v>44258</v>
      </c>
      <c r="O44" s="21">
        <v>89186</v>
      </c>
      <c r="P44" s="21">
        <v>89186</v>
      </c>
      <c r="Q44" s="19" t="s">
        <v>238</v>
      </c>
      <c r="R44" s="19" t="s">
        <v>277</v>
      </c>
      <c r="S44" s="19"/>
      <c r="T44" s="19"/>
      <c r="U44" s="19"/>
      <c r="V44" s="19"/>
      <c r="W44" s="19"/>
      <c r="X44" s="19" t="s">
        <v>168</v>
      </c>
      <c r="Y44" s="21">
        <v>89186</v>
      </c>
      <c r="Z44" s="21">
        <v>0</v>
      </c>
      <c r="AA44" s="21">
        <v>0</v>
      </c>
      <c r="AB44" s="21">
        <v>0</v>
      </c>
      <c r="AC44" s="21">
        <v>44592</v>
      </c>
      <c r="AD44" s="19" t="s">
        <v>244</v>
      </c>
      <c r="AE44" s="21">
        <v>0</v>
      </c>
      <c r="AF44" s="19"/>
      <c r="AG44" s="21">
        <v>44594</v>
      </c>
      <c r="AH44" s="21">
        <v>0</v>
      </c>
      <c r="AI44" s="21"/>
      <c r="AJ44" s="21"/>
      <c r="AK44" s="19"/>
      <c r="AL44" s="19"/>
      <c r="AM44" s="19"/>
      <c r="AN44" s="19"/>
      <c r="AO44" s="19"/>
      <c r="AP44" s="20">
        <v>44258</v>
      </c>
      <c r="AQ44" s="19"/>
      <c r="AR44" s="19">
        <v>2</v>
      </c>
      <c r="AS44" s="19"/>
      <c r="AT44" s="19"/>
      <c r="AU44" s="19">
        <v>3</v>
      </c>
      <c r="AV44" s="19">
        <v>20221030</v>
      </c>
      <c r="AW44" s="19">
        <v>20221004</v>
      </c>
      <c r="AX44" s="19">
        <v>89186</v>
      </c>
      <c r="AY44" s="19">
        <v>44592</v>
      </c>
      <c r="AZ44" s="19">
        <v>20221209</v>
      </c>
    </row>
    <row r="45" spans="1:52" x14ac:dyDescent="0.25">
      <c r="A45" s="19">
        <v>900145579</v>
      </c>
      <c r="B45" s="19" t="s">
        <v>152</v>
      </c>
      <c r="C45" s="19"/>
      <c r="D45" s="19">
        <v>7155603</v>
      </c>
      <c r="E45" s="19">
        <v>7155603</v>
      </c>
      <c r="F45" s="19" t="s">
        <v>245</v>
      </c>
      <c r="G45" s="19"/>
      <c r="H45" s="19"/>
      <c r="I45" s="19"/>
      <c r="J45" s="19"/>
      <c r="K45" s="19"/>
      <c r="L45" s="19">
        <v>7155603</v>
      </c>
      <c r="M45" s="19"/>
      <c r="N45" s="20">
        <v>44258</v>
      </c>
      <c r="O45" s="21">
        <v>84115</v>
      </c>
      <c r="P45" s="21">
        <v>84115</v>
      </c>
      <c r="Q45" s="19" t="s">
        <v>238</v>
      </c>
      <c r="R45" s="19" t="s">
        <v>277</v>
      </c>
      <c r="S45" s="19"/>
      <c r="T45" s="19"/>
      <c r="U45" s="19"/>
      <c r="V45" s="19"/>
      <c r="W45" s="19"/>
      <c r="X45" s="19" t="s">
        <v>168</v>
      </c>
      <c r="Y45" s="21">
        <v>84115</v>
      </c>
      <c r="Z45" s="21">
        <v>0</v>
      </c>
      <c r="AA45" s="21">
        <v>0</v>
      </c>
      <c r="AB45" s="21">
        <v>0</v>
      </c>
      <c r="AC45" s="21">
        <v>42057</v>
      </c>
      <c r="AD45" s="19" t="s">
        <v>246</v>
      </c>
      <c r="AE45" s="21">
        <v>0</v>
      </c>
      <c r="AF45" s="19"/>
      <c r="AG45" s="21">
        <v>42058</v>
      </c>
      <c r="AH45" s="21">
        <v>0</v>
      </c>
      <c r="AI45" s="21"/>
      <c r="AJ45" s="21"/>
      <c r="AK45" s="19"/>
      <c r="AL45" s="19"/>
      <c r="AM45" s="19"/>
      <c r="AN45" s="19"/>
      <c r="AO45" s="19"/>
      <c r="AP45" s="20">
        <v>44258</v>
      </c>
      <c r="AQ45" s="19"/>
      <c r="AR45" s="19">
        <v>2</v>
      </c>
      <c r="AS45" s="19"/>
      <c r="AT45" s="19"/>
      <c r="AU45" s="19">
        <v>3</v>
      </c>
      <c r="AV45" s="19">
        <v>20221030</v>
      </c>
      <c r="AW45" s="19">
        <v>20221004</v>
      </c>
      <c r="AX45" s="19">
        <v>84115</v>
      </c>
      <c r="AY45" s="19">
        <v>42057</v>
      </c>
      <c r="AZ45" s="19">
        <v>20221209</v>
      </c>
    </row>
    <row r="46" spans="1:52" x14ac:dyDescent="0.25">
      <c r="A46" s="19">
        <v>900145579</v>
      </c>
      <c r="B46" s="19" t="s">
        <v>152</v>
      </c>
      <c r="C46" s="19" t="s">
        <v>95</v>
      </c>
      <c r="D46" s="19">
        <v>8776</v>
      </c>
      <c r="E46" s="19" t="s">
        <v>247</v>
      </c>
      <c r="F46" s="19" t="s">
        <v>248</v>
      </c>
      <c r="G46" s="19"/>
      <c r="H46" s="19"/>
      <c r="I46" s="19"/>
      <c r="J46" s="19"/>
      <c r="K46" s="19" t="s">
        <v>95</v>
      </c>
      <c r="L46" s="19">
        <v>8776</v>
      </c>
      <c r="M46" s="19"/>
      <c r="N46" s="20">
        <v>44258</v>
      </c>
      <c r="O46" s="21">
        <v>154664</v>
      </c>
      <c r="P46" s="21">
        <v>154664</v>
      </c>
      <c r="Q46" s="19" t="s">
        <v>238</v>
      </c>
      <c r="R46" s="19" t="s">
        <v>277</v>
      </c>
      <c r="S46" s="19"/>
      <c r="T46" s="19"/>
      <c r="U46" s="19"/>
      <c r="V46" s="19"/>
      <c r="W46" s="19"/>
      <c r="X46" s="19" t="s">
        <v>168</v>
      </c>
      <c r="Y46" s="21">
        <v>154664</v>
      </c>
      <c r="Z46" s="21">
        <v>0</v>
      </c>
      <c r="AA46" s="21">
        <v>0</v>
      </c>
      <c r="AB46" s="21">
        <v>0</v>
      </c>
      <c r="AC46" s="21">
        <v>76932</v>
      </c>
      <c r="AD46" s="19"/>
      <c r="AE46" s="21">
        <v>0</v>
      </c>
      <c r="AF46" s="19"/>
      <c r="AG46" s="21">
        <v>77732</v>
      </c>
      <c r="AH46" s="21">
        <v>0</v>
      </c>
      <c r="AI46" s="21"/>
      <c r="AJ46" s="21"/>
      <c r="AK46" s="19"/>
      <c r="AL46" s="19"/>
      <c r="AM46" s="19"/>
      <c r="AN46" s="19"/>
      <c r="AO46" s="19"/>
      <c r="AP46" s="20">
        <v>44258</v>
      </c>
      <c r="AQ46" s="19"/>
      <c r="AR46" s="19">
        <v>2</v>
      </c>
      <c r="AS46" s="19"/>
      <c r="AT46" s="19"/>
      <c r="AU46" s="19">
        <v>3</v>
      </c>
      <c r="AV46" s="19">
        <v>20221030</v>
      </c>
      <c r="AW46" s="19">
        <v>20221004</v>
      </c>
      <c r="AX46" s="19">
        <v>154664</v>
      </c>
      <c r="AY46" s="19">
        <v>76932</v>
      </c>
      <c r="AZ46" s="19">
        <v>20221209</v>
      </c>
    </row>
    <row r="47" spans="1:52" x14ac:dyDescent="0.25">
      <c r="A47" s="19">
        <v>900145579</v>
      </c>
      <c r="B47" s="19" t="s">
        <v>152</v>
      </c>
      <c r="C47" s="19"/>
      <c r="D47" s="19">
        <v>3935748</v>
      </c>
      <c r="E47" s="19">
        <v>3935748</v>
      </c>
      <c r="F47" s="19" t="s">
        <v>249</v>
      </c>
      <c r="G47" s="19"/>
      <c r="H47" s="19"/>
      <c r="I47" s="19"/>
      <c r="J47" s="19"/>
      <c r="K47" s="19"/>
      <c r="L47" s="19">
        <v>3935748</v>
      </c>
      <c r="M47" s="19"/>
      <c r="N47" s="20">
        <v>42719</v>
      </c>
      <c r="O47" s="21">
        <v>64400</v>
      </c>
      <c r="P47" s="21">
        <v>64400</v>
      </c>
      <c r="Q47" s="19" t="s">
        <v>238</v>
      </c>
      <c r="R47" s="19" t="s">
        <v>276</v>
      </c>
      <c r="S47" s="19"/>
      <c r="T47" s="19"/>
      <c r="U47" s="19"/>
      <c r="V47" s="19"/>
      <c r="W47" s="19"/>
      <c r="X47" s="19" t="s">
        <v>168</v>
      </c>
      <c r="Y47" s="21">
        <v>64400</v>
      </c>
      <c r="Z47" s="21">
        <v>0</v>
      </c>
      <c r="AA47" s="21">
        <v>0</v>
      </c>
      <c r="AB47" s="21">
        <v>0</v>
      </c>
      <c r="AC47" s="21"/>
      <c r="AD47" s="19"/>
      <c r="AE47" s="21">
        <v>0</v>
      </c>
      <c r="AF47" s="19"/>
      <c r="AG47" s="21">
        <v>0</v>
      </c>
      <c r="AH47" s="21">
        <v>0</v>
      </c>
      <c r="AI47" s="21"/>
      <c r="AJ47" s="21"/>
      <c r="AK47" s="19"/>
      <c r="AL47" s="19"/>
      <c r="AM47" s="19"/>
      <c r="AN47" s="19"/>
      <c r="AO47" s="19"/>
      <c r="AP47" s="20">
        <v>42719</v>
      </c>
      <c r="AQ47" s="19"/>
      <c r="AR47" s="19">
        <v>2</v>
      </c>
      <c r="AS47" s="19"/>
      <c r="AT47" s="19"/>
      <c r="AU47" s="19">
        <v>2</v>
      </c>
      <c r="AV47" s="19">
        <v>20211130</v>
      </c>
      <c r="AW47" s="19">
        <v>20211103</v>
      </c>
      <c r="AX47" s="19">
        <v>64400</v>
      </c>
      <c r="AY47" s="19">
        <v>64400</v>
      </c>
      <c r="AZ47" s="19">
        <v>20221209</v>
      </c>
    </row>
    <row r="48" spans="1:52" x14ac:dyDescent="0.25">
      <c r="A48" s="19">
        <v>900145579</v>
      </c>
      <c r="B48" s="19" t="s">
        <v>152</v>
      </c>
      <c r="C48" s="19"/>
      <c r="D48" s="19">
        <v>6953812</v>
      </c>
      <c r="E48" s="19">
        <v>6953812</v>
      </c>
      <c r="F48" s="19" t="s">
        <v>250</v>
      </c>
      <c r="G48" s="19"/>
      <c r="H48" s="19"/>
      <c r="I48" s="19"/>
      <c r="J48" s="19"/>
      <c r="K48" s="19"/>
      <c r="L48" s="19">
        <v>6953812</v>
      </c>
      <c r="M48" s="19"/>
      <c r="N48" s="20">
        <v>43937</v>
      </c>
      <c r="O48" s="21">
        <v>10600</v>
      </c>
      <c r="P48" s="21">
        <v>10600</v>
      </c>
      <c r="Q48" s="19" t="s">
        <v>238</v>
      </c>
      <c r="R48" s="19" t="s">
        <v>276</v>
      </c>
      <c r="S48" s="19"/>
      <c r="T48" s="19"/>
      <c r="U48" s="19"/>
      <c r="V48" s="19"/>
      <c r="W48" s="19"/>
      <c r="X48" s="19" t="s">
        <v>168</v>
      </c>
      <c r="Y48" s="21">
        <v>10600</v>
      </c>
      <c r="Z48" s="21">
        <v>0</v>
      </c>
      <c r="AA48" s="21">
        <v>0</v>
      </c>
      <c r="AB48" s="21">
        <v>0</v>
      </c>
      <c r="AC48" s="21"/>
      <c r="AD48" s="19"/>
      <c r="AE48" s="21">
        <v>0</v>
      </c>
      <c r="AF48" s="19"/>
      <c r="AG48" s="21">
        <v>0</v>
      </c>
      <c r="AH48" s="21">
        <v>0</v>
      </c>
      <c r="AI48" s="21"/>
      <c r="AJ48" s="21"/>
      <c r="AK48" s="19"/>
      <c r="AL48" s="19"/>
      <c r="AM48" s="19"/>
      <c r="AN48" s="19"/>
      <c r="AO48" s="19"/>
      <c r="AP48" s="20">
        <v>43937</v>
      </c>
      <c r="AQ48" s="19"/>
      <c r="AR48" s="19">
        <v>2</v>
      </c>
      <c r="AS48" s="19"/>
      <c r="AT48" s="19"/>
      <c r="AU48" s="19">
        <v>2</v>
      </c>
      <c r="AV48" s="19">
        <v>20220330</v>
      </c>
      <c r="AW48" s="19">
        <v>20220325</v>
      </c>
      <c r="AX48" s="19">
        <v>10600</v>
      </c>
      <c r="AY48" s="19">
        <v>10600</v>
      </c>
      <c r="AZ48" s="19">
        <v>20221209</v>
      </c>
    </row>
    <row r="49" spans="1:52" x14ac:dyDescent="0.25">
      <c r="A49" s="19">
        <v>900145579</v>
      </c>
      <c r="B49" s="19" t="s">
        <v>152</v>
      </c>
      <c r="C49" s="19" t="s">
        <v>95</v>
      </c>
      <c r="D49" s="19">
        <v>146666</v>
      </c>
      <c r="E49" s="19" t="s">
        <v>251</v>
      </c>
      <c r="F49" s="19" t="s">
        <v>252</v>
      </c>
      <c r="G49" s="19"/>
      <c r="H49" s="19"/>
      <c r="I49" s="19"/>
      <c r="J49" s="19"/>
      <c r="K49" s="19" t="s">
        <v>95</v>
      </c>
      <c r="L49" s="19">
        <v>146666</v>
      </c>
      <c r="M49" s="19"/>
      <c r="N49" s="20">
        <v>44814</v>
      </c>
      <c r="O49" s="21">
        <v>6100</v>
      </c>
      <c r="P49" s="21">
        <v>6100</v>
      </c>
      <c r="Q49" s="19" t="s">
        <v>253</v>
      </c>
      <c r="R49" s="19" t="s">
        <v>278</v>
      </c>
      <c r="S49" s="19"/>
      <c r="T49" s="19"/>
      <c r="U49" s="19"/>
      <c r="V49" s="19"/>
      <c r="W49" s="19"/>
      <c r="X49" s="19" t="s">
        <v>168</v>
      </c>
      <c r="Y49" s="21">
        <v>6100</v>
      </c>
      <c r="Z49" s="21">
        <v>0</v>
      </c>
      <c r="AA49" s="21">
        <v>0</v>
      </c>
      <c r="AB49" s="21">
        <v>0</v>
      </c>
      <c r="AC49" s="21">
        <v>0</v>
      </c>
      <c r="AD49" s="19"/>
      <c r="AE49" s="21">
        <v>6100</v>
      </c>
      <c r="AF49" s="19" t="s">
        <v>254</v>
      </c>
      <c r="AG49" s="21">
        <v>0</v>
      </c>
      <c r="AH49" s="21">
        <v>6100</v>
      </c>
      <c r="AI49" s="21"/>
      <c r="AJ49" s="21"/>
      <c r="AK49" s="19"/>
      <c r="AL49" s="19"/>
      <c r="AM49" s="19"/>
      <c r="AN49" s="19"/>
      <c r="AO49" s="19"/>
      <c r="AP49" s="20">
        <v>44814</v>
      </c>
      <c r="AQ49" s="19"/>
      <c r="AR49" s="19">
        <v>9</v>
      </c>
      <c r="AS49" s="19"/>
      <c r="AT49" s="19" t="s">
        <v>255</v>
      </c>
      <c r="AU49" s="19">
        <v>1</v>
      </c>
      <c r="AV49" s="19">
        <v>21001231</v>
      </c>
      <c r="AW49" s="19">
        <v>20220912</v>
      </c>
      <c r="AX49" s="19">
        <v>6100</v>
      </c>
      <c r="AY49" s="19">
        <v>0</v>
      </c>
      <c r="AZ49" s="19">
        <v>20221209</v>
      </c>
    </row>
    <row r="50" spans="1:52" x14ac:dyDescent="0.25">
      <c r="A50" s="19">
        <v>900145579</v>
      </c>
      <c r="B50" s="19" t="s">
        <v>152</v>
      </c>
      <c r="C50" s="19" t="s">
        <v>95</v>
      </c>
      <c r="D50" s="19">
        <v>121020</v>
      </c>
      <c r="E50" s="19" t="s">
        <v>256</v>
      </c>
      <c r="F50" s="19" t="s">
        <v>257</v>
      </c>
      <c r="G50" s="19"/>
      <c r="H50" s="19"/>
      <c r="I50" s="19"/>
      <c r="J50" s="19"/>
      <c r="K50" s="19" t="s">
        <v>95</v>
      </c>
      <c r="L50" s="19">
        <v>121020</v>
      </c>
      <c r="M50" s="19"/>
      <c r="N50" s="20">
        <v>44734</v>
      </c>
      <c r="O50" s="21">
        <v>158936</v>
      </c>
      <c r="P50" s="21">
        <v>158936</v>
      </c>
      <c r="Q50" s="19" t="s">
        <v>253</v>
      </c>
      <c r="R50" s="19" t="s">
        <v>276</v>
      </c>
      <c r="S50" s="19"/>
      <c r="T50" s="19"/>
      <c r="U50" s="19"/>
      <c r="V50" s="19"/>
      <c r="W50" s="19"/>
      <c r="X50" s="19" t="s">
        <v>168</v>
      </c>
      <c r="Y50" s="21">
        <v>158936</v>
      </c>
      <c r="Z50" s="21">
        <v>0</v>
      </c>
      <c r="AA50" s="21">
        <v>0</v>
      </c>
      <c r="AB50" s="21">
        <v>0</v>
      </c>
      <c r="AC50" s="21">
        <v>0</v>
      </c>
      <c r="AD50" s="19"/>
      <c r="AE50" s="21">
        <v>158936</v>
      </c>
      <c r="AF50" s="19" t="s">
        <v>258</v>
      </c>
      <c r="AG50" s="21">
        <v>0</v>
      </c>
      <c r="AH50" s="21">
        <v>158936</v>
      </c>
      <c r="AI50" s="21"/>
      <c r="AJ50" s="21"/>
      <c r="AK50" s="19"/>
      <c r="AL50" s="19"/>
      <c r="AM50" s="19"/>
      <c r="AN50" s="19"/>
      <c r="AO50" s="19"/>
      <c r="AP50" s="20">
        <v>44734</v>
      </c>
      <c r="AQ50" s="19"/>
      <c r="AR50" s="19">
        <v>9</v>
      </c>
      <c r="AS50" s="19"/>
      <c r="AT50" s="19" t="s">
        <v>255</v>
      </c>
      <c r="AU50" s="19">
        <v>1</v>
      </c>
      <c r="AV50" s="19">
        <v>21001231</v>
      </c>
      <c r="AW50" s="19">
        <v>20220621</v>
      </c>
      <c r="AX50" s="19">
        <v>158936</v>
      </c>
      <c r="AY50" s="19">
        <v>0</v>
      </c>
      <c r="AZ50" s="19">
        <v>20221209</v>
      </c>
    </row>
    <row r="51" spans="1:52" x14ac:dyDescent="0.25">
      <c r="A51" s="19">
        <v>900145579</v>
      </c>
      <c r="B51" s="19" t="s">
        <v>152</v>
      </c>
      <c r="C51" s="19" t="s">
        <v>95</v>
      </c>
      <c r="D51" s="19">
        <v>159440</v>
      </c>
      <c r="E51" s="19" t="s">
        <v>259</v>
      </c>
      <c r="F51" s="19" t="s">
        <v>260</v>
      </c>
      <c r="G51" s="19"/>
      <c r="H51" s="19"/>
      <c r="I51" s="19"/>
      <c r="J51" s="19"/>
      <c r="K51" s="19" t="s">
        <v>95</v>
      </c>
      <c r="L51" s="19">
        <v>159440</v>
      </c>
      <c r="M51" s="19"/>
      <c r="N51" s="20">
        <v>44839</v>
      </c>
      <c r="O51" s="21">
        <v>6100</v>
      </c>
      <c r="P51" s="21">
        <v>6100</v>
      </c>
      <c r="Q51" s="19" t="s">
        <v>253</v>
      </c>
      <c r="R51" s="19" t="s">
        <v>278</v>
      </c>
      <c r="S51" s="19"/>
      <c r="T51" s="19"/>
      <c r="U51" s="19"/>
      <c r="V51" s="19"/>
      <c r="W51" s="19"/>
      <c r="X51" s="19" t="s">
        <v>168</v>
      </c>
      <c r="Y51" s="21">
        <v>6100</v>
      </c>
      <c r="Z51" s="21">
        <v>0</v>
      </c>
      <c r="AA51" s="21">
        <v>0</v>
      </c>
      <c r="AB51" s="21">
        <v>0</v>
      </c>
      <c r="AC51" s="21">
        <v>0</v>
      </c>
      <c r="AD51" s="19"/>
      <c r="AE51" s="21">
        <v>6100</v>
      </c>
      <c r="AF51" s="19" t="s">
        <v>261</v>
      </c>
      <c r="AG51" s="21">
        <v>0</v>
      </c>
      <c r="AH51" s="21">
        <v>6100</v>
      </c>
      <c r="AI51" s="21"/>
      <c r="AJ51" s="21"/>
      <c r="AK51" s="19"/>
      <c r="AL51" s="19"/>
      <c r="AM51" s="19"/>
      <c r="AN51" s="19"/>
      <c r="AO51" s="19"/>
      <c r="AP51" s="20">
        <v>44839</v>
      </c>
      <c r="AQ51" s="19"/>
      <c r="AR51" s="19">
        <v>9</v>
      </c>
      <c r="AS51" s="19"/>
      <c r="AT51" s="19" t="s">
        <v>255</v>
      </c>
      <c r="AU51" s="19">
        <v>1</v>
      </c>
      <c r="AV51" s="19">
        <v>21001231</v>
      </c>
      <c r="AW51" s="19">
        <v>20221005</v>
      </c>
      <c r="AX51" s="19">
        <v>6100</v>
      </c>
      <c r="AY51" s="19">
        <v>0</v>
      </c>
      <c r="AZ51" s="19">
        <v>20221209</v>
      </c>
    </row>
    <row r="52" spans="1:52" x14ac:dyDescent="0.25">
      <c r="A52" s="19">
        <v>900145579</v>
      </c>
      <c r="B52" s="19" t="s">
        <v>152</v>
      </c>
      <c r="C52" s="19" t="s">
        <v>95</v>
      </c>
      <c r="D52" s="19">
        <v>148378</v>
      </c>
      <c r="E52" s="19" t="s">
        <v>262</v>
      </c>
      <c r="F52" s="19" t="s">
        <v>263</v>
      </c>
      <c r="G52" s="19"/>
      <c r="H52" s="19"/>
      <c r="I52" s="19"/>
      <c r="J52" s="19"/>
      <c r="K52" s="19" t="s">
        <v>95</v>
      </c>
      <c r="L52" s="19">
        <v>148378</v>
      </c>
      <c r="M52" s="19"/>
      <c r="N52" s="20">
        <v>44814</v>
      </c>
      <c r="O52" s="21">
        <v>133934</v>
      </c>
      <c r="P52" s="21">
        <v>133934</v>
      </c>
      <c r="Q52" s="19" t="s">
        <v>253</v>
      </c>
      <c r="R52" s="19" t="s">
        <v>278</v>
      </c>
      <c r="S52" s="19"/>
      <c r="T52" s="19"/>
      <c r="U52" s="19"/>
      <c r="V52" s="19"/>
      <c r="W52" s="19"/>
      <c r="X52" s="19" t="s">
        <v>168</v>
      </c>
      <c r="Y52" s="21">
        <v>133934</v>
      </c>
      <c r="Z52" s="21">
        <v>0</v>
      </c>
      <c r="AA52" s="21">
        <v>0</v>
      </c>
      <c r="AB52" s="21">
        <v>0</v>
      </c>
      <c r="AC52" s="21">
        <v>0</v>
      </c>
      <c r="AD52" s="19"/>
      <c r="AE52" s="21">
        <v>133934</v>
      </c>
      <c r="AF52" s="19" t="s">
        <v>264</v>
      </c>
      <c r="AG52" s="21">
        <v>0</v>
      </c>
      <c r="AH52" s="21">
        <v>133934</v>
      </c>
      <c r="AI52" s="21"/>
      <c r="AJ52" s="21"/>
      <c r="AK52" s="19"/>
      <c r="AL52" s="19"/>
      <c r="AM52" s="19"/>
      <c r="AN52" s="19"/>
      <c r="AO52" s="19"/>
      <c r="AP52" s="20">
        <v>44814</v>
      </c>
      <c r="AQ52" s="19"/>
      <c r="AR52" s="19">
        <v>9</v>
      </c>
      <c r="AS52" s="19"/>
      <c r="AT52" s="19" t="s">
        <v>255</v>
      </c>
      <c r="AU52" s="19">
        <v>1</v>
      </c>
      <c r="AV52" s="19">
        <v>21001231</v>
      </c>
      <c r="AW52" s="19">
        <v>20220912</v>
      </c>
      <c r="AX52" s="19">
        <v>133934</v>
      </c>
      <c r="AY52" s="19">
        <v>0</v>
      </c>
      <c r="AZ52" s="19">
        <v>20221209</v>
      </c>
    </row>
    <row r="53" spans="1:52" x14ac:dyDescent="0.25">
      <c r="A53" s="19">
        <v>900145579</v>
      </c>
      <c r="B53" s="19" t="s">
        <v>152</v>
      </c>
      <c r="C53" s="19" t="s">
        <v>95</v>
      </c>
      <c r="D53" s="19">
        <v>155387</v>
      </c>
      <c r="E53" s="19" t="s">
        <v>265</v>
      </c>
      <c r="F53" s="19" t="s">
        <v>266</v>
      </c>
      <c r="G53" s="19"/>
      <c r="H53" s="19"/>
      <c r="I53" s="19"/>
      <c r="J53" s="19"/>
      <c r="K53" s="19" t="s">
        <v>95</v>
      </c>
      <c r="L53" s="19">
        <v>155387</v>
      </c>
      <c r="M53" s="19"/>
      <c r="N53" s="20">
        <v>44839</v>
      </c>
      <c r="O53" s="21">
        <v>6100</v>
      </c>
      <c r="P53" s="21">
        <v>6100</v>
      </c>
      <c r="Q53" s="19" t="s">
        <v>253</v>
      </c>
      <c r="R53" s="19" t="s">
        <v>278</v>
      </c>
      <c r="S53" s="19"/>
      <c r="T53" s="19"/>
      <c r="U53" s="19"/>
      <c r="V53" s="19"/>
      <c r="W53" s="19"/>
      <c r="X53" s="19" t="s">
        <v>168</v>
      </c>
      <c r="Y53" s="21">
        <v>6100</v>
      </c>
      <c r="Z53" s="21">
        <v>0</v>
      </c>
      <c r="AA53" s="21">
        <v>0</v>
      </c>
      <c r="AB53" s="21">
        <v>0</v>
      </c>
      <c r="AC53" s="21">
        <v>0</v>
      </c>
      <c r="AD53" s="19"/>
      <c r="AE53" s="21">
        <v>6100</v>
      </c>
      <c r="AF53" s="19" t="s">
        <v>254</v>
      </c>
      <c r="AG53" s="21">
        <v>0</v>
      </c>
      <c r="AH53" s="21">
        <v>6100</v>
      </c>
      <c r="AI53" s="21"/>
      <c r="AJ53" s="21"/>
      <c r="AK53" s="19"/>
      <c r="AL53" s="19"/>
      <c r="AM53" s="19"/>
      <c r="AN53" s="19"/>
      <c r="AO53" s="19"/>
      <c r="AP53" s="20">
        <v>44839</v>
      </c>
      <c r="AQ53" s="19"/>
      <c r="AR53" s="19">
        <v>9</v>
      </c>
      <c r="AS53" s="19"/>
      <c r="AT53" s="19" t="s">
        <v>255</v>
      </c>
      <c r="AU53" s="19">
        <v>1</v>
      </c>
      <c r="AV53" s="19">
        <v>21001231</v>
      </c>
      <c r="AW53" s="19">
        <v>20221005</v>
      </c>
      <c r="AX53" s="19">
        <v>6100</v>
      </c>
      <c r="AY53" s="19">
        <v>0</v>
      </c>
      <c r="AZ53" s="19">
        <v>20221209</v>
      </c>
    </row>
    <row r="54" spans="1:52" x14ac:dyDescent="0.25">
      <c r="A54" s="19">
        <v>900145579</v>
      </c>
      <c r="B54" s="19" t="s">
        <v>152</v>
      </c>
      <c r="C54" s="19" t="s">
        <v>100</v>
      </c>
      <c r="D54" s="19">
        <v>23805</v>
      </c>
      <c r="E54" s="19" t="s">
        <v>267</v>
      </c>
      <c r="F54" s="19" t="s">
        <v>268</v>
      </c>
      <c r="G54" s="19"/>
      <c r="H54" s="19"/>
      <c r="I54" s="19"/>
      <c r="J54" s="19"/>
      <c r="K54" s="19" t="s">
        <v>100</v>
      </c>
      <c r="L54" s="19">
        <v>23805</v>
      </c>
      <c r="M54" s="19"/>
      <c r="N54" s="20">
        <v>44734</v>
      </c>
      <c r="O54" s="21">
        <v>155383</v>
      </c>
      <c r="P54" s="21">
        <v>155383</v>
      </c>
      <c r="Q54" s="19" t="s">
        <v>253</v>
      </c>
      <c r="R54" s="19" t="s">
        <v>276</v>
      </c>
      <c r="S54" s="19"/>
      <c r="T54" s="19"/>
      <c r="U54" s="19"/>
      <c r="V54" s="19"/>
      <c r="W54" s="19"/>
      <c r="X54" s="19" t="s">
        <v>168</v>
      </c>
      <c r="Y54" s="21">
        <v>155383</v>
      </c>
      <c r="Z54" s="21">
        <v>0</v>
      </c>
      <c r="AA54" s="21">
        <v>0</v>
      </c>
      <c r="AB54" s="21">
        <v>0</v>
      </c>
      <c r="AC54" s="21">
        <v>0</v>
      </c>
      <c r="AD54" s="19"/>
      <c r="AE54" s="21">
        <v>155383</v>
      </c>
      <c r="AF54" s="19" t="s">
        <v>269</v>
      </c>
      <c r="AG54" s="21">
        <v>0</v>
      </c>
      <c r="AH54" s="21">
        <v>155383</v>
      </c>
      <c r="AI54" s="21"/>
      <c r="AJ54" s="21"/>
      <c r="AK54" s="19"/>
      <c r="AL54" s="19"/>
      <c r="AM54" s="19"/>
      <c r="AN54" s="19"/>
      <c r="AO54" s="19"/>
      <c r="AP54" s="20">
        <v>44734</v>
      </c>
      <c r="AQ54" s="19"/>
      <c r="AR54" s="19">
        <v>9</v>
      </c>
      <c r="AS54" s="19"/>
      <c r="AT54" s="19" t="s">
        <v>255</v>
      </c>
      <c r="AU54" s="19">
        <v>1</v>
      </c>
      <c r="AV54" s="19">
        <v>21001231</v>
      </c>
      <c r="AW54" s="19">
        <v>20220621</v>
      </c>
      <c r="AX54" s="19">
        <v>155383</v>
      </c>
      <c r="AY54" s="19">
        <v>0</v>
      </c>
      <c r="AZ54" s="19">
        <v>20221209</v>
      </c>
    </row>
    <row r="55" spans="1:52" x14ac:dyDescent="0.25">
      <c r="A55" s="19">
        <v>900145579</v>
      </c>
      <c r="B55" s="19" t="s">
        <v>152</v>
      </c>
      <c r="C55" s="19" t="s">
        <v>100</v>
      </c>
      <c r="D55" s="19">
        <v>24321</v>
      </c>
      <c r="E55" s="19" t="s">
        <v>270</v>
      </c>
      <c r="F55" s="19" t="s">
        <v>271</v>
      </c>
      <c r="G55" s="19"/>
      <c r="H55" s="19"/>
      <c r="I55" s="19"/>
      <c r="J55" s="19"/>
      <c r="K55" s="19" t="s">
        <v>100</v>
      </c>
      <c r="L55" s="19">
        <v>24321</v>
      </c>
      <c r="M55" s="19"/>
      <c r="N55" s="20">
        <v>44734</v>
      </c>
      <c r="O55" s="21">
        <v>67115</v>
      </c>
      <c r="P55" s="21">
        <v>67115</v>
      </c>
      <c r="Q55" s="19" t="s">
        <v>253</v>
      </c>
      <c r="R55" s="19" t="s">
        <v>276</v>
      </c>
      <c r="S55" s="19"/>
      <c r="T55" s="19"/>
      <c r="U55" s="19"/>
      <c r="V55" s="19"/>
      <c r="W55" s="19"/>
      <c r="X55" s="19" t="s">
        <v>168</v>
      </c>
      <c r="Y55" s="21">
        <v>67115</v>
      </c>
      <c r="Z55" s="21">
        <v>0</v>
      </c>
      <c r="AA55" s="21">
        <v>0</v>
      </c>
      <c r="AB55" s="21">
        <v>0</v>
      </c>
      <c r="AC55" s="21">
        <v>0</v>
      </c>
      <c r="AD55" s="19"/>
      <c r="AE55" s="21">
        <v>67115</v>
      </c>
      <c r="AF55" s="19" t="s">
        <v>272</v>
      </c>
      <c r="AG55" s="21">
        <v>0</v>
      </c>
      <c r="AH55" s="21">
        <v>67115</v>
      </c>
      <c r="AI55" s="21"/>
      <c r="AJ55" s="21"/>
      <c r="AK55" s="19"/>
      <c r="AL55" s="19"/>
      <c r="AM55" s="19"/>
      <c r="AN55" s="19"/>
      <c r="AO55" s="19"/>
      <c r="AP55" s="20">
        <v>44734</v>
      </c>
      <c r="AQ55" s="19"/>
      <c r="AR55" s="19">
        <v>9</v>
      </c>
      <c r="AS55" s="19"/>
      <c r="AT55" s="19" t="s">
        <v>255</v>
      </c>
      <c r="AU55" s="19">
        <v>1</v>
      </c>
      <c r="AV55" s="19">
        <v>21001231</v>
      </c>
      <c r="AW55" s="19">
        <v>20220621</v>
      </c>
      <c r="AX55" s="19">
        <v>67115</v>
      </c>
      <c r="AY55" s="19">
        <v>0</v>
      </c>
      <c r="AZ55" s="19">
        <v>20221209</v>
      </c>
    </row>
  </sheetData>
  <sortState xmlns:xlrd2="http://schemas.microsoft.com/office/spreadsheetml/2017/richdata2" ref="A3:AZ55">
    <sortCondition ref="Q3:Q55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5C91B-69BE-4305-B4C0-527C9B8855DA}">
  <dimension ref="B1:J41"/>
  <sheetViews>
    <sheetView showGridLines="0" tabSelected="1" topLeftCell="A9" zoomScale="90" zoomScaleNormal="90" zoomScaleSheetLayoutView="100" workbookViewId="0">
      <selection activeCell="L20" sqref="L20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6384" width="11.4257812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296</v>
      </c>
      <c r="E2" s="27"/>
      <c r="F2" s="27"/>
      <c r="G2" s="27"/>
      <c r="H2" s="27"/>
      <c r="I2" s="28"/>
      <c r="J2" s="29" t="s">
        <v>297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298</v>
      </c>
      <c r="E4" s="27"/>
      <c r="F4" s="27"/>
      <c r="G4" s="27"/>
      <c r="H4" s="27"/>
      <c r="I4" s="28"/>
      <c r="J4" s="29" t="s">
        <v>299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44" t="s">
        <v>317</v>
      </c>
      <c r="E10" s="45"/>
      <c r="J10" s="43"/>
    </row>
    <row r="11" spans="2:10" x14ac:dyDescent="0.2">
      <c r="B11" s="42"/>
      <c r="J11" s="43"/>
    </row>
    <row r="12" spans="2:10" x14ac:dyDescent="0.2">
      <c r="B12" s="42"/>
      <c r="C12" s="44" t="s">
        <v>318</v>
      </c>
      <c r="J12" s="43"/>
    </row>
    <row r="13" spans="2:10" x14ac:dyDescent="0.2">
      <c r="B13" s="42"/>
      <c r="C13" s="44" t="s">
        <v>319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321</v>
      </c>
      <c r="J15" s="43"/>
    </row>
    <row r="16" spans="2:10" x14ac:dyDescent="0.2">
      <c r="B16" s="42"/>
      <c r="C16" s="46"/>
      <c r="J16" s="43"/>
    </row>
    <row r="17" spans="2:10" x14ac:dyDescent="0.2">
      <c r="B17" s="42"/>
      <c r="C17" s="23" t="s">
        <v>320</v>
      </c>
      <c r="D17" s="45"/>
      <c r="H17" s="47" t="s">
        <v>300</v>
      </c>
      <c r="I17" s="47" t="s">
        <v>301</v>
      </c>
      <c r="J17" s="43"/>
    </row>
    <row r="18" spans="2:10" x14ac:dyDescent="0.2">
      <c r="B18" s="42"/>
      <c r="C18" s="44" t="s">
        <v>302</v>
      </c>
      <c r="D18" s="44"/>
      <c r="E18" s="44"/>
      <c r="F18" s="44"/>
      <c r="H18" s="48">
        <v>53</v>
      </c>
      <c r="I18" s="49">
        <v>10100963</v>
      </c>
      <c r="J18" s="43"/>
    </row>
    <row r="19" spans="2:10" x14ac:dyDescent="0.2">
      <c r="B19" s="42"/>
      <c r="C19" s="23" t="s">
        <v>303</v>
      </c>
      <c r="H19" s="50">
        <v>25</v>
      </c>
      <c r="I19" s="51">
        <v>5335968</v>
      </c>
      <c r="J19" s="43"/>
    </row>
    <row r="20" spans="2:10" x14ac:dyDescent="0.2">
      <c r="B20" s="42"/>
      <c r="C20" s="23" t="s">
        <v>304</v>
      </c>
      <c r="H20" s="50">
        <v>4</v>
      </c>
      <c r="I20" s="51">
        <v>152234</v>
      </c>
      <c r="J20" s="43"/>
    </row>
    <row r="21" spans="2:10" x14ac:dyDescent="0.2">
      <c r="B21" s="42"/>
      <c r="C21" s="23" t="s">
        <v>305</v>
      </c>
      <c r="H21" s="50">
        <v>3</v>
      </c>
      <c r="I21" s="52">
        <v>103188</v>
      </c>
      <c r="J21" s="43"/>
    </row>
    <row r="22" spans="2:10" x14ac:dyDescent="0.2">
      <c r="B22" s="42"/>
      <c r="C22" s="23" t="s">
        <v>306</v>
      </c>
      <c r="H22" s="50">
        <v>4</v>
      </c>
      <c r="I22" s="51">
        <v>167281</v>
      </c>
      <c r="J22" s="43"/>
    </row>
    <row r="23" spans="2:10" ht="13.5" thickBot="1" x14ac:dyDescent="0.25">
      <c r="B23" s="42"/>
      <c r="C23" s="23" t="s">
        <v>276</v>
      </c>
      <c r="H23" s="53">
        <v>6</v>
      </c>
      <c r="I23" s="54">
        <v>460834</v>
      </c>
      <c r="J23" s="43"/>
    </row>
    <row r="24" spans="2:10" x14ac:dyDescent="0.2">
      <c r="B24" s="42"/>
      <c r="C24" s="44" t="s">
        <v>307</v>
      </c>
      <c r="D24" s="44"/>
      <c r="E24" s="44"/>
      <c r="F24" s="44"/>
      <c r="H24" s="48">
        <f>H19+H20+H21+H22+H23</f>
        <v>42</v>
      </c>
      <c r="I24" s="55">
        <f>I19+I20+I21+I22+I23</f>
        <v>6219505</v>
      </c>
      <c r="J24" s="43"/>
    </row>
    <row r="25" spans="2:10" x14ac:dyDescent="0.2">
      <c r="B25" s="42"/>
      <c r="C25" s="23" t="s">
        <v>308</v>
      </c>
      <c r="H25" s="50">
        <v>11</v>
      </c>
      <c r="I25" s="51">
        <v>3881458</v>
      </c>
      <c r="J25" s="43"/>
    </row>
    <row r="26" spans="2:10" x14ac:dyDescent="0.2">
      <c r="B26" s="42"/>
      <c r="C26" s="23" t="s">
        <v>309</v>
      </c>
      <c r="H26" s="50">
        <v>0</v>
      </c>
      <c r="I26" s="51">
        <v>0</v>
      </c>
      <c r="J26" s="43"/>
    </row>
    <row r="27" spans="2:10" ht="13.5" thickBot="1" x14ac:dyDescent="0.25">
      <c r="B27" s="42"/>
      <c r="C27" s="23" t="s">
        <v>310</v>
      </c>
      <c r="H27" s="53">
        <v>0</v>
      </c>
      <c r="I27" s="54">
        <v>0</v>
      </c>
      <c r="J27" s="43"/>
    </row>
    <row r="28" spans="2:10" x14ac:dyDescent="0.2">
      <c r="B28" s="42"/>
      <c r="C28" s="44" t="s">
        <v>311</v>
      </c>
      <c r="D28" s="44"/>
      <c r="E28" s="44"/>
      <c r="F28" s="44"/>
      <c r="H28" s="48">
        <f>H25+H26+H27</f>
        <v>11</v>
      </c>
      <c r="I28" s="55">
        <f>I25+I26+I27</f>
        <v>3881458</v>
      </c>
      <c r="J28" s="43"/>
    </row>
    <row r="29" spans="2:10" ht="13.5" thickBot="1" x14ac:dyDescent="0.25">
      <c r="B29" s="42"/>
      <c r="C29" s="23" t="s">
        <v>106</v>
      </c>
      <c r="D29" s="44"/>
      <c r="E29" s="44"/>
      <c r="F29" s="44"/>
      <c r="H29" s="53">
        <v>0</v>
      </c>
      <c r="I29" s="54">
        <v>0</v>
      </c>
      <c r="J29" s="43"/>
    </row>
    <row r="30" spans="2:10" x14ac:dyDescent="0.2">
      <c r="B30" s="42"/>
      <c r="C30" s="44" t="s">
        <v>312</v>
      </c>
      <c r="D30" s="44"/>
      <c r="E30" s="44"/>
      <c r="F30" s="44"/>
      <c r="H30" s="50">
        <f>H29</f>
        <v>0</v>
      </c>
      <c r="I30" s="51">
        <f>I29</f>
        <v>0</v>
      </c>
      <c r="J30" s="43"/>
    </row>
    <row r="31" spans="2:10" x14ac:dyDescent="0.2">
      <c r="B31" s="42"/>
      <c r="C31" s="44"/>
      <c r="D31" s="44"/>
      <c r="E31" s="44"/>
      <c r="F31" s="44"/>
      <c r="H31" s="56"/>
      <c r="I31" s="55"/>
      <c r="J31" s="43"/>
    </row>
    <row r="32" spans="2:10" ht="13.5" thickBot="1" x14ac:dyDescent="0.25">
      <c r="B32" s="42"/>
      <c r="C32" s="44" t="s">
        <v>313</v>
      </c>
      <c r="D32" s="44"/>
      <c r="H32" s="57">
        <f>H24+H28+H30</f>
        <v>53</v>
      </c>
      <c r="I32" s="58">
        <f>I24+I28+I30</f>
        <v>10100963</v>
      </c>
      <c r="J32" s="43"/>
    </row>
    <row r="33" spans="2:10" ht="13.5" thickTop="1" x14ac:dyDescent="0.2">
      <c r="B33" s="42"/>
      <c r="C33" s="44"/>
      <c r="D33" s="44"/>
      <c r="H33" s="59"/>
      <c r="I33" s="51"/>
      <c r="J33" s="43"/>
    </row>
    <row r="34" spans="2:10" x14ac:dyDescent="0.2">
      <c r="B34" s="42"/>
      <c r="G34" s="59"/>
      <c r="H34" s="59"/>
      <c r="I34" s="59"/>
      <c r="J34" s="43"/>
    </row>
    <row r="35" spans="2:10" x14ac:dyDescent="0.2">
      <c r="B35" s="42"/>
      <c r="G35" s="59"/>
      <c r="H35" s="59"/>
      <c r="I35" s="59"/>
      <c r="J35" s="43"/>
    </row>
    <row r="36" spans="2:10" x14ac:dyDescent="0.2">
      <c r="B36" s="42"/>
      <c r="G36" s="59"/>
      <c r="H36" s="59"/>
      <c r="I36" s="59"/>
      <c r="J36" s="43"/>
    </row>
    <row r="37" spans="2:10" ht="13.5" thickBot="1" x14ac:dyDescent="0.25">
      <c r="B37" s="42"/>
      <c r="C37" s="60"/>
      <c r="D37" s="60"/>
      <c r="G37" s="61" t="s">
        <v>314</v>
      </c>
      <c r="H37" s="60"/>
      <c r="I37" s="59"/>
      <c r="J37" s="43"/>
    </row>
    <row r="38" spans="2:10" ht="4.5" customHeight="1" x14ac:dyDescent="0.2">
      <c r="B38" s="42"/>
      <c r="C38" s="59"/>
      <c r="D38" s="59"/>
      <c r="G38" s="59"/>
      <c r="H38" s="59"/>
      <c r="I38" s="59"/>
      <c r="J38" s="43"/>
    </row>
    <row r="39" spans="2:10" x14ac:dyDescent="0.2">
      <c r="B39" s="42"/>
      <c r="C39" s="44" t="s">
        <v>315</v>
      </c>
      <c r="G39" s="62" t="s">
        <v>316</v>
      </c>
      <c r="H39" s="59"/>
      <c r="I39" s="59"/>
      <c r="J39" s="43"/>
    </row>
    <row r="40" spans="2:10" x14ac:dyDescent="0.2">
      <c r="B40" s="42"/>
      <c r="G40" s="59"/>
      <c r="H40" s="59"/>
      <c r="I40" s="59"/>
      <c r="J40" s="43"/>
    </row>
    <row r="41" spans="2:10" ht="18.75" customHeight="1" thickBot="1" x14ac:dyDescent="0.25">
      <c r="B41" s="63"/>
      <c r="C41" s="64"/>
      <c r="D41" s="64"/>
      <c r="E41" s="64"/>
      <c r="F41" s="64"/>
      <c r="G41" s="60"/>
      <c r="H41" s="60"/>
      <c r="I41" s="60"/>
      <c r="J41" s="6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Diego Fernando Fernandez Valencia</cp:lastModifiedBy>
  <dcterms:created xsi:type="dcterms:W3CDTF">2022-11-23T15:47:39Z</dcterms:created>
  <dcterms:modified xsi:type="dcterms:W3CDTF">2022-12-09T21:08:22Z</dcterms:modified>
</cp:coreProperties>
</file>