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582598 ADMINSITRADORA LA COLINA S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I32" i="3" s="1"/>
  <c r="H24" i="3"/>
  <c r="H32" i="3" s="1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<sst xmlns="http://schemas.openxmlformats.org/spreadsheetml/2006/main" count="133" uniqueCount="95">
  <si>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</si>
  <si>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</si>
  <si>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</si>
  <si>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</si>
  <si>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</si>
  <si>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</si>
  <si>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</si>
  <si>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</si>
  <si>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</si>
  <si>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</si>
  <si>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ADMINISTRADORA COLINA S.A.S</t>
  </si>
  <si>
    <t>14/04/2021</t>
  </si>
  <si>
    <t>02/12/2022</t>
  </si>
  <si>
    <t>FECC</t>
  </si>
  <si>
    <t>FOR-CSA-018</t>
  </si>
  <si>
    <t>HOJA 1 DE 2</t>
  </si>
  <si>
    <t>RESUMEN DE CARTERA REVISADA POR LA EPS</t>
  </si>
  <si>
    <t>VERSION 1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</si>
  <si>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</si>
  <si>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</si>
  <si>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</si>
  <si>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</si>
  <si>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</si>
  <si>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</si>
  <si>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</si>
  <si>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</si>
  <si>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</si>
  <si>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</si>
  <si>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</si>
  <si>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</si>
  <si>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</si>
  <si>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</si>
  <si>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</si>
  <si>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</si>
  <si>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</si>
  <si>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</si>
  <si>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</si>
  <si>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</si>
  <si>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</si>
  <si>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</si>
  <si>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</si>
  <si>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</si>
  <si>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</si>
  <si>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</si>
  <si>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</si>
  <si>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</si>
  <si>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</si>
  <si>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</si>
  <si>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22 DICIEMBRE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</si>
  <si>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</si>
  <si>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</si>
  <si>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</si>
  <si>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</si>
  <si>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</si>
  <si>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</si>
  <si>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</si>
  <si>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</si>
  <si>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</si>
  <si>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</si>
  <si>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</si>
  <si>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</si>
  <si>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</si>
  <si>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</si>
  <si>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</si>
  <si>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</si>
  <si>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</si>
  <si>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</si>
  <si>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</si>
  <si>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</si>
  <si>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</si>
  <si>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</si>
  <si>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</si>
  <si>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</si>
  <si>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</si>
  <si>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</si>
  <si>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FECC_803688</t>
  </si>
  <si>
    <t>900582598_FECC_803688</t>
  </si>
  <si>
    <t xml:space="preserve"> </t>
  </si>
  <si>
    <t>A)Factura no radicada en ERP</t>
  </si>
  <si>
    <t>FACTURA NO RADICADA</t>
  </si>
  <si>
    <t>no_cruza</t>
  </si>
  <si>
    <t>FECC_804242</t>
  </si>
  <si>
    <t>900582598_FECC_804242</t>
  </si>
  <si>
    <t>FECC_1032481</t>
  </si>
  <si>
    <t>900582598_FECC_1032481</t>
  </si>
  <si>
    <t>FECC_1051883</t>
  </si>
  <si>
    <t>900582598_FECC_1051883</t>
  </si>
  <si>
    <t>Total general</t>
  </si>
  <si>
    <t>Tipificación</t>
  </si>
  <si>
    <t>Cant Facturas</t>
  </si>
  <si>
    <t>Saldo Facturas</t>
  </si>
  <si>
    <t>Señores : ADMINISTRADORA COLINA S.A.S</t>
  </si>
  <si>
    <t>NIT: 900582598</t>
  </si>
  <si>
    <t>SANTIAGO DE CALI , DICIEMBRE 22 DE 2022</t>
  </si>
  <si>
    <t>A continuacion me permito remitir nuestra respuesta al estado de cartera presentado en la fecha: 21/12/2022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</si>
</sst>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top" readingOrder="1"/>
    </xf>
    <xf numFmtId="14" fontId="5" fillId="0" borderId="1" xfId="0" applyNumberFormat="1" applyFont="1" applyFill="1" applyBorder="1" applyAlignment="1">
      <alignment horizontal="center" vertical="top" readingOrder="1"/>
    </xf>
    <xf numFmtId="164" fontId="5" fillId="0" borderId="1" xfId="1" applyNumberFormat="1" applyFont="1" applyFill="1" applyBorder="1" applyAlignment="1">
      <alignment horizontal="center" vertical="top" readingOrder="1"/>
    </xf>
    <xf numFmtId="164" fontId="0" fillId="0" borderId="1" xfId="0" applyNumberFormat="1" applyBorder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4" xfId="0" applyBorder="1"/>
    <xf numFmtId="164" fontId="0" fillId="0" borderId="0" xfId="1" applyNumberFormat="1" applyFont="1"/>
    <xf numFmtId="164" fontId="1" fillId="0" borderId="0" xfId="1" applyNumberFormat="1" applyFont="1"/>
    <xf numFmtId="0" fontId="0" fillId="0" borderId="18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5" xfId="0" pivotButton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7" xfId="1" applyNumberFormat="1" applyFont="1" applyBorder="1" applyAlignment="1">
      <alignment horizontal="center"/>
    </xf>
    <xf numFmtId="164" fontId="0" fillId="0" borderId="19" xfId="1" applyNumberFormat="1" applyFont="1" applyBorder="1"/>
    <xf numFmtId="164" fontId="0" fillId="0" borderId="22" xfId="1" applyNumberFormat="1" applyFont="1" applyBorder="1"/>
    <xf numFmtId="167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6"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7.571778819445" createdVersion="5" refreshedVersion="5" minRefreshableVersion="3" recordCount="4">
  <cacheSource type="worksheet">
    <worksheetSource ref="A2:AM6" sheet="ESTADO DE CADA FACTURA"/>
  </cacheSource>
  <cacheFields count="39">
    <cacheField name="NIT IPS" numFmtId="0">
      <sharedItems containsSemiMixedTypes="0" containsString="0" containsNumber="1" containsInteger="1" minValue="900582598" maxValue="90058259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3688" maxValue="1051883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FECHA FACT IPS" numFmtId="14">
      <sharedItems containsSemiMixedTypes="0" containsNonDate="0" containsDate="1" containsString="0" minDate="2020-11-09T00:00:00" maxDate="2022-09-22T00:00:00"/>
    </cacheField>
    <cacheField name="VALOR FACT IPS" numFmtId="164">
      <sharedItems containsSemiMixedTypes="0" containsString="0" containsNumber="1" containsInteger="1" minValue="79700" maxValue="1109069"/>
    </cacheField>
    <cacheField name="SALDO FACT IPS" numFmtId="164">
      <sharedItems containsSemiMixedTypes="0" containsString="0" containsNumber="1" containsInteger="1" minValue="79700" maxValue="1109069"/>
    </cacheField>
    <cacheField name="OBSERVACION SASS" numFmtId="0">
      <sharedItems/>
    </cacheField>
    <cacheField name="ESTADO EPS 22 DICIEMBRE 2022" numFmtId="0">
      <sharedItems count="1">
        <s v="FACTURA NO RADICADA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1-09T00:00:00" maxDate="2022-09-22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900582598"/>
    <s v="ADMINISTRADORA COLINA S.A.S"/>
    <s v="FECC"/>
    <n v="803688"/>
    <s v="FECC_803688"/>
    <s v="900582598_FECC_803688"/>
    <s v=" "/>
    <s v=" "/>
    <d v="2020-11-09T00:00:00"/>
    <n v="79700"/>
    <n v="7970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0-11-09T00:00:00"/>
    <m/>
    <m/>
    <m/>
    <m/>
    <m/>
    <m/>
    <m/>
    <n v="0"/>
    <n v="0"/>
    <m/>
  </r>
  <r>
    <n v="900582598"/>
    <s v="ADMINISTRADORA COLINA S.A.S"/>
    <s v="FECC"/>
    <n v="804242"/>
    <s v="FECC_804242"/>
    <s v="900582598_FECC_804242"/>
    <s v=" "/>
    <s v=" "/>
    <d v="2020-11-10T00:00:00"/>
    <n v="163900"/>
    <n v="16390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0-11-10T00:00:00"/>
    <m/>
    <m/>
    <m/>
    <m/>
    <m/>
    <m/>
    <m/>
    <n v="0"/>
    <n v="0"/>
    <m/>
  </r>
  <r>
    <n v="900582598"/>
    <s v="ADMINISTRADORA COLINA S.A.S"/>
    <s v="FECC"/>
    <n v="1032481"/>
    <s v="FECC_1032481"/>
    <s v="900582598_FECC_1032481"/>
    <s v=" "/>
    <s v=" "/>
    <d v="2022-08-07T00:00:00"/>
    <n v="504777"/>
    <n v="504777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8-07T00:00:00"/>
    <m/>
    <m/>
    <m/>
    <m/>
    <m/>
    <m/>
    <m/>
    <n v="0"/>
    <n v="0"/>
    <m/>
  </r>
  <r>
    <n v="900582598"/>
    <s v="ADMINISTRADORA COLINA S.A.S"/>
    <s v="FECC"/>
    <n v="1051883"/>
    <s v="FECC_1051883"/>
    <s v="900582598_FECC_1051883"/>
    <s v=" "/>
    <s v=" "/>
    <d v="2022-09-21T00:00:00"/>
    <n v="1109069"/>
    <n v="1109069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9-21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2" type="button" dataOnly="0" labelOnly="1" outline="0" axis="axisRow" fieldPosition="0"/>
    </format>
    <format dxfId="32">
      <pivotArea dataOnly="0" labelOnly="1" fieldPosition="0">
        <references count="1">
          <reference field="12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field="12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E9" sqref="E9"/>
    </sheetView>
  </sheetViews>
  <sheetFormatPr baseColWidth="10" defaultRowHeight="15" x14ac:dyDescent="0.25"/>
  <cols>
    <col min="2" max="2" width="12.14062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bestFit="1" customWidth="1"/>
    <col min="8" max="8" width="15.85546875" bestFit="1" customWidth="1"/>
    <col min="9" max="9" width="15.7109375" bestFit="1" customWidth="1"/>
  </cols>
  <sheetData>
    <row r="1" spans="1:9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</row>
    <row r="2" spans="1:9" x14ac:dyDescent="0.25">
      <c r="A2" s="1">
        <v>900582598</v>
      </c>
      <c r="B2" s="1" t="s">
        <v>10</v>
      </c>
      <c r="C2" s="1" t="s">
        <v>13</v>
      </c>
      <c r="D2" s="5">
        <v>803688</v>
      </c>
      <c r="E2" s="6">
        <v>44144</v>
      </c>
      <c r="F2" s="5" t="s">
        <v>11</v>
      </c>
      <c r="G2" s="7">
        <v>79700</v>
      </c>
      <c r="H2" s="7">
        <v>79700</v>
      </c>
      <c r="I2" s="4" t="s">
        <v>9</v>
      </c>
    </row>
    <row r="3" spans="1:9" x14ac:dyDescent="0.25">
      <c r="A3" s="1">
        <v>900582598</v>
      </c>
      <c r="B3" s="1" t="s">
        <v>10</v>
      </c>
      <c r="C3" s="1" t="s">
        <v>13</v>
      </c>
      <c r="D3" s="5">
        <v>804242</v>
      </c>
      <c r="E3" s="6">
        <v>44145</v>
      </c>
      <c r="F3" s="5" t="s">
        <v>11</v>
      </c>
      <c r="G3" s="7">
        <v>163900</v>
      </c>
      <c r="H3" s="7">
        <v>163900</v>
      </c>
      <c r="I3" s="4" t="s">
        <v>9</v>
      </c>
    </row>
    <row r="4" spans="1:9" x14ac:dyDescent="0.25">
      <c r="A4" s="1">
        <v>900582598</v>
      </c>
      <c r="B4" s="1" t="s">
        <v>10</v>
      </c>
      <c r="C4" s="1" t="s">
        <v>13</v>
      </c>
      <c r="D4" s="5">
        <v>1032481</v>
      </c>
      <c r="E4" s="6">
        <v>44780</v>
      </c>
      <c r="F4" s="5" t="s">
        <v>12</v>
      </c>
      <c r="G4" s="7">
        <v>504777</v>
      </c>
      <c r="H4" s="7">
        <v>504777</v>
      </c>
      <c r="I4" s="4" t="s">
        <v>9</v>
      </c>
    </row>
    <row r="5" spans="1:9" x14ac:dyDescent="0.25">
      <c r="A5" s="1">
        <v>900582598</v>
      </c>
      <c r="B5" s="1" t="s">
        <v>10</v>
      </c>
      <c r="C5" s="1" t="s">
        <v>13</v>
      </c>
      <c r="D5" s="5">
        <v>1051883</v>
      </c>
      <c r="E5" s="6">
        <v>44825</v>
      </c>
      <c r="F5" s="5" t="s">
        <v>12</v>
      </c>
      <c r="G5" s="7">
        <v>1109069</v>
      </c>
      <c r="H5" s="7">
        <v>1109069</v>
      </c>
      <c r="I5" s="4" t="s">
        <v>9</v>
      </c>
    </row>
    <row r="6" spans="1:9" x14ac:dyDescent="0.25">
      <c r="A6" s="1"/>
      <c r="B6" s="1"/>
      <c r="C6" s="1"/>
      <c r="D6" s="1"/>
      <c r="E6" s="1"/>
      <c r="F6" s="1"/>
      <c r="G6" s="1"/>
      <c r="H6" s="8">
        <f>SUM(H2:H5)</f>
        <v>1857446</v>
      </c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"/>
  <sheetViews>
    <sheetView showGridLines="0" workbookViewId="0">
      <selection activeCell="K14" sqref="K14"/>
    </sheetView>
  </sheetViews>
  <sheetFormatPr baseColWidth="10" defaultRowHeight="15" x14ac:dyDescent="0.25"/>
  <cols>
    <col min="2" max="2" width="29.85546875" bestFit="1" customWidth="1"/>
    <col min="3" max="3" width="7.42578125" bestFit="1" customWidth="1"/>
    <col min="4" max="4" width="9.28515625" bestFit="1" customWidth="1"/>
    <col min="5" max="5" width="13.28515625" bestFit="1" customWidth="1"/>
    <col min="6" max="6" width="23.5703125" bestFit="1" customWidth="1"/>
    <col min="7" max="7" width="8" bestFit="1" customWidth="1"/>
    <col min="8" max="8" width="11.140625" bestFit="1" customWidth="1"/>
    <col min="10" max="11" width="13.140625" bestFit="1" customWidth="1"/>
    <col min="12" max="12" width="15.42578125" customWidth="1"/>
    <col min="13" max="13" width="22.42578125" bestFit="1" customWidth="1"/>
    <col min="21" max="21" width="15.85546875" customWidth="1"/>
    <col min="23" max="23" width="16.5703125" customWidth="1"/>
    <col min="25" max="25" width="15" customWidth="1"/>
  </cols>
  <sheetData>
    <row r="1" spans="1:39" x14ac:dyDescent="0.25">
      <c r="J1" s="62">
        <f>SUBTOTAL(9,J3:J6)</f>
        <v>1857446</v>
      </c>
      <c r="K1" s="62">
        <f>SUBTOTAL(9,K3:K6)</f>
        <v>1857446</v>
      </c>
    </row>
    <row r="2" spans="1:39" ht="105" x14ac:dyDescent="0.25">
      <c r="A2" s="2" t="s">
        <v>7</v>
      </c>
      <c r="B2" s="2" t="s">
        <v>38</v>
      </c>
      <c r="C2" s="2" t="s">
        <v>1</v>
      </c>
      <c r="D2" s="2" t="s">
        <v>39</v>
      </c>
      <c r="E2" s="2" t="s">
        <v>40</v>
      </c>
      <c r="F2" s="51" t="s">
        <v>41</v>
      </c>
      <c r="G2" s="2" t="s">
        <v>42</v>
      </c>
      <c r="H2" s="2" t="s">
        <v>43</v>
      </c>
      <c r="I2" s="2" t="s">
        <v>44</v>
      </c>
      <c r="J2" s="52" t="s">
        <v>45</v>
      </c>
      <c r="K2" s="52" t="s">
        <v>46</v>
      </c>
      <c r="L2" s="2" t="s">
        <v>47</v>
      </c>
      <c r="M2" s="53" t="s">
        <v>48</v>
      </c>
      <c r="N2" s="2" t="s">
        <v>49</v>
      </c>
      <c r="O2" s="52" t="s">
        <v>50</v>
      </c>
      <c r="P2" s="55" t="s">
        <v>51</v>
      </c>
      <c r="Q2" s="55" t="s">
        <v>52</v>
      </c>
      <c r="R2" s="52" t="s">
        <v>53</v>
      </c>
      <c r="S2" s="52" t="s">
        <v>54</v>
      </c>
      <c r="T2" s="56" t="s">
        <v>55</v>
      </c>
      <c r="U2" s="56" t="s">
        <v>56</v>
      </c>
      <c r="V2" s="56" t="s">
        <v>57</v>
      </c>
      <c r="W2" s="56" t="s">
        <v>58</v>
      </c>
      <c r="X2" s="52" t="s">
        <v>59</v>
      </c>
      <c r="Y2" s="54" t="s">
        <v>60</v>
      </c>
      <c r="Z2" s="54" t="s">
        <v>61</v>
      </c>
      <c r="AA2" s="53" t="s">
        <v>62</v>
      </c>
      <c r="AB2" s="53" t="s">
        <v>63</v>
      </c>
      <c r="AC2" s="2" t="s">
        <v>64</v>
      </c>
      <c r="AD2" s="2" t="s">
        <v>65</v>
      </c>
      <c r="AE2" s="57" t="s">
        <v>66</v>
      </c>
      <c r="AF2" s="2" t="s">
        <v>67</v>
      </c>
      <c r="AG2" s="2" t="s">
        <v>68</v>
      </c>
      <c r="AH2" s="2" t="s">
        <v>69</v>
      </c>
      <c r="AI2" s="2" t="s">
        <v>70</v>
      </c>
      <c r="AJ2" s="2" t="s">
        <v>71</v>
      </c>
      <c r="AK2" s="52" t="s">
        <v>72</v>
      </c>
      <c r="AL2" s="52" t="s">
        <v>73</v>
      </c>
      <c r="AM2" s="2" t="s">
        <v>74</v>
      </c>
    </row>
    <row r="3" spans="1:39" x14ac:dyDescent="0.25">
      <c r="A3" s="1">
        <v>900582598</v>
      </c>
      <c r="B3" s="1" t="s">
        <v>10</v>
      </c>
      <c r="C3" s="1" t="s">
        <v>13</v>
      </c>
      <c r="D3" s="1">
        <v>803688</v>
      </c>
      <c r="E3" s="1" t="s">
        <v>75</v>
      </c>
      <c r="F3" s="1" t="s">
        <v>76</v>
      </c>
      <c r="G3" s="1" t="s">
        <v>77</v>
      </c>
      <c r="H3" s="1" t="s">
        <v>77</v>
      </c>
      <c r="I3" s="58">
        <v>44144</v>
      </c>
      <c r="J3" s="59">
        <v>79700</v>
      </c>
      <c r="K3" s="59">
        <v>79700</v>
      </c>
      <c r="L3" s="1" t="s">
        <v>78</v>
      </c>
      <c r="M3" s="60" t="s">
        <v>79</v>
      </c>
      <c r="N3" s="1" t="s">
        <v>80</v>
      </c>
      <c r="O3" s="59">
        <v>0</v>
      </c>
      <c r="P3" s="59">
        <v>0</v>
      </c>
      <c r="Q3" s="59">
        <v>0</v>
      </c>
      <c r="R3" s="59">
        <v>0</v>
      </c>
      <c r="S3" s="59">
        <v>0</v>
      </c>
      <c r="T3" s="59">
        <v>0</v>
      </c>
      <c r="U3" s="1"/>
      <c r="V3" s="59">
        <v>0</v>
      </c>
      <c r="W3" s="1"/>
      <c r="X3" s="59">
        <v>0</v>
      </c>
      <c r="Y3" s="59">
        <v>0</v>
      </c>
      <c r="Z3" s="59">
        <v>0</v>
      </c>
      <c r="AA3" s="1"/>
      <c r="AB3" s="1"/>
      <c r="AC3" s="58">
        <v>44144</v>
      </c>
      <c r="AD3" s="1"/>
      <c r="AE3" s="1"/>
      <c r="AF3" s="1"/>
      <c r="AG3" s="1"/>
      <c r="AH3" s="1"/>
      <c r="AI3" s="1"/>
      <c r="AJ3" s="1"/>
      <c r="AK3" s="59">
        <v>0</v>
      </c>
      <c r="AL3" s="59">
        <v>0</v>
      </c>
      <c r="AM3" s="1"/>
    </row>
    <row r="4" spans="1:39" x14ac:dyDescent="0.25">
      <c r="A4" s="1">
        <v>900582598</v>
      </c>
      <c r="B4" s="1" t="s">
        <v>10</v>
      </c>
      <c r="C4" s="1" t="s">
        <v>13</v>
      </c>
      <c r="D4" s="1">
        <v>804242</v>
      </c>
      <c r="E4" s="1" t="s">
        <v>81</v>
      </c>
      <c r="F4" s="1" t="s">
        <v>82</v>
      </c>
      <c r="G4" s="1" t="s">
        <v>77</v>
      </c>
      <c r="H4" s="1" t="s">
        <v>77</v>
      </c>
      <c r="I4" s="58">
        <v>44145</v>
      </c>
      <c r="J4" s="59">
        <v>163900</v>
      </c>
      <c r="K4" s="59">
        <v>163900</v>
      </c>
      <c r="L4" s="1" t="s">
        <v>78</v>
      </c>
      <c r="M4" s="60" t="s">
        <v>79</v>
      </c>
      <c r="N4" s="1" t="s">
        <v>80</v>
      </c>
      <c r="O4" s="59">
        <v>0</v>
      </c>
      <c r="P4" s="59">
        <v>0</v>
      </c>
      <c r="Q4" s="59">
        <v>0</v>
      </c>
      <c r="R4" s="59">
        <v>0</v>
      </c>
      <c r="S4" s="59">
        <v>0</v>
      </c>
      <c r="T4" s="59">
        <v>0</v>
      </c>
      <c r="U4" s="1"/>
      <c r="V4" s="59">
        <v>0</v>
      </c>
      <c r="W4" s="1"/>
      <c r="X4" s="59">
        <v>0</v>
      </c>
      <c r="Y4" s="59">
        <v>0</v>
      </c>
      <c r="Z4" s="59">
        <v>0</v>
      </c>
      <c r="AA4" s="1"/>
      <c r="AB4" s="1"/>
      <c r="AC4" s="58">
        <v>44145</v>
      </c>
      <c r="AD4" s="1"/>
      <c r="AE4" s="1"/>
      <c r="AF4" s="1"/>
      <c r="AG4" s="1"/>
      <c r="AH4" s="1"/>
      <c r="AI4" s="1"/>
      <c r="AJ4" s="1"/>
      <c r="AK4" s="59">
        <v>0</v>
      </c>
      <c r="AL4" s="59">
        <v>0</v>
      </c>
      <c r="AM4" s="1"/>
    </row>
    <row r="5" spans="1:39" x14ac:dyDescent="0.25">
      <c r="A5" s="1">
        <v>900582598</v>
      </c>
      <c r="B5" s="1" t="s">
        <v>10</v>
      </c>
      <c r="C5" s="1" t="s">
        <v>13</v>
      </c>
      <c r="D5" s="1">
        <v>1032481</v>
      </c>
      <c r="E5" s="1" t="s">
        <v>83</v>
      </c>
      <c r="F5" s="1" t="s">
        <v>84</v>
      </c>
      <c r="G5" s="1" t="s">
        <v>77</v>
      </c>
      <c r="H5" s="1" t="s">
        <v>77</v>
      </c>
      <c r="I5" s="58">
        <v>44780</v>
      </c>
      <c r="J5" s="59">
        <v>504777</v>
      </c>
      <c r="K5" s="59">
        <v>504777</v>
      </c>
      <c r="L5" s="1" t="s">
        <v>78</v>
      </c>
      <c r="M5" s="60" t="s">
        <v>79</v>
      </c>
      <c r="N5" s="1" t="s">
        <v>80</v>
      </c>
      <c r="O5" s="59">
        <v>0</v>
      </c>
      <c r="P5" s="59">
        <v>0</v>
      </c>
      <c r="Q5" s="59">
        <v>0</v>
      </c>
      <c r="R5" s="59">
        <v>0</v>
      </c>
      <c r="S5" s="59">
        <v>0</v>
      </c>
      <c r="T5" s="59">
        <v>0</v>
      </c>
      <c r="U5" s="1"/>
      <c r="V5" s="59">
        <v>0</v>
      </c>
      <c r="W5" s="1"/>
      <c r="X5" s="59">
        <v>0</v>
      </c>
      <c r="Y5" s="59">
        <v>0</v>
      </c>
      <c r="Z5" s="59">
        <v>0</v>
      </c>
      <c r="AA5" s="1"/>
      <c r="AB5" s="1"/>
      <c r="AC5" s="58">
        <v>44780</v>
      </c>
      <c r="AD5" s="1"/>
      <c r="AE5" s="1"/>
      <c r="AF5" s="1"/>
      <c r="AG5" s="1"/>
      <c r="AH5" s="1"/>
      <c r="AI5" s="1"/>
      <c r="AJ5" s="1"/>
      <c r="AK5" s="59">
        <v>0</v>
      </c>
      <c r="AL5" s="59">
        <v>0</v>
      </c>
      <c r="AM5" s="1"/>
    </row>
    <row r="6" spans="1:39" x14ac:dyDescent="0.25">
      <c r="A6" s="1">
        <v>900582598</v>
      </c>
      <c r="B6" s="1" t="s">
        <v>10</v>
      </c>
      <c r="C6" s="1" t="s">
        <v>13</v>
      </c>
      <c r="D6" s="1">
        <v>1051883</v>
      </c>
      <c r="E6" s="1" t="s">
        <v>85</v>
      </c>
      <c r="F6" s="1" t="s">
        <v>86</v>
      </c>
      <c r="G6" s="1" t="s">
        <v>77</v>
      </c>
      <c r="H6" s="1" t="s">
        <v>77</v>
      </c>
      <c r="I6" s="58">
        <v>44825</v>
      </c>
      <c r="J6" s="59">
        <v>1109069</v>
      </c>
      <c r="K6" s="59">
        <v>1109069</v>
      </c>
      <c r="L6" s="1" t="s">
        <v>78</v>
      </c>
      <c r="M6" s="60" t="s">
        <v>79</v>
      </c>
      <c r="N6" s="1" t="s">
        <v>80</v>
      </c>
      <c r="O6" s="59">
        <v>0</v>
      </c>
      <c r="P6" s="59">
        <v>0</v>
      </c>
      <c r="Q6" s="59">
        <v>0</v>
      </c>
      <c r="R6" s="59">
        <v>0</v>
      </c>
      <c r="S6" s="59">
        <v>0</v>
      </c>
      <c r="T6" s="59">
        <v>0</v>
      </c>
      <c r="U6" s="1"/>
      <c r="V6" s="59">
        <v>0</v>
      </c>
      <c r="W6" s="1"/>
      <c r="X6" s="59">
        <v>0</v>
      </c>
      <c r="Y6" s="59">
        <v>0</v>
      </c>
      <c r="Z6" s="59">
        <v>0</v>
      </c>
      <c r="AA6" s="1"/>
      <c r="AB6" s="1"/>
      <c r="AC6" s="58">
        <v>44825</v>
      </c>
      <c r="AD6" s="1"/>
      <c r="AE6" s="1"/>
      <c r="AF6" s="1"/>
      <c r="AG6" s="1"/>
      <c r="AH6" s="1"/>
      <c r="AI6" s="1"/>
      <c r="AJ6" s="1"/>
      <c r="AK6" s="59">
        <v>0</v>
      </c>
      <c r="AL6" s="59">
        <v>0</v>
      </c>
      <c r="AM6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5" sqref="B5:C5"/>
    </sheetView>
  </sheetViews>
  <sheetFormatPr baseColWidth="10" defaultRowHeight="15" x14ac:dyDescent="0.25"/>
  <cols>
    <col min="1" max="1" width="22.42578125" bestFit="1" customWidth="1"/>
    <col min="2" max="2" width="12.7109375" style="69" bestFit="1" customWidth="1"/>
    <col min="3" max="3" width="15" style="61" bestFit="1" customWidth="1"/>
  </cols>
  <sheetData>
    <row r="3" spans="1:3" x14ac:dyDescent="0.25">
      <c r="A3" s="65" t="s">
        <v>88</v>
      </c>
      <c r="B3" s="66" t="s">
        <v>89</v>
      </c>
      <c r="C3" s="70" t="s">
        <v>90</v>
      </c>
    </row>
    <row r="4" spans="1:3" x14ac:dyDescent="0.25">
      <c r="A4" s="63" t="s">
        <v>79</v>
      </c>
      <c r="B4" s="67">
        <v>4</v>
      </c>
      <c r="C4" s="71">
        <v>1857446</v>
      </c>
    </row>
    <row r="5" spans="1:3" x14ac:dyDescent="0.25">
      <c r="A5" s="64" t="s">
        <v>87</v>
      </c>
      <c r="B5" s="68">
        <v>4</v>
      </c>
      <c r="C5" s="72">
        <v>1857446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34" sqref="L34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14</v>
      </c>
      <c r="E2" s="13"/>
      <c r="F2" s="13"/>
      <c r="G2" s="13"/>
      <c r="H2" s="13"/>
      <c r="I2" s="14"/>
      <c r="J2" s="15" t="s">
        <v>15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16</v>
      </c>
      <c r="E4" s="13"/>
      <c r="F4" s="13"/>
      <c r="G4" s="13"/>
      <c r="H4" s="13"/>
      <c r="I4" s="14"/>
      <c r="J4" s="15" t="s">
        <v>17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93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91</v>
      </c>
      <c r="J12" s="29"/>
    </row>
    <row r="13" spans="2:10" x14ac:dyDescent="0.2">
      <c r="B13" s="28"/>
      <c r="C13" s="30" t="s">
        <v>92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94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18</v>
      </c>
      <c r="D17" s="31"/>
      <c r="H17" s="33" t="s">
        <v>19</v>
      </c>
      <c r="I17" s="33" t="s">
        <v>20</v>
      </c>
      <c r="J17" s="29"/>
    </row>
    <row r="18" spans="2:10" x14ac:dyDescent="0.2">
      <c r="B18" s="28"/>
      <c r="C18" s="30" t="s">
        <v>21</v>
      </c>
      <c r="D18" s="30"/>
      <c r="E18" s="30"/>
      <c r="F18" s="30"/>
      <c r="H18" s="34">
        <v>4</v>
      </c>
      <c r="I18" s="73">
        <v>1857446</v>
      </c>
      <c r="J18" s="29"/>
    </row>
    <row r="19" spans="2:10" x14ac:dyDescent="0.2">
      <c r="B19" s="28"/>
      <c r="C19" s="9" t="s">
        <v>22</v>
      </c>
      <c r="H19" s="35">
        <v>0</v>
      </c>
      <c r="I19" s="36">
        <v>0</v>
      </c>
      <c r="J19" s="29"/>
    </row>
    <row r="20" spans="2:10" x14ac:dyDescent="0.2">
      <c r="B20" s="28"/>
      <c r="C20" s="9" t="s">
        <v>23</v>
      </c>
      <c r="H20" s="35">
        <v>0</v>
      </c>
      <c r="I20" s="36">
        <v>0</v>
      </c>
      <c r="J20" s="29"/>
    </row>
    <row r="21" spans="2:10" x14ac:dyDescent="0.2">
      <c r="B21" s="28"/>
      <c r="C21" s="9" t="s">
        <v>24</v>
      </c>
      <c r="H21" s="35">
        <v>4</v>
      </c>
      <c r="I21" s="37">
        <v>1857446</v>
      </c>
      <c r="J21" s="29"/>
    </row>
    <row r="22" spans="2:10" x14ac:dyDescent="0.2">
      <c r="B22" s="28"/>
      <c r="C22" s="9" t="s">
        <v>25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26</v>
      </c>
      <c r="H23" s="38">
        <v>0</v>
      </c>
      <c r="I23" s="39">
        <v>0</v>
      </c>
      <c r="J23" s="29"/>
    </row>
    <row r="24" spans="2:10" x14ac:dyDescent="0.2">
      <c r="B24" s="28"/>
      <c r="C24" s="30" t="s">
        <v>27</v>
      </c>
      <c r="D24" s="30"/>
      <c r="E24" s="30"/>
      <c r="F24" s="30"/>
      <c r="H24" s="34">
        <f>H19+H20+H21+H22+H23</f>
        <v>4</v>
      </c>
      <c r="I24" s="40">
        <f>I19+I20+I21+I22+I23</f>
        <v>1857446</v>
      </c>
      <c r="J24" s="29"/>
    </row>
    <row r="25" spans="2:10" x14ac:dyDescent="0.2">
      <c r="B25" s="28"/>
      <c r="C25" s="9" t="s">
        <v>28</v>
      </c>
      <c r="H25" s="35">
        <v>0</v>
      </c>
      <c r="I25" s="36">
        <v>0</v>
      </c>
      <c r="J25" s="29"/>
    </row>
    <row r="26" spans="2:10" x14ac:dyDescent="0.2">
      <c r="B26" s="28"/>
      <c r="C26" s="9" t="s">
        <v>29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30</v>
      </c>
      <c r="H27" s="38">
        <v>0</v>
      </c>
      <c r="I27" s="39">
        <v>0</v>
      </c>
      <c r="J27" s="29"/>
    </row>
    <row r="28" spans="2:10" x14ac:dyDescent="0.2">
      <c r="B28" s="28"/>
      <c r="C28" s="30" t="s">
        <v>31</v>
      </c>
      <c r="D28" s="30"/>
      <c r="E28" s="30"/>
      <c r="F28" s="30"/>
      <c r="H28" s="34">
        <f>H25+H26+H27</f>
        <v>0</v>
      </c>
      <c r="I28" s="40">
        <f>I25+I26+I27</f>
        <v>0</v>
      </c>
      <c r="J28" s="29"/>
    </row>
    <row r="29" spans="2:10" ht="13.5" thickBot="1" x14ac:dyDescent="0.25">
      <c r="B29" s="28"/>
      <c r="C29" s="9" t="s">
        <v>32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33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34</v>
      </c>
      <c r="D32" s="30"/>
      <c r="H32" s="42">
        <f>H24+H28+H30</f>
        <v>4</v>
      </c>
      <c r="I32" s="43">
        <f>I24+I28+I30</f>
        <v>1857446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35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36</v>
      </c>
      <c r="G39" s="47" t="s">
        <v>37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2022-12-22T18:48:38Z</dcterms:modified>
</cp:coreProperties>
</file>