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2. DICIEMBRE CARTERAS REVISADAS\NIT 900954138 VIAJEMOS POR COLOMBIA SAS\"/>
    </mc:Choice>
  </mc:AlternateContent>
  <bookViews>
    <workbookView xWindow="-120" yWindow="-120" windowWidth="20730" windowHeight="11160" activeTab="1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" i="2" l="1"/>
  <c r="Z1" i="2"/>
  <c r="Y1" i="2"/>
  <c r="K1" i="2"/>
  <c r="J1" i="2"/>
  <c r="I32" i="3" l="1"/>
  <c r="I30" i="3"/>
  <c r="H30" i="3"/>
  <c r="I28" i="3"/>
  <c r="H28" i="3"/>
  <c r="I24" i="3"/>
  <c r="H24" i="3"/>
  <c r="H32" i="3" s="1"/>
  <c r="G8" i="1" l="1"/>
</calcChain>
</file>

<file path=xl/comments1.xml><?xml version="1.0" encoding="utf-8"?>
<comments xmlns="http://schemas.openxmlformats.org/spreadsheetml/2006/main">
  <authors>
    <author>Geraldine Valencia Zambrano</author>
  </authors>
  <commentList>
    <comment ref="AC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Transporte Pasajeros 3.5% Terrestre</t>
        </r>
      </text>
    </comment>
    <comment ref="AC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Transporte Pasajeros 3.5% Terrestre</t>
        </r>
      </text>
    </comment>
  </commentList>
</comments>
</file>

<file path=xl/sharedStrings.xml><?xml version="1.0" encoding="utf-8"?>
<sst xmlns="http://schemas.openxmlformats.org/spreadsheetml/2006/main" count="134" uniqueCount="96">
  <si>
    <t>VIAJEMOS POR COLOMBIA SAS</t>
  </si>
  <si>
    <t>VIAJ</t>
  </si>
  <si>
    <t xml:space="preserve">NIT PRESTADOR </t>
  </si>
  <si>
    <t>NOMBRE PRESTADOR  ACREEDOR</t>
  </si>
  <si>
    <t xml:space="preserve">PREFIJO FACTURA ACREEDOR </t>
  </si>
  <si>
    <t xml:space="preserve">FACTURA ACREEDOR </t>
  </si>
  <si>
    <t>FECHA FACTURA ACREEDOR</t>
  </si>
  <si>
    <t xml:space="preserve">FECHA DE RADICACION ACREEDOR </t>
  </si>
  <si>
    <t>VALOR FACTURA</t>
  </si>
  <si>
    <t>FOR-CSA-018</t>
  </si>
  <si>
    <t>HOJA 1 DE 2</t>
  </si>
  <si>
    <t>RESUMEN DE CARTERA REVISADA POR LA EPS</t>
  </si>
  <si>
    <t>VERSION 1</t>
  </si>
  <si>
    <t>SANTIAGO DE CALI , DICIEMBRE 07 DE 2022</t>
  </si>
  <si>
    <t>Con Corte al dia :30/11/2022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</si>
  <si>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</si>
  <si>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</si>
  <si>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</si>
  <si>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</si>
  <si>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</si>
  <si>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</si>
  <si>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</si>
  <si>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</si>
  <si>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</si>
  <si>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</si>
  <si>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</si>
  <si>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</si>
  <si>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</si>
  <si>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</si>
  <si>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</si>
  <si>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</si>
  <si>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</si>
  <si>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</si>
  <si>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</si>
  <si>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</si>
  <si>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</si>
  <si>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</si>
  <si>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</si>
  <si>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</si>
  <si>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</si>
  <si>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</si>
  <si>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</si>
  <si>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</si>
  <si>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</si>
  <si>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</si>
  <si>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</si>
  <si>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07 DICIEMBRE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</si>
  <si>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</si>
  <si>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</si>
  <si>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</si>
  <si>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</si>
  <si>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</si>
  <si>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</si>
  <si>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</si>
  <si>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</si>
  <si>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</si>
  <si>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</si>
  <si>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</si>
  <si>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</si>
  <si>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</si>
  <si>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</si>
  <si>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</si>
  <si>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</si>
  <si>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</si>
  <si>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</si>
  <si>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</si>
  <si>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</si>
  <si>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</si>
  <si>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</si>
  <si>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</si>
  <si>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</si>
  <si>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</si>
  <si>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</si>
  <si>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VIAJ_81713</t>
  </si>
  <si>
    <t>900954138_VIAJ_81713</t>
  </si>
  <si>
    <t>A)Factura no radicada en ERP</t>
  </si>
  <si>
    <t>no_cruza</t>
  </si>
  <si>
    <t>VIAJ_81712</t>
  </si>
  <si>
    <t>900954138_VIAJ_81712</t>
  </si>
  <si>
    <t>VIAJ_81711</t>
  </si>
  <si>
    <t>900954138_VIAJ_81711</t>
  </si>
  <si>
    <t>VIAJ_81710</t>
  </si>
  <si>
    <t>900954138_VIAJ_81710</t>
  </si>
  <si>
    <t>VIAJ_81730</t>
  </si>
  <si>
    <t>900954138_VIAJ_81730</t>
  </si>
  <si>
    <t>VIAJ_81735</t>
  </si>
  <si>
    <t>900954138_VIAJ_81735</t>
  </si>
  <si>
    <t>FACTURA CANCELADA</t>
  </si>
  <si>
    <t>OBSERVACIÓN</t>
  </si>
  <si>
    <t>Total general</t>
  </si>
  <si>
    <t>Tipificación</t>
  </si>
  <si>
    <t>Cant Facturas</t>
  </si>
  <si>
    <t>Saldo Facturas</t>
  </si>
  <si>
    <t>Señores : VIAJEMOS POR COLOMBIA SAS</t>
  </si>
  <si>
    <t>NIT: 900954138</t>
  </si>
  <si>
    <t>A continuacion me permito remitir nuestra respuesta al estado de cartera presentado en la fecha: 06/12/2022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</si>
</sst>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70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 vertical="center" wrapText="1"/>
    </xf>
    <xf numFmtId="0" fontId="2" fillId="0" borderId="0" xfId="1" applyFont="1"/>
    <xf numFmtId="0" fontId="2" fillId="0" borderId="1" xfId="1" applyFont="1" applyBorder="1" applyAlignment="1">
      <alignment horizontal="centerContinuous"/>
    </xf>
    <xf numFmtId="0" fontId="2" fillId="0" borderId="2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2" fillId="0" borderId="5" xfId="1" applyFont="1" applyBorder="1" applyAlignment="1">
      <alignment horizontal="centerContinuous"/>
    </xf>
    <xf numFmtId="0" fontId="2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2" fillId="0" borderId="7" xfId="1" applyFont="1" applyBorder="1" applyAlignment="1">
      <alignment horizontal="centerContinuous"/>
    </xf>
    <xf numFmtId="0" fontId="2" fillId="0" borderId="9" xfId="1" applyFont="1" applyBorder="1" applyAlignment="1">
      <alignment horizontal="centerContinuous"/>
    </xf>
    <xf numFmtId="0" fontId="2" fillId="0" borderId="5" xfId="1" applyFont="1" applyBorder="1"/>
    <xf numFmtId="0" fontId="2" fillId="0" borderId="6" xfId="1" applyFont="1" applyBorder="1"/>
    <xf numFmtId="0" fontId="3" fillId="0" borderId="0" xfId="1" applyFont="1"/>
    <xf numFmtId="14" fontId="2" fillId="0" borderId="0" xfId="1" applyNumberFormat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" fontId="2" fillId="0" borderId="8" xfId="1" applyNumberFormat="1" applyFont="1" applyBorder="1" applyAlignment="1">
      <alignment horizontal="center"/>
    </xf>
    <xf numFmtId="164" fontId="2" fillId="0" borderId="8" xfId="1" applyNumberFormat="1" applyFont="1" applyBorder="1" applyAlignment="1">
      <alignment horizontal="right"/>
    </xf>
    <xf numFmtId="164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1" fontId="3" fillId="0" borderId="12" xfId="1" applyNumberFormat="1" applyFont="1" applyBorder="1" applyAlignment="1">
      <alignment horizontal="center"/>
    </xf>
    <xf numFmtId="164" fontId="3" fillId="0" borderId="12" xfId="1" applyNumberFormat="1" applyFont="1" applyBorder="1" applyAlignment="1">
      <alignment horizontal="right"/>
    </xf>
    <xf numFmtId="164" fontId="2" fillId="0" borderId="0" xfId="1" applyNumberFormat="1" applyFont="1"/>
    <xf numFmtId="164" fontId="2" fillId="0" borderId="8" xfId="1" applyNumberFormat="1" applyFont="1" applyBorder="1"/>
    <xf numFmtId="164" fontId="3" fillId="0" borderId="8" xfId="1" applyNumberFormat="1" applyFont="1" applyBorder="1"/>
    <xf numFmtId="164" fontId="3" fillId="0" borderId="0" xfId="1" applyNumberFormat="1" applyFont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5" fillId="0" borderId="13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166" fontId="5" fillId="0" borderId="13" xfId="2" applyNumberFormat="1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6" fontId="5" fillId="3" borderId="13" xfId="2" applyNumberFormat="1" applyFont="1" applyFill="1" applyBorder="1" applyAlignment="1">
      <alignment horizontal="center" vertical="center" wrapText="1"/>
    </xf>
    <xf numFmtId="166" fontId="5" fillId="2" borderId="13" xfId="2" applyNumberFormat="1" applyFont="1" applyFill="1" applyBorder="1" applyAlignment="1">
      <alignment horizontal="center" vertical="center" wrapText="1"/>
    </xf>
    <xf numFmtId="166" fontId="5" fillId="4" borderId="13" xfId="2" applyNumberFormat="1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6" fontId="0" fillId="0" borderId="13" xfId="2" applyNumberFormat="1" applyFont="1" applyBorder="1"/>
    <xf numFmtId="166" fontId="5" fillId="0" borderId="0" xfId="2" applyNumberFormat="1" applyFont="1"/>
    <xf numFmtId="166" fontId="0" fillId="0" borderId="0" xfId="2" applyNumberFormat="1" applyFont="1" applyAlignment="1">
      <alignment horizontal="center"/>
    </xf>
    <xf numFmtId="0" fontId="0" fillId="0" borderId="14" xfId="0" pivotButton="1" applyBorder="1"/>
    <xf numFmtId="0" fontId="0" fillId="0" borderId="15" xfId="0" applyBorder="1" applyAlignment="1">
      <alignment horizontal="center"/>
    </xf>
    <xf numFmtId="166" fontId="0" fillId="0" borderId="16" xfId="2" applyNumberFormat="1" applyFont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6" fontId="0" fillId="0" borderId="18" xfId="2" applyNumberFormat="1" applyFon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166" fontId="0" fillId="0" borderId="21" xfId="2" applyNumberFormat="1" applyFont="1" applyBorder="1" applyAlignment="1">
      <alignment horizontal="center"/>
    </xf>
    <xf numFmtId="165" fontId="3" fillId="0" borderId="0" xfId="1" applyNumberFormat="1" applyFont="1" applyAlignment="1">
      <alignment horizontal="right"/>
    </xf>
    <xf numFmtId="166" fontId="0" fillId="0" borderId="0" xfId="0" applyNumberFormat="1"/>
  </cellXfs>
  <cellStyles count="3">
    <cellStyle name="Millares" xfId="2" builtinId="3"/>
    <cellStyle name="Normal" xfId="0" builtinId="0"/>
    <cellStyle name="Normal 2 2" xfId="1"/>
  </cellStyles>
  <dxfs count="1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02.596474074075" createdVersion="5" refreshedVersion="5" minRefreshableVersion="3" recordCount="6">
  <cacheSource type="worksheet">
    <worksheetSource ref="A2:AN8" sheet="ESTADO DE CADA FACTURA"/>
  </cacheSource>
  <cacheFields count="40">
    <cacheField name="NIT IPS" numFmtId="0">
      <sharedItems containsSemiMixedTypes="0" containsString="0" containsNumber="1" containsInteger="1" minValue="900954138" maxValue="9009541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1710" maxValue="81735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2-08-04T00:00:00" maxDate="2022-09-23T00:00:00"/>
    </cacheField>
    <cacheField name="VALOR FACT IPS" numFmtId="166">
      <sharedItems containsSemiMixedTypes="0" containsString="0" containsNumber="1" containsInteger="1" minValue="5512400" maxValue="18189400"/>
    </cacheField>
    <cacheField name="SALDO FACT IPS" numFmtId="166">
      <sharedItems containsSemiMixedTypes="0" containsString="0" containsNumber="1" containsInteger="1" minValue="5512400" maxValue="18189400"/>
    </cacheField>
    <cacheField name="OBSERVACION SASS" numFmtId="0">
      <sharedItems/>
    </cacheField>
    <cacheField name="ESTADO EPS 07 DICIEMBRE" numFmtId="0">
      <sharedItems count="1">
        <s v="FACTURA CANCELADA"/>
      </sharedItems>
    </cacheField>
    <cacheField name="VALIDACION ALFA FACT" numFmtId="166">
      <sharedItems/>
    </cacheField>
    <cacheField name="VALOR RADICADO FACT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R  CANCELADO SAP" numFmtId="166">
      <sharedItems containsSemiMixedTypes="0" containsString="0" containsNumber="1" containsInteger="1" minValue="5319466" maxValue="17492745"/>
    </cacheField>
    <cacheField name="RETENCION" numFmtId="166">
      <sharedItems containsSemiMixedTypes="0" containsString="0" containsNumber="1" containsInteger="1" minValue="53916" maxValue="630000"/>
    </cacheField>
    <cacheField name="DOC COMPENSACION SAP" numFmtId="0">
      <sharedItems containsSemiMixedTypes="0" containsString="0" containsNumber="1" containsInteger="1" minValue="2201288707" maxValue="2201304598"/>
    </cacheField>
    <cacheField name="FECHA COMPENSACION SAP" numFmtId="14">
      <sharedItems containsSemiMixedTypes="0" containsNonDate="0" containsDate="1" containsString="0" minDate="2022-08-30T00:00:00" maxDate="2022-10-21T00:00:00"/>
    </cacheField>
    <cacheField name="OBSERVACIÓN" numFmtId="0">
      <sharedItems containsString="0" containsBlank="1" containsNumber="1" containsInteger="1" minValue="571844" maxValue="636629"/>
    </cacheField>
    <cacheField name="FECHA RAD IPS" numFmtId="14">
      <sharedItems containsSemiMixedTypes="0" containsNonDate="0" containsDate="1" containsString="0" minDate="2022-08-04T00:00:00" maxDate="2022-09-23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6">
      <sharedItems containsSemiMixedTypes="0" containsString="0" containsNumber="1" containsInteger="1" minValue="0" maxValue="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900954138"/>
    <s v="VIAJEMOS POR COLOMBIA SAS"/>
    <s v="VIAJ"/>
    <n v="81713"/>
    <s v="VIAJ_81713"/>
    <s v="900954138_VIAJ_81713"/>
    <m/>
    <m/>
    <d v="2022-08-04T00:00:00"/>
    <n v="18000000"/>
    <n v="18000000"/>
    <s v="A)Factura no radicada en ERP"/>
    <x v="0"/>
    <s v="no_cruza"/>
    <n v="0"/>
    <n v="0"/>
    <n v="0"/>
    <n v="0"/>
    <n v="0"/>
    <n v="0"/>
    <m/>
    <n v="0"/>
    <m/>
    <n v="0"/>
    <n v="17370000"/>
    <n v="630000"/>
    <n v="2201288707"/>
    <d v="2022-08-30T00:00:00"/>
    <m/>
    <d v="2022-08-04T00:00:00"/>
    <m/>
    <m/>
    <m/>
    <m/>
    <m/>
    <m/>
    <m/>
    <n v="0"/>
    <n v="0"/>
    <m/>
  </r>
  <r>
    <n v="900954138"/>
    <s v="VIAJEMOS POR COLOMBIA SAS"/>
    <s v="VIAJ"/>
    <n v="81712"/>
    <s v="VIAJ_81712"/>
    <s v="900954138_VIAJ_81712"/>
    <m/>
    <m/>
    <d v="2022-08-04T00:00:00"/>
    <n v="18000000"/>
    <n v="18000000"/>
    <s v="A)Factura no radicada en ERP"/>
    <x v="0"/>
    <s v="no_cruza"/>
    <n v="0"/>
    <n v="0"/>
    <n v="0"/>
    <n v="0"/>
    <n v="0"/>
    <n v="0"/>
    <m/>
    <n v="0"/>
    <m/>
    <n v="0"/>
    <n v="17370000"/>
    <n v="630000"/>
    <n v="2201288707"/>
    <d v="2022-08-30T00:00:00"/>
    <m/>
    <d v="2022-08-04T00:00:00"/>
    <m/>
    <m/>
    <m/>
    <m/>
    <m/>
    <m/>
    <m/>
    <n v="0"/>
    <n v="0"/>
    <m/>
  </r>
  <r>
    <n v="900954138"/>
    <s v="VIAJEMOS POR COLOMBIA SAS"/>
    <s v="VIAJ"/>
    <n v="81711"/>
    <s v="VIAJ_81711"/>
    <s v="900954138_VIAJ_81711"/>
    <m/>
    <m/>
    <d v="2022-08-04T00:00:00"/>
    <n v="18000000"/>
    <n v="18000000"/>
    <s v="A)Factura no radicada en ERP"/>
    <x v="0"/>
    <s v="no_cruza"/>
    <n v="0"/>
    <n v="0"/>
    <n v="0"/>
    <n v="0"/>
    <n v="0"/>
    <n v="0"/>
    <m/>
    <n v="0"/>
    <m/>
    <n v="0"/>
    <n v="17370000"/>
    <n v="630000"/>
    <n v="2201288707"/>
    <d v="2022-08-30T00:00:00"/>
    <m/>
    <d v="2022-08-04T00:00:00"/>
    <m/>
    <m/>
    <m/>
    <m/>
    <m/>
    <m/>
    <m/>
    <n v="0"/>
    <n v="0"/>
    <m/>
  </r>
  <r>
    <n v="900954138"/>
    <s v="VIAJEMOS POR COLOMBIA SAS"/>
    <s v="VIAJ"/>
    <n v="81710"/>
    <s v="VIAJ_81710"/>
    <s v="900954138_VIAJ_81710"/>
    <m/>
    <m/>
    <d v="2022-08-04T00:00:00"/>
    <n v="5512400"/>
    <n v="5512400"/>
    <s v="A)Factura no radicada en ERP"/>
    <x v="0"/>
    <s v="no_cruza"/>
    <n v="0"/>
    <n v="0"/>
    <n v="0"/>
    <n v="0"/>
    <n v="0"/>
    <n v="0"/>
    <m/>
    <n v="0"/>
    <m/>
    <n v="0"/>
    <n v="5319466"/>
    <n v="192934"/>
    <n v="2201288707"/>
    <d v="2022-08-30T00:00:00"/>
    <m/>
    <d v="2022-08-04T00:00:00"/>
    <m/>
    <m/>
    <m/>
    <m/>
    <m/>
    <m/>
    <m/>
    <n v="0"/>
    <n v="0"/>
    <m/>
  </r>
  <r>
    <n v="900954138"/>
    <s v="VIAJEMOS POR COLOMBIA SAS"/>
    <s v="VIAJ"/>
    <n v="81730"/>
    <s v="VIAJ_81730"/>
    <s v="900954138_VIAJ_81730"/>
    <m/>
    <m/>
    <d v="2022-09-02T00:00:00"/>
    <n v="16338400"/>
    <n v="16338400"/>
    <s v="A)Factura no radicada en ERP"/>
    <x v="0"/>
    <s v="no_cruza"/>
    <n v="0"/>
    <n v="0"/>
    <n v="0"/>
    <n v="0"/>
    <n v="0"/>
    <n v="0"/>
    <m/>
    <n v="0"/>
    <m/>
    <n v="0"/>
    <n v="15712639"/>
    <n v="53916"/>
    <n v="2201304598"/>
    <d v="2022-09-22T00:00:00"/>
    <n v="571844"/>
    <d v="2022-09-02T00:00:00"/>
    <m/>
    <m/>
    <m/>
    <m/>
    <m/>
    <m/>
    <m/>
    <n v="0"/>
    <n v="0"/>
    <m/>
  </r>
  <r>
    <n v="900954138"/>
    <s v="VIAJEMOS POR COLOMBIA SAS"/>
    <s v="VIAJ"/>
    <n v="81735"/>
    <s v="VIAJ_81735"/>
    <s v="900954138_VIAJ_81735"/>
    <m/>
    <m/>
    <d v="2022-09-22T00:00:00"/>
    <n v="18189400"/>
    <n v="18189400"/>
    <s v="A)Factura no radicada en ERP"/>
    <x v="0"/>
    <s v="no_cruza"/>
    <n v="0"/>
    <n v="0"/>
    <n v="0"/>
    <n v="0"/>
    <n v="0"/>
    <n v="0"/>
    <m/>
    <n v="0"/>
    <m/>
    <n v="0"/>
    <n v="17492745"/>
    <n v="60025"/>
    <n v="2201304598"/>
    <d v="2022-10-20T00:00:00"/>
    <n v="636629"/>
    <d v="2022-09-22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numFmtId="1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0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J8" sqref="J8"/>
    </sheetView>
  </sheetViews>
  <sheetFormatPr baseColWidth="10" defaultRowHeight="15" x14ac:dyDescent="0.25"/>
  <sheetData>
    <row r="1" spans="1:7" s="4" customFormat="1" ht="60" x14ac:dyDescent="0.25">
      <c r="A1" s="4" t="s">
        <v>2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</row>
    <row r="2" spans="1:7" x14ac:dyDescent="0.25">
      <c r="A2" s="1">
        <v>900954138</v>
      </c>
      <c r="B2" t="s">
        <v>0</v>
      </c>
      <c r="C2" s="2" t="s">
        <v>1</v>
      </c>
      <c r="D2">
        <v>81713</v>
      </c>
      <c r="E2" s="3">
        <v>44777</v>
      </c>
      <c r="F2" s="3">
        <v>44777</v>
      </c>
      <c r="G2" s="1">
        <v>18000000</v>
      </c>
    </row>
    <row r="3" spans="1:7" x14ac:dyDescent="0.25">
      <c r="A3" s="1">
        <v>900954138</v>
      </c>
      <c r="B3" t="s">
        <v>0</v>
      </c>
      <c r="C3" s="2" t="s">
        <v>1</v>
      </c>
      <c r="D3">
        <v>81712</v>
      </c>
      <c r="E3" s="3">
        <v>44777</v>
      </c>
      <c r="F3" s="3">
        <v>44777</v>
      </c>
      <c r="G3" s="1">
        <v>18000000</v>
      </c>
    </row>
    <row r="4" spans="1:7" x14ac:dyDescent="0.25">
      <c r="A4" s="1">
        <v>900954138</v>
      </c>
      <c r="B4" t="s">
        <v>0</v>
      </c>
      <c r="C4" s="2" t="s">
        <v>1</v>
      </c>
      <c r="D4">
        <v>81711</v>
      </c>
      <c r="E4" s="3">
        <v>44777</v>
      </c>
      <c r="F4" s="3">
        <v>44777</v>
      </c>
      <c r="G4" s="1">
        <v>18000000</v>
      </c>
    </row>
    <row r="5" spans="1:7" x14ac:dyDescent="0.25">
      <c r="A5" s="1">
        <v>900954138</v>
      </c>
      <c r="B5" t="s">
        <v>0</v>
      </c>
      <c r="C5" s="2" t="s">
        <v>1</v>
      </c>
      <c r="D5">
        <v>81710</v>
      </c>
      <c r="E5" s="3">
        <v>44777</v>
      </c>
      <c r="F5" s="3">
        <v>44777</v>
      </c>
      <c r="G5" s="1">
        <v>5512400</v>
      </c>
    </row>
    <row r="6" spans="1:7" x14ac:dyDescent="0.25">
      <c r="A6" s="1">
        <v>900954138</v>
      </c>
      <c r="B6" t="s">
        <v>0</v>
      </c>
      <c r="C6" s="2" t="s">
        <v>1</v>
      </c>
      <c r="D6">
        <v>81730</v>
      </c>
      <c r="E6" s="3">
        <v>44806</v>
      </c>
      <c r="F6" s="3">
        <v>44806</v>
      </c>
      <c r="G6" s="1">
        <v>16338400</v>
      </c>
    </row>
    <row r="7" spans="1:7" x14ac:dyDescent="0.25">
      <c r="A7" s="1">
        <v>900954138</v>
      </c>
      <c r="B7" t="s">
        <v>0</v>
      </c>
      <c r="C7" s="2" t="s">
        <v>1</v>
      </c>
      <c r="D7">
        <v>81735</v>
      </c>
      <c r="E7" s="3">
        <v>44826</v>
      </c>
      <c r="F7" s="3">
        <v>44826</v>
      </c>
      <c r="G7" s="1">
        <v>18189400</v>
      </c>
    </row>
    <row r="8" spans="1:7" x14ac:dyDescent="0.25">
      <c r="A8" s="1"/>
      <c r="C8" s="2"/>
      <c r="G8" s="1">
        <f>SUM(G2:G7)</f>
        <v>94040200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9"/>
  <sheetViews>
    <sheetView showGridLines="0" tabSelected="1" workbookViewId="0">
      <selection activeCell="F13" sqref="F13"/>
    </sheetView>
  </sheetViews>
  <sheetFormatPr baseColWidth="10" defaultRowHeight="15" x14ac:dyDescent="0.25"/>
  <cols>
    <col min="2" max="2" width="28.28515625" bestFit="1" customWidth="1"/>
    <col min="3" max="3" width="7.42578125" bestFit="1" customWidth="1"/>
    <col min="4" max="4" width="9.28515625" bestFit="1" customWidth="1"/>
    <col min="6" max="6" width="21" bestFit="1" customWidth="1"/>
    <col min="7" max="7" width="8" bestFit="1" customWidth="1"/>
    <col min="8" max="8" width="11.140625" bestFit="1" customWidth="1"/>
    <col min="10" max="11" width="14.140625" bestFit="1" customWidth="1"/>
    <col min="12" max="12" width="16.5703125" customWidth="1"/>
    <col min="13" max="13" width="20.42578125" bestFit="1" customWidth="1"/>
    <col min="25" max="25" width="13.28515625" customWidth="1"/>
    <col min="29" max="29" width="13.85546875" bestFit="1" customWidth="1"/>
  </cols>
  <sheetData>
    <row r="1" spans="1:40" x14ac:dyDescent="0.25">
      <c r="J1" s="57">
        <f>SUBTOTAL(9,J3:J8)</f>
        <v>94040200</v>
      </c>
      <c r="K1" s="57">
        <f>SUBTOTAL(9,K3:K8)</f>
        <v>94040200</v>
      </c>
      <c r="Y1" s="57">
        <f>SUBTOTAL(9,Y3:Y8)</f>
        <v>90634850</v>
      </c>
      <c r="Z1" s="57">
        <f>SUBTOTAL(9,Z3:Z8)</f>
        <v>2196875</v>
      </c>
      <c r="AC1" s="57">
        <f>SUBTOTAL(9,AC3:AC8)</f>
        <v>1208473</v>
      </c>
    </row>
    <row r="2" spans="1:40" ht="105" x14ac:dyDescent="0.25">
      <c r="A2" s="47" t="s">
        <v>34</v>
      </c>
      <c r="B2" s="47" t="s">
        <v>35</v>
      </c>
      <c r="C2" s="47" t="s">
        <v>36</v>
      </c>
      <c r="D2" s="47" t="s">
        <v>37</v>
      </c>
      <c r="E2" s="47" t="s">
        <v>38</v>
      </c>
      <c r="F2" s="48" t="s">
        <v>39</v>
      </c>
      <c r="G2" s="47" t="s">
        <v>40</v>
      </c>
      <c r="H2" s="47" t="s">
        <v>41</v>
      </c>
      <c r="I2" s="47" t="s">
        <v>42</v>
      </c>
      <c r="J2" s="49" t="s">
        <v>43</v>
      </c>
      <c r="K2" s="49" t="s">
        <v>44</v>
      </c>
      <c r="L2" s="47" t="s">
        <v>45</v>
      </c>
      <c r="M2" s="50" t="s">
        <v>46</v>
      </c>
      <c r="N2" s="49" t="s">
        <v>47</v>
      </c>
      <c r="O2" s="49" t="s">
        <v>48</v>
      </c>
      <c r="P2" s="52" t="s">
        <v>49</v>
      </c>
      <c r="Q2" s="52" t="s">
        <v>50</v>
      </c>
      <c r="R2" s="49" t="s">
        <v>51</v>
      </c>
      <c r="S2" s="49" t="s">
        <v>52</v>
      </c>
      <c r="T2" s="53" t="s">
        <v>53</v>
      </c>
      <c r="U2" s="53" t="s">
        <v>54</v>
      </c>
      <c r="V2" s="53" t="s">
        <v>55</v>
      </c>
      <c r="W2" s="53" t="s">
        <v>56</v>
      </c>
      <c r="X2" s="49" t="s">
        <v>57</v>
      </c>
      <c r="Y2" s="51" t="s">
        <v>58</v>
      </c>
      <c r="Z2" s="51" t="s">
        <v>59</v>
      </c>
      <c r="AA2" s="50" t="s">
        <v>60</v>
      </c>
      <c r="AB2" s="50" t="s">
        <v>61</v>
      </c>
      <c r="AC2" s="50" t="s">
        <v>88</v>
      </c>
      <c r="AD2" s="47" t="s">
        <v>62</v>
      </c>
      <c r="AE2" s="47" t="s">
        <v>63</v>
      </c>
      <c r="AF2" s="48" t="s">
        <v>64</v>
      </c>
      <c r="AG2" s="47" t="s">
        <v>65</v>
      </c>
      <c r="AH2" s="47" t="s">
        <v>66</v>
      </c>
      <c r="AI2" s="47" t="s">
        <v>67</v>
      </c>
      <c r="AJ2" s="47" t="s">
        <v>68</v>
      </c>
      <c r="AK2" s="47" t="s">
        <v>69</v>
      </c>
      <c r="AL2" s="49" t="s">
        <v>70</v>
      </c>
      <c r="AM2" s="49" t="s">
        <v>71</v>
      </c>
      <c r="AN2" s="47" t="s">
        <v>72</v>
      </c>
    </row>
    <row r="3" spans="1:40" x14ac:dyDescent="0.25">
      <c r="A3" s="54">
        <v>900954138</v>
      </c>
      <c r="B3" s="54" t="s">
        <v>0</v>
      </c>
      <c r="C3" s="54" t="s">
        <v>1</v>
      </c>
      <c r="D3" s="54">
        <v>81713</v>
      </c>
      <c r="E3" s="54" t="s">
        <v>73</v>
      </c>
      <c r="F3" s="54" t="s">
        <v>74</v>
      </c>
      <c r="G3" s="54"/>
      <c r="H3" s="54"/>
      <c r="I3" s="55">
        <v>44777</v>
      </c>
      <c r="J3" s="56">
        <v>18000000</v>
      </c>
      <c r="K3" s="56">
        <v>18000000</v>
      </c>
      <c r="L3" s="54" t="s">
        <v>75</v>
      </c>
      <c r="M3" s="54" t="s">
        <v>87</v>
      </c>
      <c r="N3" s="56" t="s">
        <v>76</v>
      </c>
      <c r="O3" s="56">
        <v>0</v>
      </c>
      <c r="P3" s="56">
        <v>0</v>
      </c>
      <c r="Q3" s="56">
        <v>0</v>
      </c>
      <c r="R3" s="56">
        <v>0</v>
      </c>
      <c r="S3" s="56">
        <v>0</v>
      </c>
      <c r="T3" s="56">
        <v>0</v>
      </c>
      <c r="U3" s="54"/>
      <c r="V3" s="56">
        <v>0</v>
      </c>
      <c r="W3" s="54"/>
      <c r="X3" s="56">
        <v>0</v>
      </c>
      <c r="Y3" s="56">
        <v>17370000</v>
      </c>
      <c r="Z3" s="56">
        <v>630000</v>
      </c>
      <c r="AA3" s="54">
        <v>2201288707</v>
      </c>
      <c r="AB3" s="55">
        <v>44803</v>
      </c>
      <c r="AC3" s="55"/>
      <c r="AD3" s="55">
        <v>44777</v>
      </c>
      <c r="AE3" s="54"/>
      <c r="AF3" s="54"/>
      <c r="AG3" s="54"/>
      <c r="AH3" s="54"/>
      <c r="AI3" s="54"/>
      <c r="AJ3" s="54"/>
      <c r="AK3" s="54"/>
      <c r="AL3" s="56">
        <v>0</v>
      </c>
      <c r="AM3" s="56">
        <v>0</v>
      </c>
      <c r="AN3" s="54"/>
    </row>
    <row r="4" spans="1:40" x14ac:dyDescent="0.25">
      <c r="A4" s="54">
        <v>900954138</v>
      </c>
      <c r="B4" s="54" t="s">
        <v>0</v>
      </c>
      <c r="C4" s="54" t="s">
        <v>1</v>
      </c>
      <c r="D4" s="54">
        <v>81712</v>
      </c>
      <c r="E4" s="54" t="s">
        <v>77</v>
      </c>
      <c r="F4" s="54" t="s">
        <v>78</v>
      </c>
      <c r="G4" s="54"/>
      <c r="H4" s="54"/>
      <c r="I4" s="55">
        <v>44777</v>
      </c>
      <c r="J4" s="56">
        <v>18000000</v>
      </c>
      <c r="K4" s="56">
        <v>18000000</v>
      </c>
      <c r="L4" s="54" t="s">
        <v>75</v>
      </c>
      <c r="M4" s="54" t="s">
        <v>87</v>
      </c>
      <c r="N4" s="56" t="s">
        <v>76</v>
      </c>
      <c r="O4" s="56">
        <v>0</v>
      </c>
      <c r="P4" s="56">
        <v>0</v>
      </c>
      <c r="Q4" s="56">
        <v>0</v>
      </c>
      <c r="R4" s="56">
        <v>0</v>
      </c>
      <c r="S4" s="56">
        <v>0</v>
      </c>
      <c r="T4" s="56">
        <v>0</v>
      </c>
      <c r="U4" s="54"/>
      <c r="V4" s="56">
        <v>0</v>
      </c>
      <c r="W4" s="54"/>
      <c r="X4" s="56">
        <v>0</v>
      </c>
      <c r="Y4" s="56">
        <v>17370000</v>
      </c>
      <c r="Z4" s="56">
        <v>630000</v>
      </c>
      <c r="AA4" s="54">
        <v>2201288707</v>
      </c>
      <c r="AB4" s="55">
        <v>44803</v>
      </c>
      <c r="AC4" s="55"/>
      <c r="AD4" s="55">
        <v>44777</v>
      </c>
      <c r="AE4" s="54"/>
      <c r="AF4" s="54"/>
      <c r="AG4" s="54"/>
      <c r="AH4" s="54"/>
      <c r="AI4" s="54"/>
      <c r="AJ4" s="54"/>
      <c r="AK4" s="54"/>
      <c r="AL4" s="56">
        <v>0</v>
      </c>
      <c r="AM4" s="56">
        <v>0</v>
      </c>
      <c r="AN4" s="54"/>
    </row>
    <row r="5" spans="1:40" x14ac:dyDescent="0.25">
      <c r="A5" s="54">
        <v>900954138</v>
      </c>
      <c r="B5" s="54" t="s">
        <v>0</v>
      </c>
      <c r="C5" s="54" t="s">
        <v>1</v>
      </c>
      <c r="D5" s="54">
        <v>81711</v>
      </c>
      <c r="E5" s="54" t="s">
        <v>79</v>
      </c>
      <c r="F5" s="54" t="s">
        <v>80</v>
      </c>
      <c r="G5" s="54"/>
      <c r="H5" s="54"/>
      <c r="I5" s="55">
        <v>44777</v>
      </c>
      <c r="J5" s="56">
        <v>18000000</v>
      </c>
      <c r="K5" s="56">
        <v>18000000</v>
      </c>
      <c r="L5" s="54" t="s">
        <v>75</v>
      </c>
      <c r="M5" s="54" t="s">
        <v>87</v>
      </c>
      <c r="N5" s="56" t="s">
        <v>76</v>
      </c>
      <c r="O5" s="56">
        <v>0</v>
      </c>
      <c r="P5" s="56">
        <v>0</v>
      </c>
      <c r="Q5" s="56">
        <v>0</v>
      </c>
      <c r="R5" s="56">
        <v>0</v>
      </c>
      <c r="S5" s="56">
        <v>0</v>
      </c>
      <c r="T5" s="56">
        <v>0</v>
      </c>
      <c r="U5" s="54"/>
      <c r="V5" s="56">
        <v>0</v>
      </c>
      <c r="W5" s="54"/>
      <c r="X5" s="56">
        <v>0</v>
      </c>
      <c r="Y5" s="56">
        <v>17370000</v>
      </c>
      <c r="Z5" s="56">
        <v>630000</v>
      </c>
      <c r="AA5" s="54">
        <v>2201288707</v>
      </c>
      <c r="AB5" s="55">
        <v>44803</v>
      </c>
      <c r="AC5" s="55"/>
      <c r="AD5" s="55">
        <v>44777</v>
      </c>
      <c r="AE5" s="54"/>
      <c r="AF5" s="54"/>
      <c r="AG5" s="54"/>
      <c r="AH5" s="54"/>
      <c r="AI5" s="54"/>
      <c r="AJ5" s="54"/>
      <c r="AK5" s="54"/>
      <c r="AL5" s="56">
        <v>0</v>
      </c>
      <c r="AM5" s="56">
        <v>0</v>
      </c>
      <c r="AN5" s="54"/>
    </row>
    <row r="6" spans="1:40" x14ac:dyDescent="0.25">
      <c r="A6" s="54">
        <v>900954138</v>
      </c>
      <c r="B6" s="54" t="s">
        <v>0</v>
      </c>
      <c r="C6" s="54" t="s">
        <v>1</v>
      </c>
      <c r="D6" s="54">
        <v>81710</v>
      </c>
      <c r="E6" s="54" t="s">
        <v>81</v>
      </c>
      <c r="F6" s="54" t="s">
        <v>82</v>
      </c>
      <c r="G6" s="54"/>
      <c r="H6" s="54"/>
      <c r="I6" s="55">
        <v>44777</v>
      </c>
      <c r="J6" s="56">
        <v>5512400</v>
      </c>
      <c r="K6" s="56">
        <v>5512400</v>
      </c>
      <c r="L6" s="54" t="s">
        <v>75</v>
      </c>
      <c r="M6" s="54" t="s">
        <v>87</v>
      </c>
      <c r="N6" s="56" t="s">
        <v>76</v>
      </c>
      <c r="O6" s="56">
        <v>0</v>
      </c>
      <c r="P6" s="56">
        <v>0</v>
      </c>
      <c r="Q6" s="56">
        <v>0</v>
      </c>
      <c r="R6" s="56">
        <v>0</v>
      </c>
      <c r="S6" s="56">
        <v>0</v>
      </c>
      <c r="T6" s="56">
        <v>0</v>
      </c>
      <c r="U6" s="54"/>
      <c r="V6" s="56">
        <v>0</v>
      </c>
      <c r="W6" s="54"/>
      <c r="X6" s="56">
        <v>0</v>
      </c>
      <c r="Y6" s="56">
        <v>5319466</v>
      </c>
      <c r="Z6" s="56">
        <v>192934</v>
      </c>
      <c r="AA6" s="54">
        <v>2201288707</v>
      </c>
      <c r="AB6" s="55">
        <v>44803</v>
      </c>
      <c r="AC6" s="55"/>
      <c r="AD6" s="55">
        <v>44777</v>
      </c>
      <c r="AE6" s="54"/>
      <c r="AF6" s="54"/>
      <c r="AG6" s="54"/>
      <c r="AH6" s="54"/>
      <c r="AI6" s="54"/>
      <c r="AJ6" s="54"/>
      <c r="AK6" s="54"/>
      <c r="AL6" s="56">
        <v>0</v>
      </c>
      <c r="AM6" s="56">
        <v>0</v>
      </c>
      <c r="AN6" s="54"/>
    </row>
    <row r="7" spans="1:40" x14ac:dyDescent="0.25">
      <c r="A7" s="54">
        <v>900954138</v>
      </c>
      <c r="B7" s="54" t="s">
        <v>0</v>
      </c>
      <c r="C7" s="54" t="s">
        <v>1</v>
      </c>
      <c r="D7" s="54">
        <v>81730</v>
      </c>
      <c r="E7" s="54" t="s">
        <v>83</v>
      </c>
      <c r="F7" s="54" t="s">
        <v>84</v>
      </c>
      <c r="G7" s="54"/>
      <c r="H7" s="54"/>
      <c r="I7" s="55">
        <v>44806</v>
      </c>
      <c r="J7" s="56">
        <v>16338400</v>
      </c>
      <c r="K7" s="56">
        <v>16338400</v>
      </c>
      <c r="L7" s="54" t="s">
        <v>75</v>
      </c>
      <c r="M7" s="54" t="s">
        <v>87</v>
      </c>
      <c r="N7" s="56" t="s">
        <v>76</v>
      </c>
      <c r="O7" s="56">
        <v>0</v>
      </c>
      <c r="P7" s="56">
        <v>0</v>
      </c>
      <c r="Q7" s="56">
        <v>0</v>
      </c>
      <c r="R7" s="56">
        <v>0</v>
      </c>
      <c r="S7" s="56">
        <v>0</v>
      </c>
      <c r="T7" s="56">
        <v>0</v>
      </c>
      <c r="U7" s="54"/>
      <c r="V7" s="56">
        <v>0</v>
      </c>
      <c r="W7" s="54"/>
      <c r="X7" s="56">
        <v>0</v>
      </c>
      <c r="Y7" s="56">
        <v>15712639</v>
      </c>
      <c r="Z7" s="56">
        <v>53916</v>
      </c>
      <c r="AA7" s="54">
        <v>2201304598</v>
      </c>
      <c r="AB7" s="55">
        <v>44826</v>
      </c>
      <c r="AC7" s="56">
        <v>571844</v>
      </c>
      <c r="AD7" s="55">
        <v>44806</v>
      </c>
      <c r="AE7" s="54"/>
      <c r="AF7" s="54"/>
      <c r="AG7" s="54"/>
      <c r="AH7" s="54"/>
      <c r="AI7" s="54"/>
      <c r="AJ7" s="54"/>
      <c r="AK7" s="54"/>
      <c r="AL7" s="56">
        <v>0</v>
      </c>
      <c r="AM7" s="56">
        <v>0</v>
      </c>
      <c r="AN7" s="54"/>
    </row>
    <row r="8" spans="1:40" x14ac:dyDescent="0.25">
      <c r="A8" s="54">
        <v>900954138</v>
      </c>
      <c r="B8" s="54" t="s">
        <v>0</v>
      </c>
      <c r="C8" s="54" t="s">
        <v>1</v>
      </c>
      <c r="D8" s="54">
        <v>81735</v>
      </c>
      <c r="E8" s="54" t="s">
        <v>85</v>
      </c>
      <c r="F8" s="54" t="s">
        <v>86</v>
      </c>
      <c r="G8" s="54"/>
      <c r="H8" s="54"/>
      <c r="I8" s="55">
        <v>44826</v>
      </c>
      <c r="J8" s="56">
        <v>18189400</v>
      </c>
      <c r="K8" s="56">
        <v>18189400</v>
      </c>
      <c r="L8" s="54" t="s">
        <v>75</v>
      </c>
      <c r="M8" s="54" t="s">
        <v>87</v>
      </c>
      <c r="N8" s="56" t="s">
        <v>76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4"/>
      <c r="V8" s="56">
        <v>0</v>
      </c>
      <c r="W8" s="54"/>
      <c r="X8" s="56">
        <v>0</v>
      </c>
      <c r="Y8" s="56">
        <v>17492745</v>
      </c>
      <c r="Z8" s="56">
        <v>60025</v>
      </c>
      <c r="AA8" s="54">
        <v>2201304598</v>
      </c>
      <c r="AB8" s="55">
        <v>44854</v>
      </c>
      <c r="AC8" s="56">
        <v>636629</v>
      </c>
      <c r="AD8" s="55">
        <v>44826</v>
      </c>
      <c r="AE8" s="54"/>
      <c r="AF8" s="54"/>
      <c r="AG8" s="54"/>
      <c r="AH8" s="54"/>
      <c r="AI8" s="54"/>
      <c r="AJ8" s="54"/>
      <c r="AK8" s="54"/>
      <c r="AL8" s="56">
        <v>0</v>
      </c>
      <c r="AM8" s="56">
        <v>0</v>
      </c>
      <c r="AN8" s="54"/>
    </row>
    <row r="9" spans="1:40" x14ac:dyDescent="0.25">
      <c r="AA9" s="69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D21" sqref="D21"/>
    </sheetView>
  </sheetViews>
  <sheetFormatPr baseColWidth="10" defaultRowHeight="15" x14ac:dyDescent="0.25"/>
  <cols>
    <col min="1" max="1" width="20.42578125" bestFit="1" customWidth="1"/>
    <col min="2" max="2" width="12.7109375" style="2" bestFit="1" customWidth="1"/>
    <col min="3" max="3" width="15" style="58" bestFit="1" customWidth="1"/>
  </cols>
  <sheetData>
    <row r="3" spans="1:3" x14ac:dyDescent="0.25">
      <c r="A3" s="59" t="s">
        <v>90</v>
      </c>
      <c r="B3" s="60" t="s">
        <v>91</v>
      </c>
      <c r="C3" s="61" t="s">
        <v>92</v>
      </c>
    </row>
    <row r="4" spans="1:3" x14ac:dyDescent="0.25">
      <c r="A4" s="62" t="s">
        <v>87</v>
      </c>
      <c r="B4" s="63">
        <v>6</v>
      </c>
      <c r="C4" s="64">
        <v>94040200</v>
      </c>
    </row>
    <row r="5" spans="1:3" x14ac:dyDescent="0.25">
      <c r="A5" s="65" t="s">
        <v>89</v>
      </c>
      <c r="B5" s="66">
        <v>6</v>
      </c>
      <c r="C5" s="67">
        <v>94040200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H20" sqref="H20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9</v>
      </c>
      <c r="E2" s="9"/>
      <c r="F2" s="9"/>
      <c r="G2" s="9"/>
      <c r="H2" s="9"/>
      <c r="I2" s="10"/>
      <c r="J2" s="11" t="s">
        <v>10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11</v>
      </c>
      <c r="E4" s="9"/>
      <c r="F4" s="9"/>
      <c r="G4" s="9"/>
      <c r="H4" s="9"/>
      <c r="I4" s="10"/>
      <c r="J4" s="11" t="s">
        <v>12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13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93</v>
      </c>
      <c r="J12" s="25"/>
    </row>
    <row r="13" spans="2:10" x14ac:dyDescent="0.2">
      <c r="B13" s="24"/>
      <c r="C13" s="26" t="s">
        <v>94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95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14</v>
      </c>
      <c r="D17" s="27"/>
      <c r="H17" s="29" t="s">
        <v>15</v>
      </c>
      <c r="I17" s="29" t="s">
        <v>16</v>
      </c>
      <c r="J17" s="25"/>
    </row>
    <row r="18" spans="2:10" x14ac:dyDescent="0.2">
      <c r="B18" s="24"/>
      <c r="C18" s="26" t="s">
        <v>17</v>
      </c>
      <c r="D18" s="26"/>
      <c r="E18" s="26"/>
      <c r="F18" s="26"/>
      <c r="H18" s="30">
        <v>6</v>
      </c>
      <c r="I18" s="68">
        <v>94040200</v>
      </c>
      <c r="J18" s="25"/>
    </row>
    <row r="19" spans="2:10" x14ac:dyDescent="0.2">
      <c r="B19" s="24"/>
      <c r="C19" s="5" t="s">
        <v>18</v>
      </c>
      <c r="H19" s="31">
        <v>6</v>
      </c>
      <c r="I19" s="32">
        <v>94040200</v>
      </c>
      <c r="J19" s="25"/>
    </row>
    <row r="20" spans="2:10" x14ac:dyDescent="0.2">
      <c r="B20" s="24"/>
      <c r="C20" s="5" t="s">
        <v>19</v>
      </c>
      <c r="H20" s="31">
        <v>0</v>
      </c>
      <c r="I20" s="32">
        <v>0</v>
      </c>
      <c r="J20" s="25"/>
    </row>
    <row r="21" spans="2:10" x14ac:dyDescent="0.2">
      <c r="B21" s="24"/>
      <c r="C21" s="5" t="s">
        <v>20</v>
      </c>
      <c r="H21" s="31">
        <v>0</v>
      </c>
      <c r="I21" s="33">
        <v>0</v>
      </c>
      <c r="J21" s="25"/>
    </row>
    <row r="22" spans="2:10" x14ac:dyDescent="0.2">
      <c r="B22" s="24"/>
      <c r="C22" s="5" t="s">
        <v>21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22</v>
      </c>
      <c r="H23" s="34">
        <v>0</v>
      </c>
      <c r="I23" s="35">
        <v>0</v>
      </c>
      <c r="J23" s="25"/>
    </row>
    <row r="24" spans="2:10" x14ac:dyDescent="0.2">
      <c r="B24" s="24"/>
      <c r="C24" s="26" t="s">
        <v>23</v>
      </c>
      <c r="D24" s="26"/>
      <c r="E24" s="26"/>
      <c r="F24" s="26"/>
      <c r="H24" s="30">
        <f>H19+H20+H21+H22+H23</f>
        <v>6</v>
      </c>
      <c r="I24" s="36">
        <f>I19+I20+I21+I22+I23</f>
        <v>94040200</v>
      </c>
      <c r="J24" s="25"/>
    </row>
    <row r="25" spans="2:10" x14ac:dyDescent="0.2">
      <c r="B25" s="24"/>
      <c r="C25" s="5" t="s">
        <v>24</v>
      </c>
      <c r="H25" s="31">
        <v>0</v>
      </c>
      <c r="I25" s="32">
        <v>0</v>
      </c>
      <c r="J25" s="25"/>
    </row>
    <row r="26" spans="2:10" x14ac:dyDescent="0.2">
      <c r="B26" s="24"/>
      <c r="C26" s="5" t="s">
        <v>25</v>
      </c>
      <c r="H26" s="31">
        <v>0</v>
      </c>
      <c r="I26" s="32">
        <v>0</v>
      </c>
      <c r="J26" s="25"/>
    </row>
    <row r="27" spans="2:10" ht="13.5" thickBot="1" x14ac:dyDescent="0.25">
      <c r="B27" s="24"/>
      <c r="C27" s="5" t="s">
        <v>26</v>
      </c>
      <c r="H27" s="34">
        <v>0</v>
      </c>
      <c r="I27" s="35">
        <v>0</v>
      </c>
      <c r="J27" s="25"/>
    </row>
    <row r="28" spans="2:10" x14ac:dyDescent="0.2">
      <c r="B28" s="24"/>
      <c r="C28" s="26" t="s">
        <v>27</v>
      </c>
      <c r="D28" s="26"/>
      <c r="E28" s="26"/>
      <c r="F28" s="26"/>
      <c r="H28" s="30">
        <f>H25+H26+H27</f>
        <v>0</v>
      </c>
      <c r="I28" s="36">
        <f>I25+I26+I27</f>
        <v>0</v>
      </c>
      <c r="J28" s="25"/>
    </row>
    <row r="29" spans="2:10" ht="13.5" thickBot="1" x14ac:dyDescent="0.25">
      <c r="B29" s="24"/>
      <c r="C29" s="5" t="s">
        <v>28</v>
      </c>
      <c r="D29" s="26"/>
      <c r="E29" s="26"/>
      <c r="F29" s="26"/>
      <c r="H29" s="34">
        <v>0</v>
      </c>
      <c r="I29" s="35">
        <v>0</v>
      </c>
      <c r="J29" s="25"/>
    </row>
    <row r="30" spans="2:10" x14ac:dyDescent="0.2">
      <c r="B30" s="24"/>
      <c r="C30" s="26" t="s">
        <v>29</v>
      </c>
      <c r="D30" s="26"/>
      <c r="E30" s="26"/>
      <c r="F30" s="26"/>
      <c r="H30" s="31">
        <f>H29</f>
        <v>0</v>
      </c>
      <c r="I30" s="32">
        <f>I29</f>
        <v>0</v>
      </c>
      <c r="J30" s="25"/>
    </row>
    <row r="31" spans="2:10" x14ac:dyDescent="0.2">
      <c r="B31" s="24"/>
      <c r="C31" s="26"/>
      <c r="D31" s="26"/>
      <c r="E31" s="26"/>
      <c r="F31" s="26"/>
      <c r="H31" s="37"/>
      <c r="I31" s="36"/>
      <c r="J31" s="25"/>
    </row>
    <row r="32" spans="2:10" ht="13.5" thickBot="1" x14ac:dyDescent="0.25">
      <c r="B32" s="24"/>
      <c r="C32" s="26" t="s">
        <v>30</v>
      </c>
      <c r="D32" s="26"/>
      <c r="H32" s="38">
        <f>H24+H28+H30</f>
        <v>6</v>
      </c>
      <c r="I32" s="39">
        <f>I24+I28+I30</f>
        <v>94040200</v>
      </c>
      <c r="J32" s="25"/>
    </row>
    <row r="33" spans="2:10" ht="13.5" thickTop="1" x14ac:dyDescent="0.2">
      <c r="B33" s="24"/>
      <c r="C33" s="26"/>
      <c r="D33" s="26"/>
      <c r="H33" s="40"/>
      <c r="I33" s="32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x14ac:dyDescent="0.2">
      <c r="B36" s="24"/>
      <c r="G36" s="40"/>
      <c r="H36" s="40"/>
      <c r="I36" s="40"/>
      <c r="J36" s="25"/>
    </row>
    <row r="37" spans="2:10" ht="13.5" thickBot="1" x14ac:dyDescent="0.25">
      <c r="B37" s="24"/>
      <c r="C37" s="41"/>
      <c r="D37" s="41"/>
      <c r="G37" s="42" t="s">
        <v>31</v>
      </c>
      <c r="H37" s="41"/>
      <c r="I37" s="40"/>
      <c r="J37" s="25"/>
    </row>
    <row r="38" spans="2:10" ht="4.5" customHeight="1" x14ac:dyDescent="0.2">
      <c r="B38" s="24"/>
      <c r="C38" s="40"/>
      <c r="D38" s="40"/>
      <c r="G38" s="40"/>
      <c r="H38" s="40"/>
      <c r="I38" s="40"/>
      <c r="J38" s="25"/>
    </row>
    <row r="39" spans="2:10" x14ac:dyDescent="0.2">
      <c r="B39" s="24"/>
      <c r="C39" s="26" t="s">
        <v>32</v>
      </c>
      <c r="G39" s="43" t="s">
        <v>33</v>
      </c>
      <c r="H39" s="40"/>
      <c r="I39" s="40"/>
      <c r="J39" s="25"/>
    </row>
    <row r="40" spans="2:10" x14ac:dyDescent="0.2">
      <c r="B40" s="24"/>
      <c r="G40" s="40"/>
      <c r="H40" s="40"/>
      <c r="I40" s="40"/>
      <c r="J40" s="25"/>
    </row>
    <row r="41" spans="2:10" ht="18.75" customHeight="1" thickBot="1" x14ac:dyDescent="0.25">
      <c r="B41" s="44"/>
      <c r="C41" s="45"/>
      <c r="D41" s="45"/>
      <c r="E41" s="45"/>
      <c r="F41" s="45"/>
      <c r="G41" s="41"/>
      <c r="H41" s="41"/>
      <c r="I41" s="41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Geraldine Valencia Zambrano</cp:lastModifiedBy>
  <dcterms:created xsi:type="dcterms:W3CDTF">2022-12-07T12:31:45Z</dcterms:created>
  <dcterms:modified xsi:type="dcterms:W3CDTF">2022-12-07T20:54:15Z</dcterms:modified>
</cp:coreProperties>
</file>