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HOSPITAL UNIVERSITARIO SAN JOSE DE POPAYAN\"/>
    </mc:Choice>
  </mc:AlternateContent>
  <bookViews>
    <workbookView xWindow="0" yWindow="0" windowWidth="28800" windowHeight="12330" activeTab="2"/>
  </bookViews>
  <sheets>
    <sheet name="INFO IPS" sheetId="1" r:id="rId1"/>
    <sheet name="TD" sheetId="4" r:id="rId2"/>
    <sheet name="ESTADO DE CADA FACTURA" sheetId="2" r:id="rId3"/>
    <sheet name="FOR-CSA-018" sheetId="3" r:id="rId4"/>
  </sheets>
  <definedNames>
    <definedName name="_xlnm._FilterDatabase" localSheetId="2" hidden="1">'ESTADO DE CADA FACTURA'!$A$2:$AT$59</definedName>
    <definedName name="_xlnm._FilterDatabase" localSheetId="0" hidden="1">'INFO IPS'!$A$4:$M$62</definedName>
  </definedName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3" l="1"/>
  <c r="Y1" i="2"/>
  <c r="O1" i="2"/>
  <c r="H30" i="3" l="1"/>
  <c r="I28" i="3"/>
  <c r="H28" i="3"/>
  <c r="I32" i="3"/>
  <c r="H24" i="3"/>
  <c r="H32" i="3" l="1"/>
  <c r="AL1" i="2"/>
  <c r="AK1" i="2"/>
  <c r="AB1" i="2"/>
  <c r="U1" i="2"/>
  <c r="T1" i="2"/>
  <c r="R1" i="2"/>
  <c r="Q1" i="2"/>
  <c r="K1" i="2" l="1"/>
  <c r="J1" i="2"/>
  <c r="K62" i="1" l="1"/>
  <c r="J62" i="1"/>
  <c r="I62" i="1"/>
  <c r="H62" i="1"/>
</calcChain>
</file>

<file path=xl/sharedStrings.xml><?xml version="1.0" encoding="utf-8"?>
<sst xmlns="http://schemas.openxmlformats.org/spreadsheetml/2006/main" count="773" uniqueCount="233">
  <si>
    <t>CAJA DE COMPENSACION FAMILIAR DEL VALLE DEL CAUCA  - COMFENALCO VALLE DELAGENTE</t>
  </si>
  <si>
    <t>Nit. 890303093</t>
  </si>
  <si>
    <t>Modalidad Contratación</t>
  </si>
  <si>
    <t>Nit IPS</t>
  </si>
  <si>
    <t>Nombre Prestador</t>
  </si>
  <si>
    <t>Prefijo Factura Acreedor</t>
  </si>
  <si>
    <t>No. Factura Acreedor</t>
  </si>
  <si>
    <t>Fecha Factura Acreedor</t>
  </si>
  <si>
    <t>Fecha Radicación Acreedor</t>
  </si>
  <si>
    <t>Valor Factura Acreedor</t>
  </si>
  <si>
    <t>Valor Copago - Cuota Moderadora</t>
  </si>
  <si>
    <t>Valor Pagado por EPS</t>
  </si>
  <si>
    <t>Acreedor Saldo Factura</t>
  </si>
  <si>
    <t>Evento</t>
  </si>
  <si>
    <t>Hospital Universitario San Jose de Popayan ESE</t>
  </si>
  <si>
    <t>SJP</t>
  </si>
  <si>
    <t>TOTAL CARTERA</t>
  </si>
  <si>
    <t>PAGOS SIN DETALLE DE APLICACIÓN PENDIENTES POR DESCARGAR</t>
  </si>
  <si>
    <t>Valor</t>
  </si>
  <si>
    <t>Fecha</t>
  </si>
  <si>
    <t>NIT_IPS</t>
  </si>
  <si>
    <t xml:space="preserve"> ENTIDAD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</si>
  <si>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</si>
  <si>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</si>
  <si>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</si>
  <si>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</si>
  <si>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</si>
  <si>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</si>
  <si>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</si>
  <si>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</si>
  <si>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</si>
  <si>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</si>
  <si>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</si>
  <si>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</si>
  <si>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</si>
  <si>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</si>
  <si>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</si>
  <si>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</si>
  <si>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</si>
  <si>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</si>
  <si>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</si>
  <si>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</si>
  <si>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</si>
  <si>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</si>
  <si>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</si>
  <si>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</si>
  <si>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</si>
  <si>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</si>
  <si>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</si>
  <si>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NULL</t>
  </si>
  <si>
    <t>A)Factura no radicada en ERP</t>
  </si>
  <si>
    <t>no_cruza</t>
  </si>
  <si>
    <t>SI</t>
  </si>
  <si>
    <t>B)Factura sin saldo ERP</t>
  </si>
  <si>
    <t>OK</t>
  </si>
  <si>
    <t>B)Factura sin saldo ERP/conciliar diferencia glosa aceptada</t>
  </si>
  <si>
    <t>IPS ACEPTA $ 732.932 SEGUN ACTA DE CONCILIACION REALIZADAEL 07 ABRL 2022, POR ELIZABETH FERNANDEZ Y ZULLY FERNANDA MIRANDA.ELIZABETH FERNANDEZ</t>
  </si>
  <si>
    <t>IPS ACEPTA $ 4.550, SEGUN ACTA DE CONCILIACION REALIZADAEL 05 ABRIL 2022, POR MAIBER ACEVEDO Y CLAUDIA DAZZA.ELIZABETH FERNANDEZ</t>
  </si>
  <si>
    <t>IPS ACEPTA $ 357.350, SEGUN ACTA DE CONCILIACION REALIZADAEL 05 ABRIL 2022, POR MAIBER ACEVEDO Y CLAUDIA DAZZA.ELIZABETH FERNANDEZ</t>
  </si>
  <si>
    <t>IPS ACEPTA $79.411, SEGUN  ACTA DE CONCILIACION REALIZADAEL 24 MAYO 2022, POR MAIBER ACEVEDO Y CLAUDIA DAZZA.ELIZABETH FERNANDEZ</t>
  </si>
  <si>
    <t>IPS ACEPTA $ 585.640, SEGUN ACTA DE CONCILIACION REALIZADA EL 15 FEBRERO DEL 2022, POR ELIZABETH FERNANDEZ-MAIBER ACEVEDO Y ALMA PIEDAD SANCHEZ.ELIZABETH FERNANDEZ</t>
  </si>
  <si>
    <t>IPS ACEPTA $175.198, SEGUN ACTA DE CONCILIACION REALIZADA EL 15 FEBRERO DEL 2022, POR ELIZABETH FERNANDEZ-MAIBER ACEVEDO Y ALMA PIEDAD SANCHEZ.ELIZABETH FERNANDEZ</t>
  </si>
  <si>
    <t>IPS ACEPTA $ 491.550, SEGUN  ACTA DE CONCILIACION REALIZADAEL 24 MAYO 2022, POR MAIBER ACEVEDO Y CLAUDIA DAZZA.ELIZABETH FERNANDEZ</t>
  </si>
  <si>
    <t>IPS ACEPTA $ 416.650, SEGUN ACTA DE CONCILIACION REALIZADA EL 04 ABRIL 2022 POR MAIBER ACEVEDO Y CLAUDIA DAZZA.ELIZABETH FERNANDEZ</t>
  </si>
  <si>
    <t>B)Factura sin saldo ERP/conciliar diferencia valor de factura</t>
  </si>
  <si>
    <t>C)Glosas total pendiente por respuesta de IPS</t>
  </si>
  <si>
    <t>AUT./PTCIA. MEDICA. Se devuelve factura: 1)Pte. autorizaciónpara estancias y procedimientos Qx. 2) Interconsulta Neurocirugia No facturable. Paciente llevado  a procedimiento de Neurocirugía $63.700 glosa Dra. Maiber Acevedo ...............3) Se glosa  S55201 MATERIALES DE SUTURA,  CURACION  yMEDICAMENTOS x $681,000, NO da lugar a facturar en grupo Quirurgico 20, estan facturados al consumo  en el item de materiales e insumos...  4)solo esta autorizada la atención inicial de urgencias.. en los envios del anexo III hay error en las fechas de la hospitalizacion Segun HC ingreso 27 de enero2022 egreso el 3 de febrero 2022, favor verificar  y enviarnuavamente el anexo III  a la CAP.  José Avilio Manquillo</t>
  </si>
  <si>
    <t>NO PBS SE DEVUELVE FACTURA GESTIONAR CON EL AREA ENCARGADA MIPRES NO EXITOSOS 20211122193031592142 PARAMETRIZACION Y20211122100031592035EXCLUSION SEGUN RESOLUCION 244 DE 2019/UUARIO CON OTRA PRESCRIPCION DEL MISMO DIA 20211122193031592142 DONDE SE INDICA QUE TIENE DOLOR NEUROPATICOMILE</t>
  </si>
  <si>
    <t>NO PBS SE DEVUELVE FACTURA LOS MIPRES QUE ENVIAN ESTAN NO EXITOSOS VALIDAR CON EL AREA ENCARGADA SE ESCALA CORREO PTE PARAMETRIZACION SIN RESPEUTAS GESTIONAR CON AREA ENCARGADA QUEMIPRES 20211019184030915337-20211021128030972558  NO EXITOSO</t>
  </si>
  <si>
    <t>AUT SE DEVUELVE FACTURA LA AUTORIZACION QUE ENVIAN SOLO ESTAGENERADA PARA URGENCIA 221448523248464  DEBEN DE GESTIONAR PCON EL AREA ENCARGADA LA AUT PARA LOS DEMAS SERVICIOS HOSPITALIZACION capautorizaciones@epscomfenalcovalle.com.co SE REALIZA OBJECION DRA MAIBER ACEVEDO PTCIA MEDICA 608 Gram factuuran 2 interpretan 1  $ 14.300 FACTURACION. 110 Interconsultta Cirugía General no facturable, paciente llevado a procedidimiento quirúrgico.  $ 63.700  MILENA</t>
  </si>
  <si>
    <t>COVID SE DEVUELVE FACTURA SE VALIDA NO APTA PARA PAGONO ESTA REPORTADA EN SISMUESTRAS MILENA</t>
  </si>
  <si>
    <t>Prefijo Factura</t>
  </si>
  <si>
    <t>NUMERO FACTURA</t>
  </si>
  <si>
    <t>PREFIJO SASS</t>
  </si>
  <si>
    <t>FACTURA</t>
  </si>
  <si>
    <t>SJP-143968</t>
  </si>
  <si>
    <t>SJP-143970</t>
  </si>
  <si>
    <t>SJP-143971</t>
  </si>
  <si>
    <t>SJP-144334</t>
  </si>
  <si>
    <t>SJP-144652</t>
  </si>
  <si>
    <t>SJP-158880</t>
  </si>
  <si>
    <t>SJP-161053</t>
  </si>
  <si>
    <t>SJP-161378</t>
  </si>
  <si>
    <t>SJP-161483</t>
  </si>
  <si>
    <t>SJP-161484</t>
  </si>
  <si>
    <t>SJP-162023</t>
  </si>
  <si>
    <t>SJP-162333</t>
  </si>
  <si>
    <t>SJP-163293</t>
  </si>
  <si>
    <t>SJP-164962</t>
  </si>
  <si>
    <t>SJP-165348</t>
  </si>
  <si>
    <t>SJP-168238</t>
  </si>
  <si>
    <t>SJP-149984</t>
  </si>
  <si>
    <t>SJP-150324</t>
  </si>
  <si>
    <t>SJP-154937</t>
  </si>
  <si>
    <t>SJP-155634</t>
  </si>
  <si>
    <t>SJP-158059</t>
  </si>
  <si>
    <t>SJP-127315</t>
  </si>
  <si>
    <t>SJP-149929</t>
  </si>
  <si>
    <t>SJP-141859</t>
  </si>
  <si>
    <t>SJP-115943</t>
  </si>
  <si>
    <t>SJP-115959</t>
  </si>
  <si>
    <t>SJP-110490</t>
  </si>
  <si>
    <t>-1626890</t>
  </si>
  <si>
    <t>SJP-120215</t>
  </si>
  <si>
    <t>SJP-104735</t>
  </si>
  <si>
    <t>SJP-76235</t>
  </si>
  <si>
    <t>SJP-80027</t>
  </si>
  <si>
    <t>SJP-81078</t>
  </si>
  <si>
    <t>SJP-81080</t>
  </si>
  <si>
    <t>SJP-81300</t>
  </si>
  <si>
    <t>SJP-53315</t>
  </si>
  <si>
    <t>SJP-75893</t>
  </si>
  <si>
    <t>SJP-81500</t>
  </si>
  <si>
    <t>SJP-89919</t>
  </si>
  <si>
    <t>SJP-76232</t>
  </si>
  <si>
    <t>SJP-81490</t>
  </si>
  <si>
    <t>SJP-109028</t>
  </si>
  <si>
    <t>SJP-127021</t>
  </si>
  <si>
    <t>SJP-41103</t>
  </si>
  <si>
    <t>SJP-15698</t>
  </si>
  <si>
    <t>SJP-27316</t>
  </si>
  <si>
    <t>SJP-116561</t>
  </si>
  <si>
    <t>SJP-110550</t>
  </si>
  <si>
    <t>SJP-129511</t>
  </si>
  <si>
    <t>SJP-91670</t>
  </si>
  <si>
    <t>SJP-96598</t>
  </si>
  <si>
    <t>SJP-103550</t>
  </si>
  <si>
    <t>SJP-133703</t>
  </si>
  <si>
    <t>SJP-116562</t>
  </si>
  <si>
    <t>SJP-110551</t>
  </si>
  <si>
    <t>SJP-169917</t>
  </si>
  <si>
    <t>SJP-35396</t>
  </si>
  <si>
    <t>LLAVE</t>
  </si>
  <si>
    <t>891580002_SJP_143968</t>
  </si>
  <si>
    <t>891580002_SJP_143970</t>
  </si>
  <si>
    <t>891580002_SJP_143971</t>
  </si>
  <si>
    <t>891580002_SJP_144334</t>
  </si>
  <si>
    <t>891580002_SJP_144652</t>
  </si>
  <si>
    <t>891580002_SJP_158880</t>
  </si>
  <si>
    <t>891580002_SJP_161053</t>
  </si>
  <si>
    <t>891580002_SJP_161378</t>
  </si>
  <si>
    <t>891580002_SJP_161483</t>
  </si>
  <si>
    <t>891580002_SJP_161484</t>
  </si>
  <si>
    <t>891580002_SJP_162023</t>
  </si>
  <si>
    <t>891580002_SJP_162333</t>
  </si>
  <si>
    <t>891580002_SJP_163293</t>
  </si>
  <si>
    <t>891580002_SJP_164962</t>
  </si>
  <si>
    <t>891580002_SJP_165348</t>
  </si>
  <si>
    <t>891580002_SJP_168238</t>
  </si>
  <si>
    <t>891580002_SJP_149984</t>
  </si>
  <si>
    <t>891580002_SJP_150324</t>
  </si>
  <si>
    <t>891580002_SJP_154937</t>
  </si>
  <si>
    <t>891580002_SJP_155634</t>
  </si>
  <si>
    <t>891580002_SJP_158059</t>
  </si>
  <si>
    <t>891580002_SJP_127315</t>
  </si>
  <si>
    <t>891580002_SJP_149929</t>
  </si>
  <si>
    <t>891580002_SJP_141859</t>
  </si>
  <si>
    <t>891580002_SJP_115943</t>
  </si>
  <si>
    <t>891580002_SJP_115959</t>
  </si>
  <si>
    <t>891580002_SJP_110490</t>
  </si>
  <si>
    <t>891580002__1626890</t>
  </si>
  <si>
    <t>891580002_SJP_120215</t>
  </si>
  <si>
    <t>891580002_SJP_104735</t>
  </si>
  <si>
    <t>891580002_SJP_76235</t>
  </si>
  <si>
    <t>891580002_SJP_80027</t>
  </si>
  <si>
    <t>891580002_SJP_81078</t>
  </si>
  <si>
    <t>891580002_SJP_81080</t>
  </si>
  <si>
    <t>891580002_SJP_81300</t>
  </si>
  <si>
    <t>891580002_SJP_53315</t>
  </si>
  <si>
    <t>891580002_SJP_75893</t>
  </si>
  <si>
    <t>891580002_SJP_81500</t>
  </si>
  <si>
    <t>891580002_SJP_89919</t>
  </si>
  <si>
    <t>891580002_SJP_76232</t>
  </si>
  <si>
    <t>891580002_SJP_81490</t>
  </si>
  <si>
    <t>891580002_SJP_109028</t>
  </si>
  <si>
    <t>891580002_SJP_127021</t>
  </si>
  <si>
    <t>891580002_SJP_41103</t>
  </si>
  <si>
    <t>891580002_SJP_15698</t>
  </si>
  <si>
    <t>891580002_SJP_27316</t>
  </si>
  <si>
    <t>891580002_SJP_116561</t>
  </si>
  <si>
    <t>891580002_SJP_110550</t>
  </si>
  <si>
    <t>891580002_SJP_129511</t>
  </si>
  <si>
    <t>891580002_SJP_91670</t>
  </si>
  <si>
    <t>891580002_SJP_96598</t>
  </si>
  <si>
    <t>891580002_SJP_103550</t>
  </si>
  <si>
    <t>891580002_SJP_133703</t>
  </si>
  <si>
    <t>891580002_SJP_116562</t>
  </si>
  <si>
    <t>891580002_SJP_110551</t>
  </si>
  <si>
    <t>891580002_SJP_169917</t>
  </si>
  <si>
    <t>891580002_SJP_35396</t>
  </si>
  <si>
    <t>ESTADO EPS AGOSTO 22 DE 2022</t>
  </si>
  <si>
    <t>DOCUMENTO CONTABLE</t>
  </si>
  <si>
    <t>POR PAGAR SAP</t>
  </si>
  <si>
    <t>VALOR GLOSA DEVOLUCION</t>
  </si>
  <si>
    <t>VALOR CANCELADO SAP</t>
  </si>
  <si>
    <t>OBSERVACION GLOSA DEVOLUCION</t>
  </si>
  <si>
    <t>FACTURA NO RADICADA</t>
  </si>
  <si>
    <t>FACTURA DEVUELTA</t>
  </si>
  <si>
    <t>FACTURA EN PROGRAMACION DE PAGO</t>
  </si>
  <si>
    <t>FACTURA CANCELADA</t>
  </si>
  <si>
    <t>FACTURA CANCELADA PARCIALMENTE</t>
  </si>
  <si>
    <t>FOR-CSA-018</t>
  </si>
  <si>
    <t>HOJA 1 DE 1</t>
  </si>
  <si>
    <t>RESUMEN DE CARTERA REVISADA POR LA EPS</t>
  </si>
  <si>
    <t>VERSION 1</t>
  </si>
  <si>
    <t>Con Corte al dia :30/07/2022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</si>
  <si>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</si>
  <si>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</si>
  <si>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</si>
  <si>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</si>
  <si>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</si>
  <si>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</si>
  <si>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</si>
  <si>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</si>
  <si>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</si>
  <si>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</si>
  <si>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</si>
  <si>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</si>
  <si>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</si>
  <si>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</si>
  <si>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</si>
  <si>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</si>
  <si>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</si>
  <si>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SANTIAGO DE CALI , AGOSTO 23 DE 2022</t>
  </si>
  <si>
    <t>Señores :ESE HOSPITAL UNIVERSITARIO SAN JOSE DE POPAYAN</t>
  </si>
  <si>
    <t>NIT: 891580002</t>
  </si>
  <si>
    <t>Total general</t>
  </si>
  <si>
    <t xml:space="preserve"> TIPIFICACION</t>
  </si>
  <si>
    <t xml:space="preserve"> CANT FACT</t>
  </si>
  <si>
    <t xml:space="preserve">  SALDO_FACT_IPS</t>
  </si>
  <si>
    <t xml:space="preserve">  POR PAGAR SAP</t>
  </si>
  <si>
    <t>A continuacion me permito remitir nuestra respuesta al estado de cartera presentado en la fecha: 27/07/2022</t>
  </si>
  <si>
    <t>IPS.HOSPITALUNIVERSITARIO SAN JOSE DE POPAYAN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</si>
</sst>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14" fontId="0" fillId="0" borderId="0" xfId="0" applyNumberFormat="1"/>
    <xf numFmtId="43" fontId="0" fillId="0" borderId="0" xfId="1" applyFon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43" fontId="2" fillId="0" borderId="6" xfId="1" applyFont="1" applyBorder="1"/>
    <xf numFmtId="43" fontId="0" fillId="0" borderId="0" xfId="0" applyNumberFormat="1"/>
    <xf numFmtId="14" fontId="0" fillId="0" borderId="0" xfId="0" applyNumberFormat="1" applyFont="1"/>
    <xf numFmtId="0" fontId="2" fillId="0" borderId="1" xfId="0" applyFont="1" applyBorder="1"/>
    <xf numFmtId="44" fontId="0" fillId="0" borderId="1" xfId="2" applyFont="1" applyBorder="1"/>
    <xf numFmtId="15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1" fontId="0" fillId="0" borderId="1" xfId="0" applyNumberFormat="1" applyBorder="1"/>
    <xf numFmtId="3" fontId="0" fillId="0" borderId="1" xfId="0" applyNumberFormat="1" applyBorder="1"/>
    <xf numFmtId="0" fontId="4" fillId="0" borderId="0" xfId="4" applyFont="1"/>
    <xf numFmtId="0" fontId="4" fillId="0" borderId="7" xfId="4" applyFont="1" applyBorder="1" applyAlignment="1">
      <alignment horizontal="centerContinuous"/>
    </xf>
    <xf numFmtId="0" fontId="4" fillId="0" borderId="8" xfId="4" applyFont="1" applyBorder="1" applyAlignment="1">
      <alignment horizontal="centerContinuous"/>
    </xf>
    <xf numFmtId="0" fontId="5" fillId="0" borderId="7" xfId="4" applyFont="1" applyBorder="1" applyAlignment="1">
      <alignment horizontal="centerContinuous" vertical="center"/>
    </xf>
    <xf numFmtId="0" fontId="5" fillId="0" borderId="9" xfId="4" applyFont="1" applyBorder="1" applyAlignment="1">
      <alignment horizontal="centerContinuous" vertical="center"/>
    </xf>
    <xf numFmtId="0" fontId="5" fillId="0" borderId="8" xfId="4" applyFont="1" applyBorder="1" applyAlignment="1">
      <alignment horizontal="centerContinuous" vertical="center"/>
    </xf>
    <xf numFmtId="0" fontId="5" fillId="0" borderId="10" xfId="4" applyFont="1" applyBorder="1" applyAlignment="1">
      <alignment horizontal="centerContinuous" vertical="center"/>
    </xf>
    <xf numFmtId="0" fontId="4" fillId="0" borderId="11" xfId="4" applyFont="1" applyBorder="1" applyAlignment="1">
      <alignment horizontal="centerContinuous"/>
    </xf>
    <xf numFmtId="0" fontId="4" fillId="0" borderId="12" xfId="4" applyFont="1" applyBorder="1" applyAlignment="1">
      <alignment horizontal="centerContinuous"/>
    </xf>
    <xf numFmtId="0" fontId="5" fillId="0" borderId="13" xfId="4" applyFont="1" applyBorder="1" applyAlignment="1">
      <alignment horizontal="centerContinuous" vertical="center"/>
    </xf>
    <xf numFmtId="0" fontId="5" fillId="0" borderId="14" xfId="4" applyFont="1" applyBorder="1" applyAlignment="1">
      <alignment horizontal="centerContinuous" vertical="center"/>
    </xf>
    <xf numFmtId="0" fontId="5" fillId="0" borderId="15" xfId="4" applyFont="1" applyBorder="1" applyAlignment="1">
      <alignment horizontal="centerContinuous" vertical="center"/>
    </xf>
    <xf numFmtId="0" fontId="5" fillId="0" borderId="16" xfId="4" applyFont="1" applyBorder="1" applyAlignment="1">
      <alignment horizontal="centerContinuous" vertical="center"/>
    </xf>
    <xf numFmtId="0" fontId="5" fillId="0" borderId="11" xfId="4" applyFont="1" applyBorder="1" applyAlignment="1">
      <alignment horizontal="centerContinuous" vertical="center"/>
    </xf>
    <xf numFmtId="0" fontId="5" fillId="0" borderId="0" xfId="4" applyFont="1" applyAlignment="1">
      <alignment horizontal="centerContinuous" vertical="center"/>
    </xf>
    <xf numFmtId="0" fontId="5" fillId="0" borderId="12" xfId="4" applyFont="1" applyBorder="1" applyAlignment="1">
      <alignment horizontal="centerContinuous" vertical="center"/>
    </xf>
    <xf numFmtId="0" fontId="5" fillId="0" borderId="17" xfId="4" applyFont="1" applyBorder="1" applyAlignment="1">
      <alignment horizontal="centerContinuous" vertical="center"/>
    </xf>
    <xf numFmtId="0" fontId="4" fillId="0" borderId="13" xfId="4" applyFont="1" applyBorder="1" applyAlignment="1">
      <alignment horizontal="centerContinuous"/>
    </xf>
    <xf numFmtId="0" fontId="4" fillId="0" borderId="15" xfId="4" applyFont="1" applyBorder="1" applyAlignment="1">
      <alignment horizontal="centerContinuous"/>
    </xf>
    <xf numFmtId="0" fontId="4" fillId="0" borderId="11" xfId="4" applyFont="1" applyBorder="1"/>
    <xf numFmtId="0" fontId="4" fillId="0" borderId="12" xfId="4" applyFont="1" applyBorder="1"/>
    <xf numFmtId="14" fontId="4" fillId="0" borderId="0" xfId="4" applyNumberFormat="1" applyFont="1"/>
    <xf numFmtId="0" fontId="5" fillId="0" borderId="0" xfId="4" applyFont="1"/>
    <xf numFmtId="164" fontId="4" fillId="0" borderId="0" xfId="5" applyNumberFormat="1" applyFont="1"/>
    <xf numFmtId="14" fontId="4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" fontId="5" fillId="0" borderId="0" xfId="4" applyNumberFormat="1" applyFont="1" applyAlignment="1">
      <alignment horizontal="center"/>
    </xf>
    <xf numFmtId="1" fontId="4" fillId="0" borderId="0" xfId="4" applyNumberFormat="1" applyFont="1" applyAlignment="1">
      <alignment horizontal="center"/>
    </xf>
    <xf numFmtId="164" fontId="4" fillId="0" borderId="0" xfId="4" applyNumberFormat="1" applyFont="1" applyAlignment="1">
      <alignment horizontal="right"/>
    </xf>
    <xf numFmtId="164" fontId="4" fillId="0" borderId="0" xfId="4" applyNumberFormat="1" applyFont="1"/>
    <xf numFmtId="1" fontId="4" fillId="0" borderId="14" xfId="4" applyNumberFormat="1" applyFont="1" applyBorder="1" applyAlignment="1">
      <alignment horizontal="center"/>
    </xf>
    <xf numFmtId="164" fontId="4" fillId="0" borderId="12" xfId="4" applyNumberFormat="1" applyFont="1" applyBorder="1"/>
    <xf numFmtId="41" fontId="4" fillId="0" borderId="0" xfId="5" applyFont="1"/>
    <xf numFmtId="42" fontId="4" fillId="0" borderId="0" xfId="4" applyNumberFormat="1" applyFont="1"/>
    <xf numFmtId="0" fontId="4" fillId="0" borderId="0" xfId="4" applyFont="1" applyAlignment="1">
      <alignment horizontal="center"/>
    </xf>
    <xf numFmtId="41" fontId="4" fillId="0" borderId="0" xfId="4" applyNumberFormat="1" applyFont="1"/>
    <xf numFmtId="1" fontId="5" fillId="0" borderId="18" xfId="4" applyNumberFormat="1" applyFont="1" applyBorder="1" applyAlignment="1">
      <alignment horizontal="center"/>
    </xf>
    <xf numFmtId="164" fontId="4" fillId="0" borderId="14" xfId="4" applyNumberFormat="1" applyFont="1" applyBorder="1"/>
    <xf numFmtId="0" fontId="4" fillId="0" borderId="13" xfId="4" applyFont="1" applyBorder="1"/>
    <xf numFmtId="0" fontId="4" fillId="0" borderId="14" xfId="4" applyFont="1" applyBorder="1"/>
    <xf numFmtId="0" fontId="4" fillId="0" borderId="15" xfId="4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41" fontId="4" fillId="0" borderId="0" xfId="3" applyFo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2" fontId="5" fillId="0" borderId="0" xfId="6" applyFont="1" applyAlignment="1">
      <alignment horizontal="right"/>
    </xf>
    <xf numFmtId="42" fontId="4" fillId="0" borderId="0" xfId="6" applyFont="1" applyAlignment="1">
      <alignment horizontal="right"/>
    </xf>
    <xf numFmtId="42" fontId="4" fillId="0" borderId="14" xfId="6" applyFont="1" applyBorder="1" applyAlignment="1">
      <alignment horizontal="right"/>
    </xf>
    <xf numFmtId="42" fontId="5" fillId="0" borderId="18" xfId="6" applyFont="1" applyBorder="1" applyAlignment="1">
      <alignment horizontal="right"/>
    </xf>
  </cellXfs>
  <cellStyles count="7">
    <cellStyle name="Millares" xfId="1" builtinId="3"/>
    <cellStyle name="Millares [0]" xfId="3" builtinId="6"/>
    <cellStyle name="Millares [0] 2" xfId="5"/>
    <cellStyle name="Moneda" xfId="2" builtinId="4"/>
    <cellStyle name="Moneda [0]" xfId="6" builtinId="7"/>
    <cellStyle name="Normal" xfId="0" builtinId="0"/>
    <cellStyle name="Normal 2" xfId="4"/>
  </cellStyles>
  <dxfs count="9"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232834</xdr:colOff>
      <xdr:row>1</xdr:row>
      <xdr:rowOff>105833</xdr:rowOff>
    </xdr:from>
    <xdr:to>
      <xdr:col>2</xdr:col>
      <xdr:colOff>804334</xdr:colOff>
      <xdr:row>4</xdr:row>
      <xdr:rowOff>107738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109" y="334433"/>
          <a:ext cx="13335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96.676787847224" createdVersion="5" refreshedVersion="5" minRefreshableVersion="3" recordCount="57">
  <cacheSource type="worksheet">
    <worksheetSource ref="A2:AN59" sheet="ESTADO DE CADA FACTURA"/>
  </cacheSource>
  <cacheFields count="40">
    <cacheField name="NIT_IPS" numFmtId="0">
      <sharedItems containsSemiMixedTypes="0" containsString="0" containsNumber="1" containsInteger="1" minValue="891580002" maxValue="891580002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5698" maxValue="1626890"/>
    </cacheField>
    <cacheField name="PREFIJO SASS" numFmtId="0">
      <sharedItems containsBlank="1"/>
    </cacheField>
    <cacheField name="NUMERO_FACT_SASSS" numFmtId="0">
      <sharedItems containsString="0" containsBlank="1" containsNumber="1" containsInteger="1" minValue="15698" maxValue="1626890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7-07T00:00:00" maxDate="2022-06-07T00:00:00"/>
    </cacheField>
    <cacheField name="VALOR_FACT_IPS" numFmtId="41">
      <sharedItems containsSemiMixedTypes="0" containsString="0" containsNumber="1" containsInteger="1" minValue="28000" maxValue="77294775"/>
    </cacheField>
    <cacheField name="SALDO_FACT_IPS" numFmtId="41">
      <sharedItems containsSemiMixedTypes="0" containsString="0" containsNumber="1" containsInteger="1" minValue="3650" maxValue="45763320"/>
    </cacheField>
    <cacheField name="OBSERVACION_SASS" numFmtId="0">
      <sharedItems/>
    </cacheField>
    <cacheField name="ESTADO EPS AGOSTO 22 DE 2022" numFmtId="0">
      <sharedItems count="5">
        <s v="FACTURA NO RADICADA"/>
        <s v="FACTURA EN PROGRAMACION DE PAGO"/>
        <s v="FACTURA CANCELADA"/>
        <s v="FACTURA CANCELADA PARCIALMENTE"/>
        <s v="FACTURA DEVUELTA"/>
      </sharedItems>
    </cacheField>
    <cacheField name="DOCUMENTO CONTABLE" numFmtId="0">
      <sharedItems containsString="0" containsBlank="1" containsNumber="1" containsInteger="1" minValue="1909143705" maxValue="1909383607"/>
    </cacheField>
    <cacheField name="POR PAGAR SAP" numFmtId="0">
      <sharedItems containsString="0" containsBlank="1" containsNumber="1" containsInteger="1" minValue="108500" maxValue="200000" count="3">
        <m/>
        <n v="200000"/>
        <n v="108500"/>
      </sharedItems>
    </cacheField>
    <cacheField name="VALIDACION_ALFA_FACT" numFmtId="0">
      <sharedItems/>
    </cacheField>
    <cacheField name="VALOR_RADICADO_FACT" numFmtId="41">
      <sharedItems containsString="0" containsBlank="1" containsNumber="1" containsInteger="1" minValue="28000" maxValue="77294775"/>
    </cacheField>
    <cacheField name="VALOR_NOTA_CREDITO" numFmtId="0">
      <sharedItems containsString="0" containsBlank="1" containsNumber="1" containsInteger="1" minValue="0" maxValue="28500"/>
    </cacheField>
    <cacheField name="VALOR_GLOSA_ACEPTDA" numFmtId="0">
      <sharedItems containsString="0" containsBlank="1" containsNumber="1" containsInteger="1" minValue="0" maxValue="732932"/>
    </cacheField>
    <cacheField name="VALOR_CRUZADO_SASS" numFmtId="0">
      <sharedItems containsString="0" containsBlank="1" containsNumber="1" containsInteger="1" minValue="0" maxValue="76709135"/>
    </cacheField>
    <cacheField name="SALDO_SASS" numFmtId="41">
      <sharedItems containsString="0" containsBlank="1" containsNumber="1" containsInteger="1" minValue="0" maxValue="19642931"/>
    </cacheField>
    <cacheField name="VALOR CANCELADO SAP" numFmtId="0">
      <sharedItems containsString="0" containsBlank="1" containsNumber="1" containsInteger="1" minValue="3650" maxValue="45763320"/>
    </cacheField>
    <cacheField name="DOC_COMPENSACION_SAP" numFmtId="0">
      <sharedItems containsString="0" containsBlank="1" containsNumber="1" containsInteger="1" minValue="2201248193" maxValue="4800056036"/>
    </cacheField>
    <cacheField name="FECHA_COMPENSACION_SAP" numFmtId="0">
      <sharedItems containsNonDate="0" containsDate="1" containsString="0" containsBlank="1" minDate="2022-06-24T00:00:00" maxDate="2022-09-01T00:00:00"/>
    </cacheField>
    <cacheField name="VALOR_TRANFERENCIA" numFmtId="0">
      <sharedItems containsString="0" containsBlank="1" containsNumber="1" containsInteger="1" minValue="160000" maxValue="55295308"/>
    </cacheField>
    <cacheField name="AUTORIZACION" numFmtId="0">
      <sharedItems containsString="0" containsBlank="1" containsNumber="1" containsInteger="1" minValue="203426108682985" maxValue="999999999999999"/>
    </cacheField>
    <cacheField name="OBSERVACION GLOSA DEVOLUCION" numFmtId="0">
      <sharedItems containsBlank="1" longText="1"/>
    </cacheField>
    <cacheField name="VALOR GLOSA DEVOLUCION" numFmtId="0">
      <sharedItems containsString="0" containsBlank="1" containsNumber="1" containsInteger="1" minValue="0" maxValue="19642931"/>
    </cacheField>
    <cacheField name="FECHA_RAD_IPS" numFmtId="14">
      <sharedItems containsSemiMixedTypes="0" containsNonDate="0" containsDate="1" containsString="0" minDate="2020-08-07T00:00:00" maxDate="2022-06-1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11130" maxValue="21001231"/>
    </cacheField>
    <cacheField name="F_RAD_SASS" numFmtId="0">
      <sharedItems containsString="0" containsBlank="1" containsNumber="1" containsInteger="1" minValue="20211130" maxValue="20220712"/>
    </cacheField>
    <cacheField name="VALOR_REPORTADO_CRICULAR 030" numFmtId="0">
      <sharedItems containsString="0" containsBlank="1" containsNumber="1" containsInteger="1" minValue="28000" maxValue="77294775"/>
    </cacheField>
    <cacheField name="VALOR_GLOSA_ACEPTADA_REPORTADO_CIRCULAR 030" numFmtId="0">
      <sharedItems containsString="0" containsBlank="1" containsNumber="1" containsInteger="1" minValue="4550" maxValue="732932"/>
    </cacheField>
    <cacheField name="OBSERVACION_GLOSA_ACEPTADA" numFmtId="0">
      <sharedItems containsBlank="1"/>
    </cacheField>
    <cacheField name="F_CORTE" numFmtId="0">
      <sharedItems containsSemiMixedTypes="0" containsString="0" containsNumber="1" containsInteger="1" minValue="20220822" maxValue="202208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">
  <r>
    <n v="891580002"/>
    <s v="Hospital Universitario San Jose de Popayan ESE"/>
    <s v="SJP"/>
    <n v="143968"/>
    <m/>
    <m/>
    <s v="SJP-143968"/>
    <s v="891580002_SJP_143968"/>
    <d v="2022-03-15T00:00:00"/>
    <n v="80000"/>
    <n v="80000"/>
    <s v="A)Factura no radicada en ERP"/>
    <x v="0"/>
    <m/>
    <x v="0"/>
    <s v="no_cruza"/>
    <m/>
    <m/>
    <m/>
    <m/>
    <m/>
    <m/>
    <m/>
    <m/>
    <m/>
    <m/>
    <m/>
    <m/>
    <d v="2022-04-11T00:00:00"/>
    <m/>
    <m/>
    <m/>
    <s v="SI"/>
    <m/>
    <m/>
    <m/>
    <m/>
    <m/>
    <m/>
    <n v="20220822"/>
  </r>
  <r>
    <n v="891580002"/>
    <s v="Hospital Universitario San Jose de Popayan ESE"/>
    <s v="SJP"/>
    <n v="143970"/>
    <m/>
    <m/>
    <s v="SJP-143970"/>
    <s v="891580002_SJP_143970"/>
    <d v="2022-03-15T00:00:00"/>
    <n v="112600"/>
    <n v="112600"/>
    <s v="A)Factura no radicada en ERP"/>
    <x v="0"/>
    <m/>
    <x v="0"/>
    <s v="no_cruza"/>
    <m/>
    <m/>
    <m/>
    <m/>
    <m/>
    <m/>
    <m/>
    <m/>
    <m/>
    <m/>
    <m/>
    <m/>
    <d v="2022-04-11T00:00:00"/>
    <m/>
    <m/>
    <m/>
    <s v="SI"/>
    <m/>
    <m/>
    <m/>
    <m/>
    <m/>
    <m/>
    <n v="20220822"/>
  </r>
  <r>
    <n v="891580002"/>
    <s v="Hospital Universitario San Jose de Popayan ESE"/>
    <s v="SJP"/>
    <n v="143971"/>
    <m/>
    <m/>
    <s v="SJP-143971"/>
    <s v="891580002_SJP_143971"/>
    <d v="2022-03-15T00:00:00"/>
    <n v="118000"/>
    <n v="118000"/>
    <s v="A)Factura no radicada en ERP"/>
    <x v="0"/>
    <m/>
    <x v="0"/>
    <s v="no_cruza"/>
    <m/>
    <m/>
    <m/>
    <m/>
    <m/>
    <m/>
    <m/>
    <m/>
    <m/>
    <m/>
    <m/>
    <m/>
    <d v="2022-04-11T00:00:00"/>
    <m/>
    <m/>
    <m/>
    <s v="SI"/>
    <m/>
    <m/>
    <m/>
    <m/>
    <m/>
    <m/>
    <n v="20220822"/>
  </r>
  <r>
    <n v="891580002"/>
    <s v="Hospital Universitario San Jose de Popayan ESE"/>
    <s v="SJP"/>
    <n v="144334"/>
    <m/>
    <m/>
    <s v="SJP-144334"/>
    <s v="891580002_SJP_144334"/>
    <d v="2022-03-16T00:00:00"/>
    <n v="57700"/>
    <n v="57700"/>
    <s v="A)Factura no radicada en ERP"/>
    <x v="0"/>
    <m/>
    <x v="0"/>
    <s v="no_cruza"/>
    <m/>
    <m/>
    <m/>
    <m/>
    <m/>
    <m/>
    <m/>
    <m/>
    <m/>
    <m/>
    <m/>
    <m/>
    <d v="2022-04-11T00:00:00"/>
    <m/>
    <m/>
    <m/>
    <s v="SI"/>
    <m/>
    <m/>
    <m/>
    <m/>
    <m/>
    <m/>
    <n v="20220822"/>
  </r>
  <r>
    <n v="891580002"/>
    <s v="Hospital Universitario San Jose de Popayan ESE"/>
    <s v="SJP"/>
    <n v="144652"/>
    <m/>
    <m/>
    <s v="SJP-144652"/>
    <s v="891580002_SJP_144652"/>
    <d v="2022-03-17T00:00:00"/>
    <n v="281400"/>
    <n v="281400"/>
    <s v="A)Factura no radicada en ERP"/>
    <x v="0"/>
    <m/>
    <x v="0"/>
    <s v="no_cruza"/>
    <m/>
    <m/>
    <m/>
    <m/>
    <m/>
    <m/>
    <m/>
    <m/>
    <m/>
    <m/>
    <m/>
    <m/>
    <d v="2022-04-11T00:00:00"/>
    <m/>
    <m/>
    <m/>
    <s v="SI"/>
    <m/>
    <m/>
    <m/>
    <m/>
    <m/>
    <m/>
    <n v="20220822"/>
  </r>
  <r>
    <n v="891580002"/>
    <s v="Hospital Universitario San Jose de Popayan ESE"/>
    <s v="SJP"/>
    <n v="158880"/>
    <m/>
    <m/>
    <s v="SJP-158880"/>
    <s v="891580002_SJP_158880"/>
    <d v="2022-05-03T00:00:00"/>
    <n v="1092430"/>
    <n v="1092430"/>
    <s v="A)Factura no radicada en ERP"/>
    <x v="0"/>
    <m/>
    <x v="0"/>
    <s v="no_cruza"/>
    <m/>
    <m/>
    <m/>
    <m/>
    <m/>
    <m/>
    <m/>
    <m/>
    <m/>
    <m/>
    <m/>
    <m/>
    <d v="2022-06-08T00:00:00"/>
    <m/>
    <m/>
    <m/>
    <s v="SI"/>
    <m/>
    <m/>
    <m/>
    <m/>
    <m/>
    <m/>
    <n v="20220822"/>
  </r>
  <r>
    <n v="891580002"/>
    <s v="Hospital Universitario San Jose de Popayan ESE"/>
    <s v="SJP"/>
    <n v="161053"/>
    <m/>
    <m/>
    <s v="SJP-161053"/>
    <s v="891580002_SJP_161053"/>
    <d v="2022-05-11T00:00:00"/>
    <n v="776817"/>
    <n v="776817"/>
    <s v="A)Factura no radicada en ERP"/>
    <x v="0"/>
    <m/>
    <x v="0"/>
    <s v="no_cruza"/>
    <m/>
    <m/>
    <m/>
    <m/>
    <m/>
    <m/>
    <m/>
    <m/>
    <m/>
    <m/>
    <m/>
    <m/>
    <d v="2022-06-08T00:00:00"/>
    <m/>
    <m/>
    <m/>
    <s v="SI"/>
    <m/>
    <m/>
    <m/>
    <m/>
    <m/>
    <m/>
    <n v="20220822"/>
  </r>
  <r>
    <n v="891580002"/>
    <s v="Hospital Universitario San Jose de Popayan ESE"/>
    <s v="SJP"/>
    <n v="161378"/>
    <m/>
    <m/>
    <s v="SJP-161378"/>
    <s v="891580002_SJP_161378"/>
    <d v="2022-05-11T00:00:00"/>
    <n v="118000"/>
    <n v="1180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61483"/>
    <m/>
    <m/>
    <s v="SJP-161483"/>
    <s v="891580002_SJP_161483"/>
    <d v="2022-05-12T00:00:00"/>
    <n v="57700"/>
    <n v="577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61484"/>
    <m/>
    <m/>
    <s v="SJP-161484"/>
    <s v="891580002_SJP_161484"/>
    <d v="2022-05-12T00:00:00"/>
    <n v="54700"/>
    <n v="547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62023"/>
    <m/>
    <m/>
    <s v="SJP-162023"/>
    <s v="891580002_SJP_162023"/>
    <d v="2022-05-13T00:00:00"/>
    <n v="274500"/>
    <n v="2745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62333"/>
    <m/>
    <m/>
    <s v="SJP-162333"/>
    <s v="891580002_SJP_162333"/>
    <d v="2022-05-16T00:00:00"/>
    <n v="57700"/>
    <n v="577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63293"/>
    <m/>
    <m/>
    <s v="SJP-163293"/>
    <s v="891580002_SJP_163293"/>
    <d v="2022-05-18T00:00:00"/>
    <n v="233800"/>
    <n v="2338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64962"/>
    <m/>
    <m/>
    <s v="SJP-164962"/>
    <s v="891580002_SJP_164962"/>
    <d v="2022-05-24T00:00:00"/>
    <n v="57700"/>
    <n v="540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65348"/>
    <m/>
    <m/>
    <s v="SJP-165348"/>
    <s v="891580002_SJP_165348"/>
    <d v="2022-05-24T00:00:00"/>
    <n v="1662139"/>
    <n v="1662139"/>
    <s v="A)Factura no radicada en ERP"/>
    <x v="0"/>
    <m/>
    <x v="0"/>
    <s v="no_cruza"/>
    <m/>
    <m/>
    <m/>
    <m/>
    <m/>
    <m/>
    <m/>
    <m/>
    <m/>
    <m/>
    <m/>
    <m/>
    <d v="2022-06-08T00:00:00"/>
    <m/>
    <m/>
    <m/>
    <s v="SI"/>
    <m/>
    <m/>
    <m/>
    <m/>
    <m/>
    <m/>
    <n v="20220822"/>
  </r>
  <r>
    <n v="891580002"/>
    <s v="Hospital Universitario San Jose de Popayan ESE"/>
    <s v="SJP"/>
    <n v="168238"/>
    <m/>
    <m/>
    <s v="SJP-168238"/>
    <s v="891580002_SJP_168238"/>
    <d v="2022-05-31T00:00:00"/>
    <n v="57700"/>
    <n v="57700"/>
    <s v="A)Factura no radicada en ERP"/>
    <x v="0"/>
    <m/>
    <x v="0"/>
    <s v="no_cruza"/>
    <m/>
    <m/>
    <m/>
    <m/>
    <m/>
    <m/>
    <m/>
    <m/>
    <m/>
    <m/>
    <m/>
    <m/>
    <d v="2022-06-07T00:00:00"/>
    <m/>
    <m/>
    <m/>
    <s v="SI"/>
    <m/>
    <m/>
    <m/>
    <m/>
    <m/>
    <m/>
    <n v="20220822"/>
  </r>
  <r>
    <n v="891580002"/>
    <s v="Hospital Universitario San Jose de Popayan ESE"/>
    <s v="SJP"/>
    <n v="149984"/>
    <m/>
    <m/>
    <s v="SJP-149984"/>
    <s v="891580002_SJP_149984"/>
    <d v="2022-04-03T00:00:00"/>
    <n v="1557228"/>
    <n v="1557228"/>
    <s v="A)Factura no radicada en ERP"/>
    <x v="0"/>
    <m/>
    <x v="0"/>
    <s v="no_cruza"/>
    <m/>
    <m/>
    <m/>
    <m/>
    <m/>
    <m/>
    <m/>
    <m/>
    <m/>
    <m/>
    <m/>
    <m/>
    <d v="2022-06-08T00:00:00"/>
    <m/>
    <m/>
    <m/>
    <s v="SI"/>
    <m/>
    <m/>
    <m/>
    <m/>
    <m/>
    <m/>
    <n v="20220822"/>
  </r>
  <r>
    <n v="891580002"/>
    <s v="Hospital Universitario San Jose de Popayan ESE"/>
    <s v="SJP"/>
    <n v="150324"/>
    <s v="SJP"/>
    <n v="150324"/>
    <s v="SJP-150324"/>
    <s v="891580002_SJP_150324"/>
    <d v="2022-04-05T00:00:00"/>
    <n v="29000"/>
    <n v="29000"/>
    <s v="B)Factura sin saldo ERP"/>
    <x v="1"/>
    <m/>
    <x v="0"/>
    <s v="OK"/>
    <n v="29000"/>
    <n v="0"/>
    <n v="0"/>
    <n v="29000"/>
    <n v="0"/>
    <m/>
    <m/>
    <m/>
    <m/>
    <n v="220688495415928"/>
    <m/>
    <n v="0"/>
    <d v="2022-05-05T00:00:00"/>
    <m/>
    <n v="2"/>
    <m/>
    <s v="SI"/>
    <n v="1"/>
    <n v="20220530"/>
    <n v="20220514"/>
    <n v="29000"/>
    <m/>
    <m/>
    <n v="20220822"/>
  </r>
  <r>
    <n v="891580002"/>
    <s v="Hospital Universitario San Jose de Popayan ESE"/>
    <s v="SJP"/>
    <n v="154937"/>
    <s v="SJP"/>
    <n v="154937"/>
    <s v="SJP-154937"/>
    <s v="891580002_SJP_154937"/>
    <d v="2022-04-21T00:00:00"/>
    <n v="516965"/>
    <n v="516965"/>
    <s v="B)Factura sin saldo ERP"/>
    <x v="1"/>
    <m/>
    <x v="0"/>
    <s v="OK"/>
    <n v="516965"/>
    <n v="0"/>
    <n v="0"/>
    <n v="516965"/>
    <n v="0"/>
    <m/>
    <m/>
    <m/>
    <m/>
    <n v="221068523689741"/>
    <m/>
    <n v="0"/>
    <d v="2022-05-05T00:00:00"/>
    <m/>
    <n v="2"/>
    <m/>
    <s v="SI"/>
    <n v="1"/>
    <n v="20220530"/>
    <n v="20220514"/>
    <n v="516965"/>
    <m/>
    <m/>
    <n v="20220822"/>
  </r>
  <r>
    <n v="891580002"/>
    <s v="Hospital Universitario San Jose de Popayan ESE"/>
    <s v="SJP"/>
    <n v="155634"/>
    <s v="SJP"/>
    <n v="155634"/>
    <s v="SJP-155634"/>
    <s v="891580002_SJP_155634"/>
    <d v="2022-04-24T00:00:00"/>
    <n v="604061"/>
    <n v="604061"/>
    <s v="B)Factura sin saldo ERP"/>
    <x v="1"/>
    <m/>
    <x v="0"/>
    <s v="OK"/>
    <n v="604061"/>
    <n v="0"/>
    <n v="0"/>
    <n v="604061"/>
    <n v="0"/>
    <m/>
    <m/>
    <m/>
    <m/>
    <n v="221068524533108"/>
    <m/>
    <n v="0"/>
    <d v="2022-05-05T00:00:00"/>
    <m/>
    <n v="2"/>
    <m/>
    <s v="SI"/>
    <n v="1"/>
    <n v="20220530"/>
    <n v="20220514"/>
    <n v="604061"/>
    <m/>
    <m/>
    <n v="20220822"/>
  </r>
  <r>
    <n v="891580002"/>
    <s v="Hospital Universitario San Jose de Popayan ESE"/>
    <s v="SJP"/>
    <n v="158059"/>
    <s v="SJP"/>
    <n v="158059"/>
    <s v="SJP-158059"/>
    <s v="891580002_SJP_158059"/>
    <d v="2022-04-30T00:00:00"/>
    <n v="475240"/>
    <n v="475240"/>
    <s v="B)Factura sin saldo ERP"/>
    <x v="1"/>
    <m/>
    <x v="0"/>
    <s v="OK"/>
    <n v="475240"/>
    <n v="0"/>
    <n v="0"/>
    <n v="475240"/>
    <n v="0"/>
    <m/>
    <m/>
    <m/>
    <m/>
    <n v="221208523203042"/>
    <m/>
    <n v="0"/>
    <d v="2022-05-05T00:00:00"/>
    <m/>
    <n v="2"/>
    <m/>
    <s v="SI"/>
    <n v="1"/>
    <n v="20220530"/>
    <n v="20220514"/>
    <n v="475240"/>
    <m/>
    <m/>
    <n v="20220822"/>
  </r>
  <r>
    <n v="891580002"/>
    <s v="Hospital Universitario San Jose de Popayan ESE"/>
    <s v="SJP"/>
    <n v="127315"/>
    <s v="SJP"/>
    <n v="127315"/>
    <s v="SJP-127315"/>
    <s v="891580002_SJP_127315"/>
    <d v="2022-01-28T00:00:00"/>
    <n v="177400"/>
    <n v="177400"/>
    <s v="B)Factura sin saldo ERP"/>
    <x v="1"/>
    <m/>
    <x v="0"/>
    <s v="OK"/>
    <n v="177400"/>
    <n v="0"/>
    <n v="0"/>
    <n v="177400"/>
    <n v="0"/>
    <m/>
    <m/>
    <m/>
    <m/>
    <n v="220248495563944"/>
    <m/>
    <n v="0"/>
    <d v="2022-02-08T00:00:00"/>
    <m/>
    <n v="2"/>
    <m/>
    <s v="SI"/>
    <n v="1"/>
    <n v="20220430"/>
    <n v="20220411"/>
    <n v="177400"/>
    <m/>
    <m/>
    <n v="20220822"/>
  </r>
  <r>
    <n v="891580002"/>
    <s v="Hospital Universitario San Jose de Popayan ESE"/>
    <s v="SJP"/>
    <n v="149929"/>
    <s v="SJP"/>
    <n v="149929"/>
    <s v="SJP-149929"/>
    <s v="891580002_SJP_149929"/>
    <d v="2022-04-02T00:00:00"/>
    <n v="57700"/>
    <n v="57700"/>
    <s v="B)Factura sin saldo ERP"/>
    <x v="1"/>
    <m/>
    <x v="0"/>
    <s v="OK"/>
    <n v="57700"/>
    <n v="0"/>
    <n v="0"/>
    <n v="57700"/>
    <n v="0"/>
    <m/>
    <m/>
    <m/>
    <m/>
    <n v="220748495599622"/>
    <m/>
    <n v="0"/>
    <d v="2022-05-05T00:00:00"/>
    <m/>
    <n v="2"/>
    <m/>
    <s v="SI"/>
    <n v="1"/>
    <n v="20220530"/>
    <n v="20220514"/>
    <n v="57700"/>
    <m/>
    <m/>
    <n v="20220822"/>
  </r>
  <r>
    <n v="891580002"/>
    <s v="Hospital Universitario San Jose de Popayan ESE"/>
    <s v="SJP"/>
    <n v="141859"/>
    <s v="SJP"/>
    <n v="141859"/>
    <s v="SJP-141859"/>
    <s v="891580002_SJP_141859"/>
    <d v="2022-03-09T00:00:00"/>
    <n v="28000"/>
    <n v="28000"/>
    <s v="B)Factura sin saldo ERP"/>
    <x v="1"/>
    <m/>
    <x v="0"/>
    <s v="OK"/>
    <n v="28000"/>
    <n v="0"/>
    <n v="0"/>
    <n v="28000"/>
    <n v="0"/>
    <m/>
    <m/>
    <m/>
    <m/>
    <n v="220248495559535"/>
    <m/>
    <n v="0"/>
    <d v="2022-03-11T00:00:00"/>
    <m/>
    <n v="2"/>
    <m/>
    <s v="SI"/>
    <n v="1"/>
    <n v="20220330"/>
    <n v="20220324"/>
    <n v="28000"/>
    <m/>
    <m/>
    <n v="20220822"/>
  </r>
  <r>
    <n v="891580002"/>
    <s v="Hospital Universitario San Jose de Popayan ESE"/>
    <s v="SJP"/>
    <n v="115943"/>
    <s v="SJP"/>
    <n v="115943"/>
    <s v="SJP-115943"/>
    <s v="891580002_SJP_115943"/>
    <d v="2021-12-19T00:00:00"/>
    <n v="400008"/>
    <n v="400008"/>
    <s v="B)Factura sin saldo ERP"/>
    <x v="1"/>
    <m/>
    <x v="0"/>
    <s v="OK"/>
    <n v="400008"/>
    <n v="0"/>
    <n v="0"/>
    <n v="400008"/>
    <n v="0"/>
    <m/>
    <m/>
    <m/>
    <m/>
    <n v="213488516386254"/>
    <m/>
    <n v="0"/>
    <d v="2022-01-07T00:00:00"/>
    <m/>
    <n v="2"/>
    <m/>
    <s v="SI"/>
    <n v="1"/>
    <n v="20220228"/>
    <n v="20220203"/>
    <n v="400008"/>
    <m/>
    <m/>
    <n v="20220822"/>
  </r>
  <r>
    <n v="891580002"/>
    <s v="Hospital Universitario San Jose de Popayan ESE"/>
    <s v="SJP"/>
    <n v="115959"/>
    <s v="SJP"/>
    <n v="115959"/>
    <s v="SJP-115959"/>
    <s v="891580002_SJP_115959"/>
    <d v="2021-12-19T00:00:00"/>
    <n v="769461"/>
    <n v="769461"/>
    <s v="B)Factura sin saldo ERP"/>
    <x v="1"/>
    <m/>
    <x v="0"/>
    <s v="OK"/>
    <n v="769461"/>
    <n v="0"/>
    <n v="0"/>
    <n v="769461"/>
    <n v="0"/>
    <m/>
    <m/>
    <m/>
    <m/>
    <n v="213488516385285"/>
    <m/>
    <n v="0"/>
    <d v="2022-01-07T00:00:00"/>
    <m/>
    <n v="2"/>
    <m/>
    <s v="SI"/>
    <n v="2"/>
    <n v="20220425"/>
    <n v="20220407"/>
    <n v="769461"/>
    <m/>
    <m/>
    <n v="20220822"/>
  </r>
  <r>
    <n v="891580002"/>
    <s v="Hospital Universitario San Jose de Popayan ESE"/>
    <s v="SJP"/>
    <n v="110490"/>
    <s v="SJP"/>
    <n v="110490"/>
    <s v="SJP-110490"/>
    <s v="891580002_SJP_110490"/>
    <d v="2021-11-30T00:00:00"/>
    <n v="291593"/>
    <n v="291593"/>
    <s v="B)Factura sin saldo ERP"/>
    <x v="2"/>
    <m/>
    <x v="0"/>
    <s v="OK"/>
    <n v="291593"/>
    <n v="0"/>
    <n v="0"/>
    <n v="291593"/>
    <n v="0"/>
    <n v="291593"/>
    <n v="2201248193"/>
    <d v="2022-06-24T00:00:00"/>
    <n v="34681851"/>
    <n v="213078516456185"/>
    <m/>
    <n v="0"/>
    <d v="2021-12-09T00:00:00"/>
    <m/>
    <n v="2"/>
    <m/>
    <s v="SI"/>
    <n v="1"/>
    <n v="20220228"/>
    <n v="20220203"/>
    <n v="291593"/>
    <m/>
    <m/>
    <n v="20220822"/>
  </r>
  <r>
    <n v="891580002"/>
    <s v="Hospital Universitario San Jose de Popayan ESE"/>
    <m/>
    <n v="1626890"/>
    <m/>
    <n v="1626890"/>
    <s v="-1626890"/>
    <s v="891580002__1626890"/>
    <d v="2020-07-07T00:00:00"/>
    <n v="400000"/>
    <n v="200000"/>
    <s v="B)Factura sin saldo ERP"/>
    <x v="3"/>
    <n v="1909143705"/>
    <x v="1"/>
    <s v="OK"/>
    <n v="400000"/>
    <n v="0"/>
    <n v="0"/>
    <n v="400000"/>
    <n v="0"/>
    <n v="200000"/>
    <n v="4800049851"/>
    <d v="2022-08-31T00:00:00"/>
    <m/>
    <n v="203426108682985"/>
    <m/>
    <n v="0"/>
    <d v="2020-08-07T00:00:00"/>
    <m/>
    <n v="2"/>
    <m/>
    <s v="SI"/>
    <n v="2"/>
    <n v="20211130"/>
    <n v="20211130"/>
    <n v="400000"/>
    <m/>
    <m/>
    <n v="20220822"/>
  </r>
  <r>
    <n v="891580002"/>
    <s v="Hospital Universitario San Jose de Popayan ESE"/>
    <s v="SJP"/>
    <n v="120215"/>
    <s v="SJP"/>
    <n v="120215"/>
    <s v="SJP-120215"/>
    <s v="891580002_SJP_120215"/>
    <d v="2021-12-31T00:00:00"/>
    <n v="491820"/>
    <n v="491820"/>
    <s v="B)Factura sin saldo ERP"/>
    <x v="1"/>
    <m/>
    <x v="0"/>
    <s v="OK"/>
    <n v="491820"/>
    <n v="0"/>
    <n v="0"/>
    <n v="491820"/>
    <n v="0"/>
    <m/>
    <m/>
    <m/>
    <m/>
    <n v="213598516396038"/>
    <m/>
    <n v="0"/>
    <d v="2022-01-07T00:00:00"/>
    <m/>
    <n v="2"/>
    <m/>
    <s v="SI"/>
    <n v="1"/>
    <n v="20220228"/>
    <n v="20220203"/>
    <n v="491820"/>
    <m/>
    <m/>
    <n v="20220822"/>
  </r>
  <r>
    <n v="891580002"/>
    <s v="Hospital Universitario San Jose de Popayan ESE"/>
    <s v="SJP"/>
    <n v="104735"/>
    <s v="SJP"/>
    <n v="104735"/>
    <s v="SJP-104735"/>
    <s v="891580002_SJP_104735"/>
    <d v="2021-11-11T00:00:00"/>
    <n v="521612"/>
    <n v="521612"/>
    <s v="B)Factura sin saldo ERP"/>
    <x v="2"/>
    <m/>
    <x v="0"/>
    <s v="OK"/>
    <n v="521612"/>
    <n v="0"/>
    <n v="0"/>
    <n v="521612"/>
    <n v="0"/>
    <n v="521612"/>
    <n v="2201248193"/>
    <d v="2022-06-24T00:00:00"/>
    <n v="34681851"/>
    <n v="213148523611056"/>
    <m/>
    <n v="0"/>
    <d v="2021-12-09T00:00:00"/>
    <m/>
    <n v="2"/>
    <m/>
    <s v="SI"/>
    <n v="1"/>
    <n v="20220228"/>
    <n v="20220203"/>
    <n v="521612"/>
    <m/>
    <m/>
    <n v="20220822"/>
  </r>
  <r>
    <n v="891580002"/>
    <s v="Hospital Universitario San Jose de Popayan ESE"/>
    <s v="SJP"/>
    <n v="76235"/>
    <s v="SJP"/>
    <n v="76235"/>
    <s v="SJP-76235"/>
    <s v="891580002_SJP_76235"/>
    <d v="2021-08-07T00:00:00"/>
    <n v="80000"/>
    <n v="80000"/>
    <s v="B)Factura sin saldo ERP"/>
    <x v="2"/>
    <m/>
    <x v="0"/>
    <s v="OK"/>
    <n v="80000"/>
    <n v="0"/>
    <n v="0"/>
    <n v="80000"/>
    <n v="0"/>
    <n v="80000"/>
    <n v="4800055825"/>
    <d v="2022-06-30T00:00:00"/>
    <n v="160000"/>
    <n v="220428516643778"/>
    <m/>
    <n v="0"/>
    <d v="2021-11-16T00:00:00"/>
    <m/>
    <n v="2"/>
    <m/>
    <s v="SI"/>
    <n v="1"/>
    <n v="20220227"/>
    <n v="20220203"/>
    <n v="80000"/>
    <m/>
    <m/>
    <n v="20220822"/>
  </r>
  <r>
    <n v="891580002"/>
    <s v="Hospital Universitario San Jose de Popayan ESE"/>
    <s v="SJP"/>
    <n v="80027"/>
    <s v="SJP"/>
    <n v="80027"/>
    <s v="SJP-80027"/>
    <s v="891580002_SJP_80027"/>
    <d v="2021-08-22T00:00:00"/>
    <n v="652180"/>
    <n v="652180"/>
    <s v="B)Factura sin saldo ERP"/>
    <x v="2"/>
    <m/>
    <x v="0"/>
    <s v="OK"/>
    <n v="652180"/>
    <n v="0"/>
    <n v="0"/>
    <n v="652180"/>
    <n v="0"/>
    <n v="652180"/>
    <n v="2201248193"/>
    <d v="2022-06-24T00:00:00"/>
    <n v="34681851"/>
    <n v="212268523697437"/>
    <m/>
    <n v="0"/>
    <d v="2021-09-09T00:00:00"/>
    <m/>
    <n v="2"/>
    <m/>
    <s v="SI"/>
    <n v="1"/>
    <n v="20220228"/>
    <n v="20220203"/>
    <n v="652180"/>
    <m/>
    <m/>
    <n v="20220822"/>
  </r>
  <r>
    <n v="891580002"/>
    <s v="Hospital Universitario San Jose de Popayan ESE"/>
    <s v="SJP"/>
    <n v="81078"/>
    <s v="SJP"/>
    <n v="81078"/>
    <s v="SJP-81078"/>
    <s v="891580002_SJP_81078"/>
    <d v="2021-08-25T00:00:00"/>
    <n v="124500"/>
    <n v="124500"/>
    <s v="B)Factura sin saldo ERP"/>
    <x v="2"/>
    <m/>
    <x v="0"/>
    <s v="OK"/>
    <n v="124500"/>
    <n v="0"/>
    <n v="0"/>
    <n v="124500"/>
    <n v="0"/>
    <n v="124500"/>
    <n v="2201248193"/>
    <d v="2022-06-24T00:00:00"/>
    <n v="34681851"/>
    <n v="210328495677989"/>
    <m/>
    <n v="0"/>
    <d v="2021-09-09T00:00:00"/>
    <m/>
    <n v="2"/>
    <m/>
    <s v="SI"/>
    <n v="1"/>
    <n v="20220228"/>
    <n v="20220203"/>
    <n v="124500"/>
    <m/>
    <m/>
    <n v="20220822"/>
  </r>
  <r>
    <n v="891580002"/>
    <s v="Hospital Universitario San Jose de Popayan ESE"/>
    <s v="SJP"/>
    <n v="81080"/>
    <s v="SJP"/>
    <n v="81080"/>
    <s v="SJP-81080"/>
    <s v="891580002_SJP_81080"/>
    <d v="2021-08-25T00:00:00"/>
    <n v="122000"/>
    <n v="122000"/>
    <s v="B)Factura sin saldo ERP"/>
    <x v="2"/>
    <m/>
    <x v="0"/>
    <s v="OK"/>
    <n v="122000"/>
    <n v="0"/>
    <n v="0"/>
    <n v="122000"/>
    <n v="0"/>
    <n v="122000"/>
    <n v="2201248193"/>
    <d v="2022-06-24T00:00:00"/>
    <n v="34681851"/>
    <n v="210298495383265"/>
    <m/>
    <n v="0"/>
    <d v="2021-09-09T00:00:00"/>
    <m/>
    <n v="2"/>
    <m/>
    <s v="SI"/>
    <n v="1"/>
    <n v="20220228"/>
    <n v="20220203"/>
    <n v="122000"/>
    <m/>
    <m/>
    <n v="20220822"/>
  </r>
  <r>
    <n v="891580002"/>
    <s v="Hospital Universitario San Jose de Popayan ESE"/>
    <s v="SJP"/>
    <n v="81300"/>
    <s v="SJP"/>
    <n v="81300"/>
    <s v="SJP-81300"/>
    <s v="891580002_SJP_81300"/>
    <d v="2021-08-26T00:00:00"/>
    <n v="526283"/>
    <n v="526283"/>
    <s v="B)Factura sin saldo ERP"/>
    <x v="2"/>
    <m/>
    <x v="0"/>
    <s v="OK"/>
    <n v="526283"/>
    <n v="0"/>
    <n v="0"/>
    <n v="526283"/>
    <n v="0"/>
    <n v="526283"/>
    <n v="2201248193"/>
    <d v="2022-06-24T00:00:00"/>
    <n v="34681851"/>
    <n v="210468495633346"/>
    <m/>
    <n v="0"/>
    <d v="2021-09-09T00:00:00"/>
    <m/>
    <n v="2"/>
    <m/>
    <s v="SI"/>
    <n v="1"/>
    <n v="20220228"/>
    <n v="20220203"/>
    <n v="526283"/>
    <m/>
    <m/>
    <n v="20220822"/>
  </r>
  <r>
    <n v="891580002"/>
    <s v="Hospital Universitario San Jose de Popayan ESE"/>
    <s v="SJP"/>
    <n v="53315"/>
    <s v="SJP"/>
    <n v="53315"/>
    <s v="SJP-53315"/>
    <s v="891580002_SJP_53315"/>
    <d v="2021-05-18T00:00:00"/>
    <n v="80000"/>
    <n v="80000"/>
    <s v="B)Factura sin saldo ERP"/>
    <x v="1"/>
    <m/>
    <x v="0"/>
    <s v="OK"/>
    <n v="80000"/>
    <n v="0"/>
    <n v="0"/>
    <n v="80000"/>
    <n v="0"/>
    <m/>
    <m/>
    <m/>
    <m/>
    <n v="220428516639187"/>
    <m/>
    <n v="0"/>
    <d v="2022-01-07T00:00:00"/>
    <m/>
    <n v="2"/>
    <m/>
    <s v="SI"/>
    <n v="1"/>
    <n v="20220227"/>
    <n v="20220203"/>
    <n v="80000"/>
    <m/>
    <m/>
    <n v="20220822"/>
  </r>
  <r>
    <n v="891580002"/>
    <s v="Hospital Universitario San Jose de Popayan ESE"/>
    <s v="SJP"/>
    <n v="75893"/>
    <s v="SJP"/>
    <n v="75893"/>
    <s v="SJP-75893"/>
    <s v="891580002_SJP_75893"/>
    <d v="2021-08-06T00:00:00"/>
    <n v="624500"/>
    <n v="624500"/>
    <s v="B)Factura sin saldo ERP"/>
    <x v="2"/>
    <m/>
    <x v="0"/>
    <s v="OK"/>
    <n v="624500"/>
    <n v="0"/>
    <n v="0"/>
    <n v="624500"/>
    <n v="0"/>
    <n v="624500"/>
    <n v="2201248193"/>
    <d v="2022-06-24T00:00:00"/>
    <n v="34681851"/>
    <n v="203583080217058"/>
    <m/>
    <n v="0"/>
    <d v="2021-09-09T00:00:00"/>
    <m/>
    <n v="2"/>
    <m/>
    <s v="SI"/>
    <n v="1"/>
    <n v="20220228"/>
    <n v="20220203"/>
    <n v="624500"/>
    <m/>
    <m/>
    <n v="20220822"/>
  </r>
  <r>
    <n v="891580002"/>
    <s v="Hospital Universitario San Jose de Popayan ESE"/>
    <s v="SJP"/>
    <n v="81500"/>
    <s v="SJP"/>
    <n v="81500"/>
    <s v="SJP-81500"/>
    <s v="891580002_SJP_81500"/>
    <d v="2021-08-26T00:00:00"/>
    <n v="172300"/>
    <n v="172300"/>
    <s v="B)Factura sin saldo ERP"/>
    <x v="2"/>
    <m/>
    <x v="0"/>
    <s v="OK"/>
    <n v="172300"/>
    <n v="0"/>
    <n v="0"/>
    <n v="172300"/>
    <n v="0"/>
    <n v="172300"/>
    <n v="2201248193"/>
    <d v="2022-06-24T00:00:00"/>
    <n v="34681851"/>
    <n v="210328495677117"/>
    <m/>
    <n v="0"/>
    <d v="2021-09-09T00:00:00"/>
    <m/>
    <n v="2"/>
    <m/>
    <s v="SI"/>
    <n v="1"/>
    <n v="20220228"/>
    <n v="20220203"/>
    <n v="172300"/>
    <m/>
    <m/>
    <n v="20220822"/>
  </r>
  <r>
    <n v="891580002"/>
    <s v="Hospital Universitario San Jose de Popayan ESE"/>
    <s v="SJP"/>
    <n v="89919"/>
    <s v="SJP"/>
    <n v="89919"/>
    <s v="SJP-89919"/>
    <s v="891580002_SJP_89919"/>
    <d v="2021-09-23T00:00:00"/>
    <n v="944239"/>
    <n v="944239"/>
    <s v="B)Factura sin saldo ERP"/>
    <x v="2"/>
    <m/>
    <x v="0"/>
    <s v="OK"/>
    <n v="944239"/>
    <n v="0"/>
    <n v="0"/>
    <n v="944239"/>
    <n v="0"/>
    <n v="944239"/>
    <n v="2201248193"/>
    <d v="2022-06-24T00:00:00"/>
    <n v="34681851"/>
    <n v="212628516406486"/>
    <m/>
    <n v="0"/>
    <d v="2021-10-13T00:00:00"/>
    <m/>
    <n v="2"/>
    <m/>
    <s v="SI"/>
    <n v="1"/>
    <n v="20220228"/>
    <n v="20220203"/>
    <n v="944239"/>
    <m/>
    <m/>
    <n v="20220822"/>
  </r>
  <r>
    <n v="891580002"/>
    <s v="Hospital Universitario San Jose de Popayan ESE"/>
    <s v="SJP"/>
    <n v="76232"/>
    <s v="SJP"/>
    <n v="76232"/>
    <s v="SJP-76232"/>
    <s v="891580002_SJP_76232"/>
    <d v="2021-08-07T00:00:00"/>
    <n v="6983409"/>
    <n v="6250477"/>
    <s v="B)Factura sin saldo ERP/conciliar diferencia glosa aceptada"/>
    <x v="2"/>
    <m/>
    <x v="0"/>
    <s v="OK"/>
    <n v="6983409"/>
    <n v="0"/>
    <n v="732932"/>
    <n v="6250477"/>
    <n v="0"/>
    <n v="6250477"/>
    <n v="2201273961"/>
    <d v="2022-08-01T00:00:00"/>
    <n v="55295308"/>
    <n v="212088516056909"/>
    <m/>
    <n v="0"/>
    <d v="2021-09-09T00:00:00"/>
    <m/>
    <n v="2"/>
    <m/>
    <s v="SI"/>
    <n v="2"/>
    <n v="20220430"/>
    <n v="20220407"/>
    <n v="6983409"/>
    <n v="732932"/>
    <s v="IPS ACEPTA $ 732.932 SEGUN ACTA DE CONCILIACION REALIZADAEL 07 ABRL 2022, POR ELIZABETH FERNANDEZ Y ZULLY FERNANDA MIRANDA.ELIZABETH FERNANDEZ"/>
    <n v="20220822"/>
  </r>
  <r>
    <n v="891580002"/>
    <s v="Hospital Universitario San Jose de Popayan ESE"/>
    <s v="SJP"/>
    <n v="81490"/>
    <s v="SJP"/>
    <n v="81490"/>
    <s v="SJP-81490"/>
    <s v="891580002_SJP_81490"/>
    <d v="2021-08-26T00:00:00"/>
    <n v="11253616"/>
    <n v="3650"/>
    <s v="B)Factura sin saldo ERP/conciliar diferencia glosa aceptada"/>
    <x v="2"/>
    <m/>
    <x v="0"/>
    <s v="OK"/>
    <n v="11253616"/>
    <n v="0"/>
    <n v="4550"/>
    <n v="11249066"/>
    <n v="0"/>
    <n v="3650"/>
    <n v="4800056036"/>
    <d v="2022-07-14T00:00:00"/>
    <n v="1899705"/>
    <n v="212208516517137"/>
    <m/>
    <n v="0"/>
    <d v="2021-09-09T00:00:00"/>
    <m/>
    <n v="2"/>
    <m/>
    <s v="SI"/>
    <n v="2"/>
    <n v="20220425"/>
    <n v="20220407"/>
    <n v="11253616"/>
    <n v="4550"/>
    <s v="IPS ACEPTA $ 4.550, SEGUN ACTA DE CONCILIACION REALIZADAEL 05 ABRIL 2022, POR MAIBER ACEVEDO Y CLAUDIA DAZZA.ELIZABETH FERNANDEZ"/>
    <n v="20220822"/>
  </r>
  <r>
    <n v="891580002"/>
    <s v="Hospital Universitario San Jose de Popayan ESE"/>
    <s v="SJP"/>
    <n v="109028"/>
    <s v="SJP"/>
    <n v="109028"/>
    <s v="SJP-109028"/>
    <s v="891580002_SJP_109028"/>
    <d v="2021-11-25T00:00:00"/>
    <n v="51348420"/>
    <n v="611750"/>
    <s v="B)Factura sin saldo ERP/conciliar diferencia glosa aceptada"/>
    <x v="2"/>
    <m/>
    <x v="0"/>
    <s v="OK"/>
    <n v="51348420"/>
    <n v="0"/>
    <n v="357350"/>
    <n v="50991070"/>
    <n v="0"/>
    <n v="611750"/>
    <n v="4800056036"/>
    <d v="2022-07-14T00:00:00"/>
    <n v="1899705"/>
    <n v="212998516013641"/>
    <m/>
    <n v="0"/>
    <d v="2021-12-09T00:00:00"/>
    <m/>
    <n v="2"/>
    <m/>
    <s v="SI"/>
    <n v="2"/>
    <n v="20220425"/>
    <n v="20220407"/>
    <n v="51348420"/>
    <n v="357350"/>
    <s v="IPS ACEPTA $ 357.350, SEGUN ACTA DE CONCILIACION REALIZADAEL 05 ABRIL 2022, POR MAIBER ACEVEDO Y CLAUDIA DAZZA.ELIZABETH FERNANDEZ"/>
    <n v="20220822"/>
  </r>
  <r>
    <n v="891580002"/>
    <s v="Hospital Universitario San Jose de Popayan ESE"/>
    <s v="SJP"/>
    <n v="127021"/>
    <s v="SJP"/>
    <n v="127021"/>
    <s v="SJP-127021"/>
    <s v="891580002_SJP_127021"/>
    <d v="2022-01-27T00:00:00"/>
    <n v="17545737"/>
    <n v="17193426"/>
    <s v="B)Factura sin saldo ERP/conciliar diferencia glosa aceptada"/>
    <x v="2"/>
    <m/>
    <x v="0"/>
    <s v="OK"/>
    <n v="17272837"/>
    <n v="0"/>
    <n v="79411"/>
    <n v="17193426"/>
    <n v="0"/>
    <n v="17193426"/>
    <n v="2201248193"/>
    <d v="2022-06-24T00:00:00"/>
    <n v="34681851"/>
    <n v="220628516828227"/>
    <m/>
    <n v="0"/>
    <d v="2022-03-11T00:00:00"/>
    <m/>
    <n v="2"/>
    <m/>
    <s v="SI"/>
    <n v="2"/>
    <n v="20220607"/>
    <n v="20220524"/>
    <n v="17272837"/>
    <n v="79411"/>
    <s v="IPS ACEPTA $79.411, SEGUN  ACTA DE CONCILIACION REALIZADAEL 24 MAYO 2022, POR MAIBER ACEVEDO Y CLAUDIA DAZZA.ELIZABETH FERNANDEZ"/>
    <n v="20220822"/>
  </r>
  <r>
    <n v="891580002"/>
    <s v="Hospital Universitario San Jose de Popayan ESE"/>
    <s v="SJP"/>
    <n v="41103"/>
    <s v="SJP"/>
    <n v="41103"/>
    <s v="SJP-41103"/>
    <s v="891580002_SJP_41103"/>
    <d v="2021-03-26T00:00:00"/>
    <n v="77294775"/>
    <n v="309074"/>
    <s v="B)Factura sin saldo ERP/conciliar diferencia glosa aceptada"/>
    <x v="2"/>
    <m/>
    <x v="0"/>
    <s v="OK"/>
    <n v="77294775"/>
    <n v="0"/>
    <n v="585640"/>
    <n v="76709135"/>
    <n v="0"/>
    <n v="309074"/>
    <n v="2201248193"/>
    <d v="2022-06-24T00:00:00"/>
    <n v="34681851"/>
    <n v="210528523520844"/>
    <m/>
    <n v="0"/>
    <d v="2021-05-06T00:00:00"/>
    <m/>
    <n v="2"/>
    <m/>
    <s v="SI"/>
    <n v="2"/>
    <n v="20220228"/>
    <n v="20220222"/>
    <n v="77294775"/>
    <n v="585640"/>
    <s v="IPS ACEPTA $ 585.640, SEGUN ACTA DE CONCILIACION REALIZADA EL 15 FEBRERO DEL 2022, POR ELIZABETH FERNANDEZ-MAIBER ACEVEDO Y ALMA PIEDAD SANCHEZ.ELIZABETH FERNANDEZ"/>
    <n v="20220822"/>
  </r>
  <r>
    <n v="891580002"/>
    <s v="Hospital Universitario San Jose de Popayan ESE"/>
    <s v="SJP"/>
    <n v="15698"/>
    <s v="SJP"/>
    <n v="15698"/>
    <s v="SJP-15698"/>
    <s v="891580002_SJP_15698"/>
    <d v="2020-12-11T00:00:00"/>
    <n v="137000"/>
    <n v="108500"/>
    <s v="B)Factura sin saldo ERP/conciliar diferencia glosa aceptada"/>
    <x v="1"/>
    <n v="1909383607"/>
    <x v="2"/>
    <s v="OK"/>
    <n v="137000"/>
    <n v="28500"/>
    <n v="0"/>
    <n v="108500"/>
    <n v="0"/>
    <m/>
    <m/>
    <m/>
    <m/>
    <n v="999999999999999"/>
    <m/>
    <n v="0"/>
    <d v="2021-01-07T00:00:00"/>
    <m/>
    <n v="2"/>
    <m/>
    <s v="SI"/>
    <n v="2"/>
    <n v="20211130"/>
    <n v="20211130"/>
    <n v="137000"/>
    <n v="28500"/>
    <s v="NULL"/>
    <n v="20220822"/>
  </r>
  <r>
    <n v="891580002"/>
    <s v="Hospital Universitario San Jose de Popayan ESE"/>
    <s v="SJP"/>
    <n v="27316"/>
    <s v="SJP"/>
    <n v="27316"/>
    <s v="SJP-27316"/>
    <s v="891580002_SJP_27316"/>
    <d v="2021-01-31T00:00:00"/>
    <n v="9010148"/>
    <n v="294336"/>
    <s v="B)Factura sin saldo ERP/conciliar diferencia glosa aceptada"/>
    <x v="2"/>
    <m/>
    <x v="0"/>
    <s v="OK"/>
    <n v="9010148"/>
    <n v="0"/>
    <n v="175198"/>
    <n v="8834950"/>
    <n v="0"/>
    <n v="294336"/>
    <n v="2201248193"/>
    <d v="2022-06-24T00:00:00"/>
    <n v="34681851"/>
    <n v="210198523829557"/>
    <m/>
    <n v="0"/>
    <d v="2021-03-16T00:00:00"/>
    <m/>
    <n v="2"/>
    <m/>
    <s v="SI"/>
    <n v="2"/>
    <n v="20220228"/>
    <n v="20220222"/>
    <n v="9010148"/>
    <n v="175198"/>
    <s v="IPS ACEPTA $175.198, SEGUN ACTA DE CONCILIACION REALIZADA EL 15 FEBRERO DEL 2022, POR ELIZABETH FERNANDEZ-MAIBER ACEVEDO Y ALMA PIEDAD SANCHEZ.ELIZABETH FERNANDEZ"/>
    <n v="20220822"/>
  </r>
  <r>
    <n v="891580002"/>
    <s v="Hospital Universitario San Jose de Popayan ESE"/>
    <s v="SJP"/>
    <n v="116561"/>
    <s v="SJP"/>
    <n v="116561"/>
    <s v="SJP-116561"/>
    <s v="891580002_SJP_116561"/>
    <d v="2021-12-20T00:00:00"/>
    <n v="46254870"/>
    <n v="45763320"/>
    <s v="B)Factura sin saldo ERP/conciliar diferencia glosa aceptada"/>
    <x v="2"/>
    <m/>
    <x v="0"/>
    <s v="OK"/>
    <n v="46254870"/>
    <n v="0"/>
    <n v="491550"/>
    <n v="45763320"/>
    <n v="0"/>
    <n v="45763320"/>
    <n v="2201273961"/>
    <d v="2022-08-01T00:00:00"/>
    <n v="55295308"/>
    <n v="220318516501873"/>
    <m/>
    <n v="0"/>
    <d v="2022-02-08T00:00:00"/>
    <m/>
    <n v="2"/>
    <m/>
    <s v="SI"/>
    <n v="2"/>
    <n v="20220607"/>
    <n v="20220524"/>
    <n v="46254870"/>
    <n v="491550"/>
    <s v="IPS ACEPTA $ 491.550, SEGUN  ACTA DE CONCILIACION REALIZADAEL 24 MAYO 2022, POR MAIBER ACEVEDO Y CLAUDIA DAZZA.ELIZABETH FERNANDEZ"/>
    <n v="20220822"/>
  </r>
  <r>
    <n v="891580002"/>
    <s v="Hospital Universitario San Jose de Popayan ESE"/>
    <s v="SJP"/>
    <n v="110550"/>
    <s v="SJP"/>
    <n v="110550"/>
    <s v="SJP-110550"/>
    <s v="891580002_SJP_110550"/>
    <d v="2021-11-30T00:00:00"/>
    <n v="9828040"/>
    <n v="9150690"/>
    <s v="B)Factura sin saldo ERP/conciliar diferencia glosa aceptada"/>
    <x v="2"/>
    <m/>
    <x v="0"/>
    <s v="OK"/>
    <n v="9567340"/>
    <n v="0"/>
    <n v="416650"/>
    <n v="9150690"/>
    <n v="0"/>
    <n v="9150690"/>
    <n v="2201248193"/>
    <d v="2022-06-24T00:00:00"/>
    <n v="34681851"/>
    <n v="212918516061433"/>
    <m/>
    <n v="0"/>
    <d v="2021-12-09T00:00:00"/>
    <m/>
    <n v="2"/>
    <m/>
    <s v="SI"/>
    <n v="2"/>
    <n v="20220425"/>
    <n v="20220407"/>
    <n v="9567340"/>
    <n v="416650"/>
    <s v="IPS ACEPTA $ 416.650, SEGUN ACTA DE CONCILIACION REALIZADA EL 04 ABRIL 2022 POR MAIBER ACEVEDO Y CLAUDIA DAZZA.ELIZABETH FERNANDEZ"/>
    <n v="20220822"/>
  </r>
  <r>
    <n v="891580002"/>
    <s v="Hospital Universitario San Jose de Popayan ESE"/>
    <s v="SJP"/>
    <n v="129511"/>
    <s v="SJP"/>
    <n v="129511"/>
    <s v="SJP-129511"/>
    <s v="891580002_SJP_129511"/>
    <d v="2022-02-02T00:00:00"/>
    <n v="4577030"/>
    <n v="3510348"/>
    <s v="B)Factura sin saldo ERP/conciliar diferencia valor de factura"/>
    <x v="2"/>
    <m/>
    <x v="0"/>
    <s v="OK"/>
    <n v="3510348"/>
    <n v="0"/>
    <n v="0"/>
    <n v="3510348"/>
    <n v="0"/>
    <n v="3510348"/>
    <n v="2201248193"/>
    <d v="2022-06-24T00:00:00"/>
    <n v="34681851"/>
    <n v="220228516065709"/>
    <m/>
    <n v="0"/>
    <d v="2022-03-11T00:00:00"/>
    <m/>
    <n v="2"/>
    <m/>
    <s v="SI"/>
    <n v="1"/>
    <n v="20220330"/>
    <n v="20220324"/>
    <n v="3510348"/>
    <m/>
    <m/>
    <n v="20220822"/>
  </r>
  <r>
    <n v="891580002"/>
    <s v="Hospital Universitario San Jose de Popayan ESE"/>
    <s v="SJP"/>
    <n v="91670"/>
    <s v="SJP"/>
    <n v="91670"/>
    <s v="SJP-91670"/>
    <s v="891580002_SJP_91670"/>
    <d v="2021-09-28T00:00:00"/>
    <n v="194200"/>
    <n v="190700"/>
    <s v="B)Factura sin saldo ERP/conciliar diferencia valor de factura"/>
    <x v="2"/>
    <m/>
    <x v="0"/>
    <s v="OK"/>
    <n v="190700"/>
    <n v="0"/>
    <n v="0"/>
    <n v="190700"/>
    <n v="0"/>
    <n v="190700"/>
    <n v="2201248193"/>
    <d v="2022-06-24T00:00:00"/>
    <n v="34681851"/>
    <n v="212578495369743"/>
    <m/>
    <n v="0"/>
    <d v="2021-10-13T00:00:00"/>
    <m/>
    <n v="2"/>
    <m/>
    <s v="SI"/>
    <n v="1"/>
    <n v="20220228"/>
    <n v="20220203"/>
    <n v="190700"/>
    <m/>
    <m/>
    <n v="20220822"/>
  </r>
  <r>
    <n v="891580002"/>
    <s v="Hospital Universitario San Jose de Popayan ESE"/>
    <s v="SJP"/>
    <n v="96598"/>
    <s v="SJP"/>
    <n v="96598"/>
    <s v="SJP-96598"/>
    <s v="891580002_SJP_96598"/>
    <d v="2021-10-13T00:00:00"/>
    <n v="75000"/>
    <n v="61000"/>
    <s v="B)Factura sin saldo ERP/conciliar diferencia valor de factura"/>
    <x v="2"/>
    <m/>
    <x v="0"/>
    <s v="OK"/>
    <n v="61000"/>
    <n v="0"/>
    <n v="0"/>
    <n v="61000"/>
    <n v="0"/>
    <n v="61000"/>
    <n v="2201248193"/>
    <d v="2022-06-24T00:00:00"/>
    <n v="34681851"/>
    <n v="212858516370674"/>
    <m/>
    <n v="0"/>
    <d v="2021-12-09T00:00:00"/>
    <m/>
    <n v="2"/>
    <m/>
    <s v="SI"/>
    <n v="1"/>
    <n v="20220228"/>
    <n v="20220203"/>
    <n v="61000"/>
    <m/>
    <m/>
    <n v="20220822"/>
  </r>
  <r>
    <n v="891580002"/>
    <s v="Hospital Universitario San Jose de Popayan ESE"/>
    <s v="SJP"/>
    <n v="103550"/>
    <s v="SJP"/>
    <n v="103550"/>
    <s v="SJP-103550"/>
    <s v="891580002_SJP_103550"/>
    <d v="2021-11-08T00:00:00"/>
    <n v="1018031"/>
    <n v="963031"/>
    <s v="B)Factura sin saldo ERP/conciliar diferencia valor de factura"/>
    <x v="2"/>
    <m/>
    <x v="0"/>
    <s v="OK"/>
    <n v="963031"/>
    <n v="0"/>
    <n v="0"/>
    <n v="963031"/>
    <n v="0"/>
    <n v="963031"/>
    <n v="2201248193"/>
    <d v="2022-06-24T00:00:00"/>
    <n v="34681851"/>
    <n v="213078516654540"/>
    <m/>
    <n v="0"/>
    <d v="2021-12-09T00:00:00"/>
    <m/>
    <n v="2"/>
    <m/>
    <s v="SI"/>
    <n v="1"/>
    <n v="20220228"/>
    <n v="20220203"/>
    <n v="963031"/>
    <m/>
    <m/>
    <n v="20220822"/>
  </r>
  <r>
    <n v="891580002"/>
    <s v="Hospital Universitario San Jose de Popayan ESE"/>
    <s v="SJP"/>
    <n v="133703"/>
    <s v="SJP"/>
    <n v="133703"/>
    <s v="SJP-133703"/>
    <s v="891580002_SJP_133703"/>
    <d v="2022-02-15T00:00:00"/>
    <n v="19642931"/>
    <n v="19642931"/>
    <s v="C)Glosas total pendiente por respuesta de IPS"/>
    <x v="4"/>
    <m/>
    <x v="0"/>
    <s v="OK"/>
    <n v="19642931"/>
    <n v="0"/>
    <n v="0"/>
    <n v="0"/>
    <n v="19642931"/>
    <m/>
    <m/>
    <m/>
    <m/>
    <m/>
    <s v="AUT./PTCIA. MEDICA. Se devuelve factura: 1)Pte. autorizaciónpara estancias y procedimientos Qx. 2) Interconsulta Neurocirugia No facturable. Paciente llevado  a procedimiento de Neurocirugía $63.700 glosa Dra. Maiber Acevedo ...............3) Se glosa  S55201 MATERIALES DE SUTURA,  CURACION  yMEDICAMENTOS x $681,000, NO da lugar a facturar en grupo Quirurgico 20, estan facturados al consumo  en el item de materiales e insumos...  4)solo esta autorizada la atención inicial de urgencias.. en los envios del anexo III hay error en las fechas de la hospitalizacion Segun HC ingreso 27 de enero2022 egreso el 3 de febrero 2022, favor verificar  y enviarnuavamente el anexo III  a la CAP.  José Avilio Manquillo"/>
    <n v="19642931"/>
    <d v="2022-03-11T00:00:00"/>
    <m/>
    <n v="9"/>
    <m/>
    <s v="SI"/>
    <n v="1"/>
    <n v="21001231"/>
    <n v="20220324"/>
    <n v="19642931"/>
    <m/>
    <m/>
    <n v="20220822"/>
  </r>
  <r>
    <n v="891580002"/>
    <s v="Hospital Universitario San Jose de Popayan ESE"/>
    <s v="SJP"/>
    <n v="116562"/>
    <s v="SJP"/>
    <n v="116562"/>
    <s v="SJP-116562"/>
    <s v="891580002_SJP_116562"/>
    <d v="2021-12-20T00:00:00"/>
    <n v="60813"/>
    <n v="60813"/>
    <s v="C)Glosas total pendiente por respuesta de IPS"/>
    <x v="4"/>
    <m/>
    <x v="0"/>
    <s v="OK"/>
    <n v="60813"/>
    <n v="0"/>
    <n v="0"/>
    <n v="0"/>
    <n v="60813"/>
    <m/>
    <m/>
    <m/>
    <m/>
    <m/>
    <s v="NO PBS SE DEVUELVE FACTURA GESTIONAR CON EL AREA ENCARGADA MIPRES NO EXITOSOS 20211122193031592142 PARAMETRIZACION Y20211122100031592035EXCLUSION SEGUN RESOLUCION 244 DE 2019/UUARIO CON OTRA PRESCRIPCION DEL MISMO DIA 20211122193031592142 DONDE SE INDICA QUE TIENE DOLOR NEUROPATICOMILE"/>
    <n v="60813"/>
    <d v="2022-05-05T00:00:00"/>
    <m/>
    <n v="9"/>
    <m/>
    <s v="SI"/>
    <n v="1"/>
    <n v="21001231"/>
    <n v="20220514"/>
    <n v="60813"/>
    <m/>
    <m/>
    <n v="20220822"/>
  </r>
  <r>
    <n v="891580002"/>
    <s v="Hospital Universitario San Jose de Popayan ESE"/>
    <s v="SJP"/>
    <n v="110551"/>
    <s v="SJP"/>
    <n v="110551"/>
    <s v="SJP-110551"/>
    <s v="891580002_SJP_110551"/>
    <d v="2021-11-30T00:00:00"/>
    <n v="51984"/>
    <n v="51984"/>
    <s v="C)Glosas total pendiente por respuesta de IPS"/>
    <x v="4"/>
    <m/>
    <x v="0"/>
    <s v="OK"/>
    <n v="51984"/>
    <n v="0"/>
    <n v="0"/>
    <n v="0"/>
    <n v="51984"/>
    <m/>
    <m/>
    <m/>
    <m/>
    <m/>
    <s v="NO PBS SE DEVUELVE FACTURA LOS MIPRES QUE ENVIAN ESTAN NO EXITOSOS VALIDAR CON EL AREA ENCARGADA SE ESCALA CORREO PTE PARAMETRIZACION SIN RESPEUTAS GESTIONAR CON AREA ENCARGADA QUEMIPRES 20211019184030915337-20211021128030972558  NO EXITOSO"/>
    <n v="51984"/>
    <d v="2022-05-06T00:00:00"/>
    <m/>
    <n v="9"/>
    <m/>
    <s v="SI"/>
    <n v="1"/>
    <n v="21001231"/>
    <n v="20220514"/>
    <n v="51984"/>
    <m/>
    <m/>
    <n v="20220822"/>
  </r>
  <r>
    <n v="891580002"/>
    <s v="Hospital Universitario San Jose de Popayan ESE"/>
    <s v="SJP"/>
    <n v="169917"/>
    <s v="SJP"/>
    <n v="169917"/>
    <s v="SJP-169917"/>
    <s v="891580002_SJP_169917"/>
    <d v="2022-06-06T00:00:00"/>
    <n v="5840433"/>
    <n v="5840433"/>
    <s v="C)Glosas total pendiente por respuesta de IPS"/>
    <x v="4"/>
    <m/>
    <x v="0"/>
    <s v="OK"/>
    <n v="5840433"/>
    <n v="0"/>
    <n v="0"/>
    <n v="0"/>
    <n v="5840433"/>
    <m/>
    <m/>
    <m/>
    <m/>
    <m/>
    <s v="AUT SE DEVUELVE FACTURA LA AUTORIZACION QUE ENVIAN SOLO ESTAGENERADA PARA URGENCIA 221448523248464  DEBEN DE GESTIONAR PCON EL AREA ENCARGADA LA AUT PARA LOS DEMAS SERVICIOS HOSPITALIZACION capautorizaciones@epscomfenalcovalle.com.co SE REALIZA OBJECION DRA MAIBER ACEVEDO PTCIA MEDICA 608 Gram factuuran 2 interpretan 1  $ 14.300 FACTURACION. 110 Interconsultta Cirugía General no facturable, paciente llevado a procedidimiento quirúrgico.  $ 63.700  MILENA"/>
    <n v="5840433"/>
    <d v="2022-06-15T00:00:00"/>
    <m/>
    <n v="9"/>
    <m/>
    <s v="SI"/>
    <n v="1"/>
    <n v="21001231"/>
    <n v="20220712"/>
    <n v="5840433"/>
    <m/>
    <m/>
    <n v="20220822"/>
  </r>
  <r>
    <n v="891580002"/>
    <s v="Hospital Universitario San Jose de Popayan ESE"/>
    <s v="SJP"/>
    <n v="35396"/>
    <s v="SJP"/>
    <n v="35396"/>
    <s v="SJP-35396"/>
    <s v="891580002_SJP_35396"/>
    <d v="2021-03-04T00:00:00"/>
    <n v="80000"/>
    <n v="80000"/>
    <s v="C)Glosas total pendiente por respuesta de IPS"/>
    <x v="4"/>
    <m/>
    <x v="0"/>
    <s v="OK"/>
    <n v="80000"/>
    <n v="0"/>
    <n v="0"/>
    <n v="0"/>
    <n v="80000"/>
    <m/>
    <m/>
    <m/>
    <m/>
    <m/>
    <s v="COVID SE DEVUELVE FACTURA SE VALIDA NO APTA PARA PAGONO ESTA REPORTADA EN SISMUESTRAS MILENA"/>
    <n v="80000"/>
    <d v="2022-05-05T00:00:00"/>
    <m/>
    <n v="9"/>
    <m/>
    <s v="SI"/>
    <n v="1"/>
    <n v="21001231"/>
    <n v="20220514"/>
    <n v="80000"/>
    <m/>
    <m/>
    <n v="202208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D9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6">
        <item x="2"/>
        <item x="3"/>
        <item x="4"/>
        <item x="1"/>
        <item x="0"/>
        <item t="default"/>
      </items>
    </pivotField>
    <pivotField showAll="0"/>
    <pivotField dataField="1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CANT FACT" fld="10" subtotal="count" baseField="12" baseItem="0"/>
    <dataField name="  SALDO_FACT_IPS" fld="10" baseField="0" baseItem="0" numFmtId="42"/>
    <dataField name="  POR PAGAR SAP" fld="14" baseField="12" baseItem="0" numFmtId="42"/>
  </dataFields>
  <formats count="9">
    <format dxfId="8">
      <pivotArea type="all" dataOnly="0" outline="0" fieldPosition="0"/>
    </format>
    <format dxfId="7">
      <pivotArea outline="0" collapsedLevelsAreSubtotals="1" fieldPosition="0"/>
    </format>
    <format dxfId="6">
      <pivotArea field="12" type="button" dataOnly="0" labelOnly="1" outline="0" axis="axisRow" fieldPosition="0"/>
    </format>
    <format dxfId="5">
      <pivotArea dataOnly="0" labelOnly="1" fieldPosition="0">
        <references count="1">
          <reference field="12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K5" sqref="K5:K61"/>
    </sheetView>
  </sheetViews>
  <sheetFormatPr baseColWidth="10" defaultRowHeight="15" x14ac:dyDescent="0.25"/>
  <cols>
    <col min="1" max="1" width="16.28515625" customWidth="1"/>
    <col min="2" max="2" width="13.5703125" customWidth="1"/>
    <col min="3" max="3" width="43" bestFit="1" customWidth="1"/>
    <col min="4" max="5" width="13.85546875" bestFit="1" customWidth="1"/>
    <col min="6" max="7" width="11.42578125" style="2"/>
    <col min="8" max="8" width="15.140625" style="3" bestFit="1" customWidth="1"/>
    <col min="9" max="9" width="16.28515625" style="2" customWidth="1"/>
    <col min="10" max="10" width="16.28515625" style="13" customWidth="1"/>
    <col min="11" max="11" width="15.7109375" style="3" bestFit="1" customWidth="1"/>
    <col min="12" max="12" width="15.140625" bestFit="1" customWidth="1"/>
  </cols>
  <sheetData>
    <row r="1" spans="1:13" x14ac:dyDescent="0.25">
      <c r="A1" s="1" t="s">
        <v>0</v>
      </c>
    </row>
    <row r="2" spans="1:13" x14ac:dyDescent="0.25">
      <c r="A2" s="1" t="s">
        <v>1</v>
      </c>
    </row>
    <row r="4" spans="1:13" s="7" customFormat="1" ht="4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5" t="s">
        <v>8</v>
      </c>
      <c r="H4" s="6" t="s">
        <v>9</v>
      </c>
      <c r="I4" s="5" t="s">
        <v>10</v>
      </c>
      <c r="J4" s="6" t="s">
        <v>11</v>
      </c>
      <c r="K4" s="6" t="s">
        <v>12</v>
      </c>
    </row>
    <row r="5" spans="1:13" x14ac:dyDescent="0.25">
      <c r="A5" s="8" t="s">
        <v>13</v>
      </c>
      <c r="B5" s="8">
        <v>891580002</v>
      </c>
      <c r="C5" s="8" t="s">
        <v>14</v>
      </c>
      <c r="D5" s="8"/>
      <c r="E5" s="8">
        <v>1626890</v>
      </c>
      <c r="F5" s="9">
        <v>44019</v>
      </c>
      <c r="G5" s="9">
        <v>44050</v>
      </c>
      <c r="H5" s="10">
        <v>400000</v>
      </c>
      <c r="I5" s="10">
        <v>0</v>
      </c>
      <c r="J5" s="10">
        <v>200000</v>
      </c>
      <c r="K5" s="10">
        <v>200000</v>
      </c>
      <c r="L5" s="3"/>
      <c r="M5" s="12"/>
    </row>
    <row r="6" spans="1:13" x14ac:dyDescent="0.25">
      <c r="A6" s="8" t="s">
        <v>13</v>
      </c>
      <c r="B6" s="8">
        <v>891580002</v>
      </c>
      <c r="C6" s="8" t="s">
        <v>14</v>
      </c>
      <c r="D6" s="8" t="s">
        <v>15</v>
      </c>
      <c r="E6" s="8">
        <v>15698</v>
      </c>
      <c r="F6" s="9">
        <v>44176</v>
      </c>
      <c r="G6" s="9">
        <v>44203.541666666664</v>
      </c>
      <c r="H6" s="10">
        <v>137000</v>
      </c>
      <c r="I6" s="10">
        <v>0</v>
      </c>
      <c r="J6" s="10">
        <v>0</v>
      </c>
      <c r="K6" s="10">
        <v>108500</v>
      </c>
      <c r="L6" s="3"/>
      <c r="M6" s="12"/>
    </row>
    <row r="7" spans="1:13" x14ac:dyDescent="0.25">
      <c r="A7" s="8" t="s">
        <v>13</v>
      </c>
      <c r="B7" s="8">
        <v>891580002</v>
      </c>
      <c r="C7" s="8" t="s">
        <v>14</v>
      </c>
      <c r="D7" s="8" t="s">
        <v>15</v>
      </c>
      <c r="E7" s="8">
        <v>27316</v>
      </c>
      <c r="F7" s="9">
        <v>44227</v>
      </c>
      <c r="G7" s="9">
        <v>44271</v>
      </c>
      <c r="H7" s="10">
        <v>9010148</v>
      </c>
      <c r="I7" s="10">
        <v>0</v>
      </c>
      <c r="J7" s="10">
        <v>8540614</v>
      </c>
      <c r="K7" s="10">
        <v>294336</v>
      </c>
      <c r="L7" s="3"/>
      <c r="M7" s="12"/>
    </row>
    <row r="8" spans="1:13" x14ac:dyDescent="0.25">
      <c r="A8" s="8" t="s">
        <v>13</v>
      </c>
      <c r="B8" s="8">
        <v>891580002</v>
      </c>
      <c r="C8" s="8" t="s">
        <v>14</v>
      </c>
      <c r="D8" s="8" t="s">
        <v>15</v>
      </c>
      <c r="E8" s="8">
        <v>35396</v>
      </c>
      <c r="F8" s="9">
        <v>44259</v>
      </c>
      <c r="G8" s="9">
        <v>44686.5</v>
      </c>
      <c r="H8" s="10">
        <v>80000</v>
      </c>
      <c r="I8" s="10">
        <v>0</v>
      </c>
      <c r="J8" s="10">
        <v>0</v>
      </c>
      <c r="K8" s="10">
        <v>80000</v>
      </c>
      <c r="L8" s="3"/>
      <c r="M8" s="12"/>
    </row>
    <row r="9" spans="1:13" x14ac:dyDescent="0.25">
      <c r="A9" s="8" t="s">
        <v>13</v>
      </c>
      <c r="B9" s="8">
        <v>891580002</v>
      </c>
      <c r="C9" s="8" t="s">
        <v>14</v>
      </c>
      <c r="D9" s="8" t="s">
        <v>15</v>
      </c>
      <c r="E9" s="8">
        <v>41103</v>
      </c>
      <c r="F9" s="9">
        <v>44281</v>
      </c>
      <c r="G9" s="9">
        <v>44322</v>
      </c>
      <c r="H9" s="10">
        <v>77294775</v>
      </c>
      <c r="I9" s="10">
        <v>0</v>
      </c>
      <c r="J9" s="10">
        <v>76400061</v>
      </c>
      <c r="K9" s="10">
        <v>309074</v>
      </c>
      <c r="L9" s="3"/>
      <c r="M9" s="12"/>
    </row>
    <row r="10" spans="1:13" x14ac:dyDescent="0.25">
      <c r="A10" s="8" t="s">
        <v>13</v>
      </c>
      <c r="B10" s="8">
        <v>891580002</v>
      </c>
      <c r="C10" s="8" t="s">
        <v>14</v>
      </c>
      <c r="D10" s="8" t="s">
        <v>15</v>
      </c>
      <c r="E10" s="8">
        <v>53315</v>
      </c>
      <c r="F10" s="9">
        <v>44334</v>
      </c>
      <c r="G10" s="9">
        <v>44568.611111111109</v>
      </c>
      <c r="H10" s="10">
        <v>80000</v>
      </c>
      <c r="I10" s="10">
        <v>0</v>
      </c>
      <c r="J10" s="10"/>
      <c r="K10" s="10">
        <v>80000</v>
      </c>
      <c r="L10" s="3"/>
      <c r="M10" s="12"/>
    </row>
    <row r="11" spans="1:13" x14ac:dyDescent="0.25">
      <c r="A11" s="8" t="s">
        <v>13</v>
      </c>
      <c r="B11" s="8">
        <v>891580002</v>
      </c>
      <c r="C11" s="8" t="s">
        <v>14</v>
      </c>
      <c r="D11" s="8" t="s">
        <v>15</v>
      </c>
      <c r="E11" s="8">
        <v>75893</v>
      </c>
      <c r="F11" s="9">
        <v>44414</v>
      </c>
      <c r="G11" s="9">
        <v>44448.541666666664</v>
      </c>
      <c r="H11" s="10">
        <v>624500</v>
      </c>
      <c r="I11" s="10">
        <v>0</v>
      </c>
      <c r="J11" s="10"/>
      <c r="K11" s="10">
        <v>624500</v>
      </c>
      <c r="L11" s="3"/>
      <c r="M11" s="12"/>
    </row>
    <row r="12" spans="1:13" x14ac:dyDescent="0.25">
      <c r="A12" s="8" t="s">
        <v>13</v>
      </c>
      <c r="B12" s="8">
        <v>891580002</v>
      </c>
      <c r="C12" s="8" t="s">
        <v>14</v>
      </c>
      <c r="D12" s="8" t="s">
        <v>15</v>
      </c>
      <c r="E12" s="8">
        <v>76232</v>
      </c>
      <c r="F12" s="9">
        <v>44415</v>
      </c>
      <c r="G12" s="9">
        <v>44448.541666666664</v>
      </c>
      <c r="H12" s="10">
        <v>6983409</v>
      </c>
      <c r="I12" s="10">
        <v>0</v>
      </c>
      <c r="J12" s="10">
        <v>0</v>
      </c>
      <c r="K12" s="10">
        <v>6250477</v>
      </c>
      <c r="L12" s="3"/>
      <c r="M12" s="12"/>
    </row>
    <row r="13" spans="1:13" x14ac:dyDescent="0.25">
      <c r="A13" s="8" t="s">
        <v>13</v>
      </c>
      <c r="B13" s="8">
        <v>891580002</v>
      </c>
      <c r="C13" s="8" t="s">
        <v>14</v>
      </c>
      <c r="D13" s="8" t="s">
        <v>15</v>
      </c>
      <c r="E13" s="8">
        <v>76235</v>
      </c>
      <c r="F13" s="9">
        <v>44415</v>
      </c>
      <c r="G13" s="9">
        <v>44516.583333333336</v>
      </c>
      <c r="H13" s="10">
        <v>80000</v>
      </c>
      <c r="I13" s="10">
        <v>0</v>
      </c>
      <c r="J13" s="10"/>
      <c r="K13" s="10">
        <v>80000</v>
      </c>
      <c r="L13" s="3"/>
      <c r="M13" s="12"/>
    </row>
    <row r="14" spans="1:13" x14ac:dyDescent="0.25">
      <c r="A14" s="8" t="s">
        <v>13</v>
      </c>
      <c r="B14" s="8">
        <v>891580002</v>
      </c>
      <c r="C14" s="8" t="s">
        <v>14</v>
      </c>
      <c r="D14" s="8" t="s">
        <v>15</v>
      </c>
      <c r="E14" s="8">
        <v>80027</v>
      </c>
      <c r="F14" s="9">
        <v>44430</v>
      </c>
      <c r="G14" s="9">
        <v>44448.541666666664</v>
      </c>
      <c r="H14" s="10">
        <v>652180</v>
      </c>
      <c r="I14" s="10">
        <v>0</v>
      </c>
      <c r="J14" s="10"/>
      <c r="K14" s="10">
        <v>652180</v>
      </c>
      <c r="L14" s="3"/>
      <c r="M14" s="12"/>
    </row>
    <row r="15" spans="1:13" x14ac:dyDescent="0.25">
      <c r="A15" s="8" t="s">
        <v>13</v>
      </c>
      <c r="B15" s="8">
        <v>891580002</v>
      </c>
      <c r="C15" s="8" t="s">
        <v>14</v>
      </c>
      <c r="D15" s="8" t="s">
        <v>15</v>
      </c>
      <c r="E15" s="8">
        <v>81078</v>
      </c>
      <c r="F15" s="9">
        <v>44433</v>
      </c>
      <c r="G15" s="9">
        <v>44448</v>
      </c>
      <c r="H15" s="10">
        <v>124500</v>
      </c>
      <c r="I15" s="10">
        <v>0</v>
      </c>
      <c r="J15" s="10"/>
      <c r="K15" s="10">
        <v>124500</v>
      </c>
      <c r="L15" s="3"/>
      <c r="M15" s="12"/>
    </row>
    <row r="16" spans="1:13" x14ac:dyDescent="0.25">
      <c r="A16" s="8" t="s">
        <v>13</v>
      </c>
      <c r="B16" s="8">
        <v>891580002</v>
      </c>
      <c r="C16" s="8" t="s">
        <v>14</v>
      </c>
      <c r="D16" s="8" t="s">
        <v>15</v>
      </c>
      <c r="E16" s="8">
        <v>81080</v>
      </c>
      <c r="F16" s="9">
        <v>44433</v>
      </c>
      <c r="G16" s="9">
        <v>44448</v>
      </c>
      <c r="H16" s="10">
        <v>122000</v>
      </c>
      <c r="I16" s="10">
        <v>0</v>
      </c>
      <c r="J16" s="10"/>
      <c r="K16" s="10">
        <v>122000</v>
      </c>
      <c r="L16" s="3"/>
      <c r="M16" s="12"/>
    </row>
    <row r="17" spans="1:13" x14ac:dyDescent="0.25">
      <c r="A17" s="8" t="s">
        <v>13</v>
      </c>
      <c r="B17" s="8">
        <v>891580002</v>
      </c>
      <c r="C17" s="8" t="s">
        <v>14</v>
      </c>
      <c r="D17" s="8" t="s">
        <v>15</v>
      </c>
      <c r="E17" s="8">
        <v>81300</v>
      </c>
      <c r="F17" s="9">
        <v>44434</v>
      </c>
      <c r="G17" s="9">
        <v>44448</v>
      </c>
      <c r="H17" s="10">
        <v>526283</v>
      </c>
      <c r="I17" s="10">
        <v>0</v>
      </c>
      <c r="J17" s="10"/>
      <c r="K17" s="10">
        <v>526283</v>
      </c>
      <c r="L17" s="3"/>
      <c r="M17" s="12"/>
    </row>
    <row r="18" spans="1:13" x14ac:dyDescent="0.25">
      <c r="A18" s="8" t="s">
        <v>13</v>
      </c>
      <c r="B18" s="8">
        <v>891580002</v>
      </c>
      <c r="C18" s="8" t="s">
        <v>14</v>
      </c>
      <c r="D18" s="8" t="s">
        <v>15</v>
      </c>
      <c r="E18" s="8">
        <v>81490</v>
      </c>
      <c r="F18" s="9">
        <v>44434</v>
      </c>
      <c r="G18" s="9">
        <v>44448.541666666664</v>
      </c>
      <c r="H18" s="10">
        <v>11253616</v>
      </c>
      <c r="I18" s="10">
        <v>0</v>
      </c>
      <c r="J18" s="10">
        <v>11245416</v>
      </c>
      <c r="K18" s="10">
        <v>3650</v>
      </c>
      <c r="L18" s="3"/>
      <c r="M18" s="12"/>
    </row>
    <row r="19" spans="1:13" x14ac:dyDescent="0.25">
      <c r="A19" s="8" t="s">
        <v>13</v>
      </c>
      <c r="B19" s="8">
        <v>891580002</v>
      </c>
      <c r="C19" s="8" t="s">
        <v>14</v>
      </c>
      <c r="D19" s="8" t="s">
        <v>15</v>
      </c>
      <c r="E19" s="8">
        <v>81500</v>
      </c>
      <c r="F19" s="9">
        <v>44434</v>
      </c>
      <c r="G19" s="9">
        <v>44448</v>
      </c>
      <c r="H19" s="10">
        <v>172300</v>
      </c>
      <c r="I19" s="10">
        <v>0</v>
      </c>
      <c r="J19" s="10"/>
      <c r="K19" s="10">
        <v>172300</v>
      </c>
      <c r="L19" s="3"/>
      <c r="M19" s="12"/>
    </row>
    <row r="20" spans="1:13" x14ac:dyDescent="0.25">
      <c r="A20" s="8" t="s">
        <v>13</v>
      </c>
      <c r="B20" s="8">
        <v>891580002</v>
      </c>
      <c r="C20" s="8" t="s">
        <v>14</v>
      </c>
      <c r="D20" s="8" t="s">
        <v>15</v>
      </c>
      <c r="E20" s="8">
        <v>89919</v>
      </c>
      <c r="F20" s="9">
        <v>44462</v>
      </c>
      <c r="G20" s="9">
        <v>44482.569444444445</v>
      </c>
      <c r="H20" s="10">
        <v>944239</v>
      </c>
      <c r="I20" s="10">
        <v>0</v>
      </c>
      <c r="J20" s="10"/>
      <c r="K20" s="10">
        <v>944239</v>
      </c>
      <c r="L20" s="3"/>
      <c r="M20" s="12"/>
    </row>
    <row r="21" spans="1:13" x14ac:dyDescent="0.25">
      <c r="A21" s="8" t="s">
        <v>13</v>
      </c>
      <c r="B21" s="8">
        <v>891580002</v>
      </c>
      <c r="C21" s="8" t="s">
        <v>14</v>
      </c>
      <c r="D21" s="8" t="s">
        <v>15</v>
      </c>
      <c r="E21" s="8">
        <v>91670</v>
      </c>
      <c r="F21" s="9">
        <v>44467</v>
      </c>
      <c r="G21" s="9">
        <v>44482.569444444445</v>
      </c>
      <c r="H21" s="10">
        <v>194200</v>
      </c>
      <c r="I21" s="10">
        <v>3500</v>
      </c>
      <c r="J21" s="10"/>
      <c r="K21" s="10">
        <v>190700</v>
      </c>
      <c r="L21" s="3"/>
      <c r="M21" s="12"/>
    </row>
    <row r="22" spans="1:13" x14ac:dyDescent="0.25">
      <c r="A22" s="8" t="s">
        <v>13</v>
      </c>
      <c r="B22" s="8">
        <v>891580002</v>
      </c>
      <c r="C22" s="8" t="s">
        <v>14</v>
      </c>
      <c r="D22" s="8" t="s">
        <v>15</v>
      </c>
      <c r="E22" s="8">
        <v>96598</v>
      </c>
      <c r="F22" s="9">
        <v>44482</v>
      </c>
      <c r="G22" s="9">
        <v>44539</v>
      </c>
      <c r="H22" s="10">
        <v>75000</v>
      </c>
      <c r="I22" s="10">
        <v>14000</v>
      </c>
      <c r="J22" s="10"/>
      <c r="K22" s="10">
        <v>61000</v>
      </c>
      <c r="L22" s="3"/>
      <c r="M22" s="12"/>
    </row>
    <row r="23" spans="1:13" x14ac:dyDescent="0.25">
      <c r="A23" s="8" t="s">
        <v>13</v>
      </c>
      <c r="B23" s="8">
        <v>891580002</v>
      </c>
      <c r="C23" s="8" t="s">
        <v>14</v>
      </c>
      <c r="D23" s="8" t="s">
        <v>15</v>
      </c>
      <c r="E23" s="8">
        <v>103550</v>
      </c>
      <c r="F23" s="9">
        <v>44508</v>
      </c>
      <c r="G23" s="9">
        <v>44539</v>
      </c>
      <c r="H23" s="10">
        <v>1018031</v>
      </c>
      <c r="I23" s="10">
        <v>55000</v>
      </c>
      <c r="J23" s="10"/>
      <c r="K23" s="10">
        <v>963031</v>
      </c>
      <c r="L23" s="3"/>
      <c r="M23" s="12"/>
    </row>
    <row r="24" spans="1:13" x14ac:dyDescent="0.25">
      <c r="A24" s="8" t="s">
        <v>13</v>
      </c>
      <c r="B24" s="8">
        <v>891580002</v>
      </c>
      <c r="C24" s="8" t="s">
        <v>14</v>
      </c>
      <c r="D24" s="8" t="s">
        <v>15</v>
      </c>
      <c r="E24" s="8">
        <v>104735</v>
      </c>
      <c r="F24" s="9">
        <v>44511</v>
      </c>
      <c r="G24" s="9">
        <v>44539</v>
      </c>
      <c r="H24" s="10">
        <v>521612</v>
      </c>
      <c r="I24" s="10">
        <v>0</v>
      </c>
      <c r="J24" s="10"/>
      <c r="K24" s="10">
        <v>521612</v>
      </c>
      <c r="L24" s="3"/>
      <c r="M24" s="12"/>
    </row>
    <row r="25" spans="1:13" x14ac:dyDescent="0.25">
      <c r="A25" s="8" t="s">
        <v>13</v>
      </c>
      <c r="B25" s="8">
        <v>891580002</v>
      </c>
      <c r="C25" s="8" t="s">
        <v>14</v>
      </c>
      <c r="D25" s="8" t="s">
        <v>15</v>
      </c>
      <c r="E25" s="8">
        <v>109028</v>
      </c>
      <c r="F25" s="9">
        <v>44525</v>
      </c>
      <c r="G25" s="9">
        <v>44539</v>
      </c>
      <c r="H25" s="10">
        <v>51348420</v>
      </c>
      <c r="I25" s="10">
        <v>0</v>
      </c>
      <c r="J25" s="10">
        <v>50379320</v>
      </c>
      <c r="K25" s="10">
        <v>611750</v>
      </c>
      <c r="L25" s="3"/>
      <c r="M25" s="12"/>
    </row>
    <row r="26" spans="1:13" x14ac:dyDescent="0.25">
      <c r="A26" s="8" t="s">
        <v>13</v>
      </c>
      <c r="B26" s="8">
        <v>891580002</v>
      </c>
      <c r="C26" s="8" t="s">
        <v>14</v>
      </c>
      <c r="D26" s="8" t="s">
        <v>15</v>
      </c>
      <c r="E26" s="8">
        <v>110490</v>
      </c>
      <c r="F26" s="9">
        <v>44530</v>
      </c>
      <c r="G26" s="9">
        <v>44539</v>
      </c>
      <c r="H26" s="10">
        <v>291593</v>
      </c>
      <c r="I26" s="10">
        <v>0</v>
      </c>
      <c r="J26" s="10"/>
      <c r="K26" s="10">
        <v>291593</v>
      </c>
      <c r="L26" s="3"/>
      <c r="M26" s="12"/>
    </row>
    <row r="27" spans="1:13" x14ac:dyDescent="0.25">
      <c r="A27" s="8" t="s">
        <v>13</v>
      </c>
      <c r="B27" s="8">
        <v>891580002</v>
      </c>
      <c r="C27" s="8" t="s">
        <v>14</v>
      </c>
      <c r="D27" s="8" t="s">
        <v>15</v>
      </c>
      <c r="E27" s="8">
        <v>110550</v>
      </c>
      <c r="F27" s="9">
        <v>44530</v>
      </c>
      <c r="G27" s="9">
        <v>44539</v>
      </c>
      <c r="H27" s="10">
        <v>9828040</v>
      </c>
      <c r="I27" s="10">
        <v>260700</v>
      </c>
      <c r="J27" s="10"/>
      <c r="K27" s="10">
        <v>9150690</v>
      </c>
      <c r="L27" s="3"/>
      <c r="M27" s="12"/>
    </row>
    <row r="28" spans="1:13" x14ac:dyDescent="0.25">
      <c r="A28" s="8" t="s">
        <v>13</v>
      </c>
      <c r="B28" s="8">
        <v>891580002</v>
      </c>
      <c r="C28" s="8" t="s">
        <v>14</v>
      </c>
      <c r="D28" s="8" t="s">
        <v>15</v>
      </c>
      <c r="E28" s="8">
        <v>110551</v>
      </c>
      <c r="F28" s="9">
        <v>44530</v>
      </c>
      <c r="G28" s="9">
        <v>44687</v>
      </c>
      <c r="H28" s="10">
        <v>51984</v>
      </c>
      <c r="I28" s="10">
        <v>0</v>
      </c>
      <c r="J28" s="10">
        <v>0</v>
      </c>
      <c r="K28" s="10">
        <v>51984</v>
      </c>
      <c r="L28" s="3"/>
      <c r="M28" s="12"/>
    </row>
    <row r="29" spans="1:13" x14ac:dyDescent="0.25">
      <c r="A29" s="8" t="s">
        <v>13</v>
      </c>
      <c r="B29" s="8">
        <v>891580002</v>
      </c>
      <c r="C29" s="8" t="s">
        <v>14</v>
      </c>
      <c r="D29" s="8" t="s">
        <v>15</v>
      </c>
      <c r="E29" s="8">
        <v>115943</v>
      </c>
      <c r="F29" s="9">
        <v>44549</v>
      </c>
      <c r="G29" s="9">
        <v>44568.5</v>
      </c>
      <c r="H29" s="10">
        <v>400008</v>
      </c>
      <c r="I29" s="10">
        <v>0</v>
      </c>
      <c r="J29" s="10"/>
      <c r="K29" s="10">
        <v>400008</v>
      </c>
      <c r="L29" s="3"/>
      <c r="M29" s="12"/>
    </row>
    <row r="30" spans="1:13" x14ac:dyDescent="0.25">
      <c r="A30" s="8" t="s">
        <v>13</v>
      </c>
      <c r="B30" s="8">
        <v>891580002</v>
      </c>
      <c r="C30" s="8" t="s">
        <v>14</v>
      </c>
      <c r="D30" s="8" t="s">
        <v>15</v>
      </c>
      <c r="E30" s="8">
        <v>115959</v>
      </c>
      <c r="F30" s="9">
        <v>44549</v>
      </c>
      <c r="G30" s="9">
        <v>44568.5</v>
      </c>
      <c r="H30" s="10">
        <v>769461</v>
      </c>
      <c r="I30" s="10">
        <v>0</v>
      </c>
      <c r="J30" s="10"/>
      <c r="K30" s="10">
        <v>769461</v>
      </c>
      <c r="L30" s="3"/>
      <c r="M30" s="12"/>
    </row>
    <row r="31" spans="1:13" x14ac:dyDescent="0.25">
      <c r="A31" s="8" t="s">
        <v>13</v>
      </c>
      <c r="B31" s="8">
        <v>891580002</v>
      </c>
      <c r="C31" s="8" t="s">
        <v>14</v>
      </c>
      <c r="D31" s="8" t="s">
        <v>15</v>
      </c>
      <c r="E31" s="8">
        <v>116561</v>
      </c>
      <c r="F31" s="9">
        <v>44550</v>
      </c>
      <c r="G31" s="9">
        <v>44600.660416666666</v>
      </c>
      <c r="H31" s="10">
        <v>46254870</v>
      </c>
      <c r="I31" s="10">
        <v>0</v>
      </c>
      <c r="J31" s="10">
        <v>0</v>
      </c>
      <c r="K31" s="10">
        <v>45763320</v>
      </c>
      <c r="L31" s="3"/>
      <c r="M31" s="12"/>
    </row>
    <row r="32" spans="1:13" x14ac:dyDescent="0.25">
      <c r="A32" s="8" t="s">
        <v>13</v>
      </c>
      <c r="B32" s="8">
        <v>891580002</v>
      </c>
      <c r="C32" s="8" t="s">
        <v>14</v>
      </c>
      <c r="D32" s="8" t="s">
        <v>15</v>
      </c>
      <c r="E32" s="8">
        <v>116562</v>
      </c>
      <c r="F32" s="9">
        <v>44550</v>
      </c>
      <c r="G32" s="9">
        <v>44686</v>
      </c>
      <c r="H32" s="10">
        <v>60813</v>
      </c>
      <c r="I32" s="10">
        <v>0</v>
      </c>
      <c r="J32" s="10">
        <v>0</v>
      </c>
      <c r="K32" s="10">
        <v>60813</v>
      </c>
      <c r="L32" s="3"/>
      <c r="M32" s="12"/>
    </row>
    <row r="33" spans="1:13" x14ac:dyDescent="0.25">
      <c r="A33" s="8" t="s">
        <v>13</v>
      </c>
      <c r="B33" s="8">
        <v>891580002</v>
      </c>
      <c r="C33" s="8" t="s">
        <v>14</v>
      </c>
      <c r="D33" s="8" t="s">
        <v>15</v>
      </c>
      <c r="E33" s="8">
        <v>120215</v>
      </c>
      <c r="F33" s="9">
        <v>44561</v>
      </c>
      <c r="G33" s="9">
        <v>44568.5</v>
      </c>
      <c r="H33" s="10">
        <v>491820</v>
      </c>
      <c r="I33" s="10">
        <v>0</v>
      </c>
      <c r="J33" s="10"/>
      <c r="K33" s="10">
        <v>491820</v>
      </c>
      <c r="L33" s="3"/>
      <c r="M33" s="12"/>
    </row>
    <row r="34" spans="1:13" x14ac:dyDescent="0.25">
      <c r="A34" s="8" t="s">
        <v>13</v>
      </c>
      <c r="B34" s="8">
        <v>891580002</v>
      </c>
      <c r="C34" s="8" t="s">
        <v>14</v>
      </c>
      <c r="D34" s="8" t="s">
        <v>15</v>
      </c>
      <c r="E34" s="8">
        <v>127021</v>
      </c>
      <c r="F34" s="9">
        <v>44588</v>
      </c>
      <c r="G34" s="9">
        <v>44631</v>
      </c>
      <c r="H34" s="10">
        <v>17545737</v>
      </c>
      <c r="I34" s="10">
        <v>272900</v>
      </c>
      <c r="J34" s="10"/>
      <c r="K34" s="10">
        <v>17193426</v>
      </c>
      <c r="L34" s="3"/>
      <c r="M34" s="12"/>
    </row>
    <row r="35" spans="1:13" x14ac:dyDescent="0.25">
      <c r="A35" s="8" t="s">
        <v>13</v>
      </c>
      <c r="B35" s="8">
        <v>891580002</v>
      </c>
      <c r="C35" s="8" t="s">
        <v>14</v>
      </c>
      <c r="D35" s="8" t="s">
        <v>15</v>
      </c>
      <c r="E35" s="8">
        <v>127315</v>
      </c>
      <c r="F35" s="9">
        <v>44589</v>
      </c>
      <c r="G35" s="9">
        <v>44600.666666666664</v>
      </c>
      <c r="H35" s="10">
        <v>177400</v>
      </c>
      <c r="I35" s="10">
        <v>0</v>
      </c>
      <c r="J35" s="10">
        <v>0</v>
      </c>
      <c r="K35" s="10">
        <v>177400</v>
      </c>
      <c r="L35" s="3"/>
      <c r="M35" s="12"/>
    </row>
    <row r="36" spans="1:13" x14ac:dyDescent="0.25">
      <c r="A36" s="8" t="s">
        <v>13</v>
      </c>
      <c r="B36" s="8">
        <v>891580002</v>
      </c>
      <c r="C36" s="8" t="s">
        <v>14</v>
      </c>
      <c r="D36" s="8" t="s">
        <v>15</v>
      </c>
      <c r="E36" s="8">
        <v>129511</v>
      </c>
      <c r="F36" s="9">
        <v>44594</v>
      </c>
      <c r="G36" s="9">
        <v>44631</v>
      </c>
      <c r="H36" s="10">
        <v>4577030</v>
      </c>
      <c r="I36" s="10">
        <v>1066682</v>
      </c>
      <c r="J36" s="10"/>
      <c r="K36" s="10">
        <v>3510348</v>
      </c>
      <c r="L36" s="3"/>
      <c r="M36" s="12"/>
    </row>
    <row r="37" spans="1:13" x14ac:dyDescent="0.25">
      <c r="A37" s="8" t="s">
        <v>13</v>
      </c>
      <c r="B37" s="8">
        <v>891580002</v>
      </c>
      <c r="C37" s="8" t="s">
        <v>14</v>
      </c>
      <c r="D37" s="8" t="s">
        <v>15</v>
      </c>
      <c r="E37" s="8">
        <v>133703</v>
      </c>
      <c r="F37" s="9">
        <v>44607</v>
      </c>
      <c r="G37" s="9">
        <v>44631</v>
      </c>
      <c r="H37" s="10">
        <v>19642931</v>
      </c>
      <c r="I37" s="10">
        <v>0</v>
      </c>
      <c r="J37" s="10">
        <v>0</v>
      </c>
      <c r="K37" s="10">
        <v>19642931</v>
      </c>
      <c r="L37" s="3"/>
      <c r="M37" s="12"/>
    </row>
    <row r="38" spans="1:13" x14ac:dyDescent="0.25">
      <c r="A38" s="8" t="s">
        <v>13</v>
      </c>
      <c r="B38" s="8">
        <v>891580002</v>
      </c>
      <c r="C38" s="8" t="s">
        <v>14</v>
      </c>
      <c r="D38" s="8" t="s">
        <v>15</v>
      </c>
      <c r="E38" s="8">
        <v>141859</v>
      </c>
      <c r="F38" s="9">
        <v>44629</v>
      </c>
      <c r="G38" s="9">
        <v>44631.833333333336</v>
      </c>
      <c r="H38" s="10">
        <v>28000</v>
      </c>
      <c r="I38" s="10">
        <v>0</v>
      </c>
      <c r="J38" s="10">
        <v>0</v>
      </c>
      <c r="K38" s="10">
        <v>28000</v>
      </c>
      <c r="L38" s="3"/>
      <c r="M38" s="12"/>
    </row>
    <row r="39" spans="1:13" x14ac:dyDescent="0.25">
      <c r="A39" s="8" t="s">
        <v>13</v>
      </c>
      <c r="B39" s="8">
        <v>891580002</v>
      </c>
      <c r="C39" s="8" t="s">
        <v>14</v>
      </c>
      <c r="D39" s="8" t="s">
        <v>15</v>
      </c>
      <c r="E39" s="8">
        <v>143968</v>
      </c>
      <c r="F39" s="9">
        <v>44635</v>
      </c>
      <c r="G39" s="9">
        <v>44662.555555555555</v>
      </c>
      <c r="H39" s="10">
        <v>80000</v>
      </c>
      <c r="I39" s="10">
        <v>0</v>
      </c>
      <c r="J39" s="10">
        <v>0</v>
      </c>
      <c r="K39" s="10">
        <v>80000</v>
      </c>
      <c r="L39" s="3"/>
      <c r="M39" s="12"/>
    </row>
    <row r="40" spans="1:13" x14ac:dyDescent="0.25">
      <c r="A40" s="8" t="s">
        <v>13</v>
      </c>
      <c r="B40" s="8">
        <v>891580002</v>
      </c>
      <c r="C40" s="8" t="s">
        <v>14</v>
      </c>
      <c r="D40" s="8" t="s">
        <v>15</v>
      </c>
      <c r="E40" s="8">
        <v>143970</v>
      </c>
      <c r="F40" s="9">
        <v>44635</v>
      </c>
      <c r="G40" s="9">
        <v>44662.555555555555</v>
      </c>
      <c r="H40" s="10">
        <v>112600</v>
      </c>
      <c r="I40" s="10">
        <v>0</v>
      </c>
      <c r="J40" s="10">
        <v>0</v>
      </c>
      <c r="K40" s="10">
        <v>112600</v>
      </c>
      <c r="L40" s="3"/>
      <c r="M40" s="12"/>
    </row>
    <row r="41" spans="1:13" x14ac:dyDescent="0.25">
      <c r="A41" s="8" t="s">
        <v>13</v>
      </c>
      <c r="B41" s="8">
        <v>891580002</v>
      </c>
      <c r="C41" s="8" t="s">
        <v>14</v>
      </c>
      <c r="D41" s="8" t="s">
        <v>15</v>
      </c>
      <c r="E41" s="8">
        <v>143971</v>
      </c>
      <c r="F41" s="9">
        <v>44635</v>
      </c>
      <c r="G41" s="9">
        <v>44662.555555555555</v>
      </c>
      <c r="H41" s="10">
        <v>118000</v>
      </c>
      <c r="I41" s="10">
        <v>0</v>
      </c>
      <c r="J41" s="10">
        <v>0</v>
      </c>
      <c r="K41" s="10">
        <v>118000</v>
      </c>
      <c r="L41" s="3"/>
      <c r="M41" s="12"/>
    </row>
    <row r="42" spans="1:13" x14ac:dyDescent="0.25">
      <c r="A42" s="8" t="s">
        <v>13</v>
      </c>
      <c r="B42" s="8">
        <v>891580002</v>
      </c>
      <c r="C42" s="8" t="s">
        <v>14</v>
      </c>
      <c r="D42" s="8" t="s">
        <v>15</v>
      </c>
      <c r="E42" s="8">
        <v>144334</v>
      </c>
      <c r="F42" s="9">
        <v>44636</v>
      </c>
      <c r="G42" s="9">
        <v>44662.555555555555</v>
      </c>
      <c r="H42" s="10">
        <v>57700</v>
      </c>
      <c r="I42" s="10">
        <v>0</v>
      </c>
      <c r="J42" s="10">
        <v>0</v>
      </c>
      <c r="K42" s="10">
        <v>57700</v>
      </c>
      <c r="L42" s="3"/>
      <c r="M42" s="12"/>
    </row>
    <row r="43" spans="1:13" x14ac:dyDescent="0.25">
      <c r="A43" s="8" t="s">
        <v>13</v>
      </c>
      <c r="B43" s="8">
        <v>891580002</v>
      </c>
      <c r="C43" s="8" t="s">
        <v>14</v>
      </c>
      <c r="D43" s="8" t="s">
        <v>15</v>
      </c>
      <c r="E43" s="8">
        <v>144652</v>
      </c>
      <c r="F43" s="9">
        <v>44637</v>
      </c>
      <c r="G43" s="9">
        <v>44662.555555555555</v>
      </c>
      <c r="H43" s="10">
        <v>281400</v>
      </c>
      <c r="I43" s="10">
        <v>0</v>
      </c>
      <c r="J43" s="10">
        <v>0</v>
      </c>
      <c r="K43" s="10">
        <v>281400</v>
      </c>
      <c r="L43" s="3"/>
      <c r="M43" s="12"/>
    </row>
    <row r="44" spans="1:13" x14ac:dyDescent="0.25">
      <c r="A44" s="8" t="s">
        <v>13</v>
      </c>
      <c r="B44" s="8">
        <v>891580002</v>
      </c>
      <c r="C44" s="8" t="s">
        <v>14</v>
      </c>
      <c r="D44" s="8" t="s">
        <v>15</v>
      </c>
      <c r="E44" s="8">
        <v>149929</v>
      </c>
      <c r="F44" s="9">
        <v>44653</v>
      </c>
      <c r="G44" s="9">
        <v>44686.681944444441</v>
      </c>
      <c r="H44" s="10">
        <v>57700</v>
      </c>
      <c r="I44" s="10">
        <v>0</v>
      </c>
      <c r="J44" s="10">
        <v>0</v>
      </c>
      <c r="K44" s="10">
        <v>57700</v>
      </c>
      <c r="L44" s="3"/>
      <c r="M44" s="12"/>
    </row>
    <row r="45" spans="1:13" x14ac:dyDescent="0.25">
      <c r="A45" s="8" t="s">
        <v>13</v>
      </c>
      <c r="B45" s="8">
        <v>891580002</v>
      </c>
      <c r="C45" s="8" t="s">
        <v>14</v>
      </c>
      <c r="D45" s="8" t="s">
        <v>15</v>
      </c>
      <c r="E45" s="8">
        <v>149984</v>
      </c>
      <c r="F45" s="9">
        <v>44654</v>
      </c>
      <c r="G45" s="9">
        <v>44720.416666666664</v>
      </c>
      <c r="H45" s="10">
        <v>1557228</v>
      </c>
      <c r="I45" s="10">
        <v>0</v>
      </c>
      <c r="J45" s="10">
        <v>0</v>
      </c>
      <c r="K45" s="10">
        <v>1557228</v>
      </c>
      <c r="L45" s="3"/>
      <c r="M45" s="12"/>
    </row>
    <row r="46" spans="1:13" x14ac:dyDescent="0.25">
      <c r="A46" s="8" t="s">
        <v>13</v>
      </c>
      <c r="B46" s="8">
        <v>891580002</v>
      </c>
      <c r="C46" s="8" t="s">
        <v>14</v>
      </c>
      <c r="D46" s="8" t="s">
        <v>15</v>
      </c>
      <c r="E46" s="8">
        <v>150324</v>
      </c>
      <c r="F46" s="9">
        <v>44656</v>
      </c>
      <c r="G46" s="9">
        <v>44686.681944444441</v>
      </c>
      <c r="H46" s="10">
        <v>29000</v>
      </c>
      <c r="I46" s="10">
        <v>0</v>
      </c>
      <c r="J46" s="10">
        <v>0</v>
      </c>
      <c r="K46" s="10">
        <v>29000</v>
      </c>
      <c r="L46" s="3"/>
      <c r="M46" s="12"/>
    </row>
    <row r="47" spans="1:13" x14ac:dyDescent="0.25">
      <c r="A47" s="8" t="s">
        <v>13</v>
      </c>
      <c r="B47" s="8">
        <v>891580002</v>
      </c>
      <c r="C47" s="8" t="s">
        <v>14</v>
      </c>
      <c r="D47" s="8" t="s">
        <v>15</v>
      </c>
      <c r="E47" s="8">
        <v>154937</v>
      </c>
      <c r="F47" s="9">
        <v>44672</v>
      </c>
      <c r="G47" s="9">
        <v>44686.681944444441</v>
      </c>
      <c r="H47" s="10">
        <v>516965</v>
      </c>
      <c r="I47" s="10">
        <v>0</v>
      </c>
      <c r="J47" s="10">
        <v>0</v>
      </c>
      <c r="K47" s="10">
        <v>516965</v>
      </c>
      <c r="L47" s="3"/>
      <c r="M47" s="12"/>
    </row>
    <row r="48" spans="1:13" x14ac:dyDescent="0.25">
      <c r="A48" s="8" t="s">
        <v>13</v>
      </c>
      <c r="B48" s="8">
        <v>891580002</v>
      </c>
      <c r="C48" s="8" t="s">
        <v>14</v>
      </c>
      <c r="D48" s="8" t="s">
        <v>15</v>
      </c>
      <c r="E48" s="8">
        <v>155634</v>
      </c>
      <c r="F48" s="9">
        <v>44675</v>
      </c>
      <c r="G48" s="9">
        <v>44686.633333333331</v>
      </c>
      <c r="H48" s="10">
        <v>604061</v>
      </c>
      <c r="I48" s="10">
        <v>0</v>
      </c>
      <c r="J48" s="10">
        <v>0</v>
      </c>
      <c r="K48" s="10">
        <v>604061</v>
      </c>
      <c r="L48" s="3"/>
      <c r="M48" s="12"/>
    </row>
    <row r="49" spans="1:13" x14ac:dyDescent="0.25">
      <c r="A49" s="8" t="s">
        <v>13</v>
      </c>
      <c r="B49" s="8">
        <v>891580002</v>
      </c>
      <c r="C49" s="8" t="s">
        <v>14</v>
      </c>
      <c r="D49" s="8" t="s">
        <v>15</v>
      </c>
      <c r="E49" s="8">
        <v>158059</v>
      </c>
      <c r="F49" s="9">
        <v>44681</v>
      </c>
      <c r="G49" s="9">
        <v>44686.681944444441</v>
      </c>
      <c r="H49" s="10">
        <v>475240</v>
      </c>
      <c r="I49" s="10">
        <v>0</v>
      </c>
      <c r="J49" s="10">
        <v>0</v>
      </c>
      <c r="K49" s="10">
        <v>475240</v>
      </c>
      <c r="L49" s="3"/>
      <c r="M49" s="12"/>
    </row>
    <row r="50" spans="1:13" x14ac:dyDescent="0.25">
      <c r="A50" s="8" t="s">
        <v>13</v>
      </c>
      <c r="B50" s="8">
        <v>891580002</v>
      </c>
      <c r="C50" s="8" t="s">
        <v>14</v>
      </c>
      <c r="D50" s="8" t="s">
        <v>15</v>
      </c>
      <c r="E50" s="8">
        <v>158880</v>
      </c>
      <c r="F50" s="9">
        <v>44684</v>
      </c>
      <c r="G50" s="9">
        <v>44720.416666666664</v>
      </c>
      <c r="H50" s="10">
        <v>1092430</v>
      </c>
      <c r="I50" s="10">
        <v>0</v>
      </c>
      <c r="J50" s="10">
        <v>0</v>
      </c>
      <c r="K50" s="10">
        <v>1092430</v>
      </c>
      <c r="L50" s="3"/>
      <c r="M50" s="12"/>
    </row>
    <row r="51" spans="1:13" x14ac:dyDescent="0.25">
      <c r="A51" s="8" t="s">
        <v>13</v>
      </c>
      <c r="B51" s="8">
        <v>891580002</v>
      </c>
      <c r="C51" s="8" t="s">
        <v>14</v>
      </c>
      <c r="D51" s="8" t="s">
        <v>15</v>
      </c>
      <c r="E51" s="8">
        <v>161053</v>
      </c>
      <c r="F51" s="9">
        <v>44692</v>
      </c>
      <c r="G51" s="9">
        <v>44720.416666666664</v>
      </c>
      <c r="H51" s="10">
        <v>776817</v>
      </c>
      <c r="I51" s="10">
        <v>0</v>
      </c>
      <c r="J51" s="10">
        <v>0</v>
      </c>
      <c r="K51" s="10">
        <v>776817</v>
      </c>
      <c r="L51" s="3"/>
      <c r="M51" s="12"/>
    </row>
    <row r="52" spans="1:13" x14ac:dyDescent="0.25">
      <c r="A52" s="8" t="s">
        <v>13</v>
      </c>
      <c r="B52" s="8">
        <v>891580002</v>
      </c>
      <c r="C52" s="8" t="s">
        <v>14</v>
      </c>
      <c r="D52" s="8" t="s">
        <v>15</v>
      </c>
      <c r="E52" s="8">
        <v>161378</v>
      </c>
      <c r="F52" s="9">
        <v>44692</v>
      </c>
      <c r="G52" s="9">
        <v>44719.791666666664</v>
      </c>
      <c r="H52" s="10">
        <v>118000</v>
      </c>
      <c r="I52" s="10">
        <v>0</v>
      </c>
      <c r="J52" s="10">
        <v>0</v>
      </c>
      <c r="K52" s="10">
        <v>118000</v>
      </c>
      <c r="L52" s="3"/>
      <c r="M52" s="12"/>
    </row>
    <row r="53" spans="1:13" x14ac:dyDescent="0.25">
      <c r="A53" s="8" t="s">
        <v>13</v>
      </c>
      <c r="B53" s="8">
        <v>891580002</v>
      </c>
      <c r="C53" s="8" t="s">
        <v>14</v>
      </c>
      <c r="D53" s="8" t="s">
        <v>15</v>
      </c>
      <c r="E53" s="8">
        <v>161483</v>
      </c>
      <c r="F53" s="9">
        <v>44693</v>
      </c>
      <c r="G53" s="9">
        <v>44719.791666666664</v>
      </c>
      <c r="H53" s="10">
        <v>57700</v>
      </c>
      <c r="I53" s="10">
        <v>0</v>
      </c>
      <c r="J53" s="10">
        <v>0</v>
      </c>
      <c r="K53" s="10">
        <v>57700</v>
      </c>
      <c r="L53" s="3"/>
      <c r="M53" s="12"/>
    </row>
    <row r="54" spans="1:13" x14ac:dyDescent="0.25">
      <c r="A54" s="8" t="s">
        <v>13</v>
      </c>
      <c r="B54" s="8">
        <v>891580002</v>
      </c>
      <c r="C54" s="8" t="s">
        <v>14</v>
      </c>
      <c r="D54" s="8" t="s">
        <v>15</v>
      </c>
      <c r="E54" s="8">
        <v>161484</v>
      </c>
      <c r="F54" s="9">
        <v>44693</v>
      </c>
      <c r="G54" s="9">
        <v>44719.791666666664</v>
      </c>
      <c r="H54" s="10">
        <v>54700</v>
      </c>
      <c r="I54" s="10">
        <v>0</v>
      </c>
      <c r="J54" s="10">
        <v>0</v>
      </c>
      <c r="K54" s="10">
        <v>54700</v>
      </c>
      <c r="L54" s="3"/>
      <c r="M54" s="12"/>
    </row>
    <row r="55" spans="1:13" x14ac:dyDescent="0.25">
      <c r="A55" s="8" t="s">
        <v>13</v>
      </c>
      <c r="B55" s="8">
        <v>891580002</v>
      </c>
      <c r="C55" s="8" t="s">
        <v>14</v>
      </c>
      <c r="D55" s="8" t="s">
        <v>15</v>
      </c>
      <c r="E55" s="8">
        <v>162023</v>
      </c>
      <c r="F55" s="9">
        <v>44694</v>
      </c>
      <c r="G55" s="9">
        <v>44719.791666666664</v>
      </c>
      <c r="H55" s="10">
        <v>274500</v>
      </c>
      <c r="I55" s="10">
        <v>0</v>
      </c>
      <c r="J55" s="10">
        <v>0</v>
      </c>
      <c r="K55" s="10">
        <v>274500</v>
      </c>
      <c r="L55" s="3"/>
      <c r="M55" s="12"/>
    </row>
    <row r="56" spans="1:13" x14ac:dyDescent="0.25">
      <c r="A56" s="8" t="s">
        <v>13</v>
      </c>
      <c r="B56" s="8">
        <v>891580002</v>
      </c>
      <c r="C56" s="8" t="s">
        <v>14</v>
      </c>
      <c r="D56" s="8" t="s">
        <v>15</v>
      </c>
      <c r="E56" s="8">
        <v>162333</v>
      </c>
      <c r="F56" s="9">
        <v>44697</v>
      </c>
      <c r="G56" s="9">
        <v>44719.791666666664</v>
      </c>
      <c r="H56" s="10">
        <v>57700</v>
      </c>
      <c r="I56" s="10">
        <v>0</v>
      </c>
      <c r="J56" s="10">
        <v>0</v>
      </c>
      <c r="K56" s="10">
        <v>57700</v>
      </c>
      <c r="L56" s="3"/>
      <c r="M56" s="12"/>
    </row>
    <row r="57" spans="1:13" x14ac:dyDescent="0.25">
      <c r="A57" s="8" t="s">
        <v>13</v>
      </c>
      <c r="B57" s="8">
        <v>891580002</v>
      </c>
      <c r="C57" s="8" t="s">
        <v>14</v>
      </c>
      <c r="D57" s="8" t="s">
        <v>15</v>
      </c>
      <c r="E57" s="8">
        <v>163293</v>
      </c>
      <c r="F57" s="9">
        <v>44699</v>
      </c>
      <c r="G57" s="9">
        <v>44719.763888888891</v>
      </c>
      <c r="H57" s="10">
        <v>233800</v>
      </c>
      <c r="I57" s="10">
        <v>0</v>
      </c>
      <c r="J57" s="10">
        <v>0</v>
      </c>
      <c r="K57" s="10">
        <v>233800</v>
      </c>
      <c r="L57" s="3"/>
      <c r="M57" s="12"/>
    </row>
    <row r="58" spans="1:13" x14ac:dyDescent="0.25">
      <c r="A58" s="8" t="s">
        <v>13</v>
      </c>
      <c r="B58" s="8">
        <v>891580002</v>
      </c>
      <c r="C58" s="8" t="s">
        <v>14</v>
      </c>
      <c r="D58" s="8" t="s">
        <v>15</v>
      </c>
      <c r="E58" s="8">
        <v>164962</v>
      </c>
      <c r="F58" s="9">
        <v>44705</v>
      </c>
      <c r="G58" s="9">
        <v>44719.763888888891</v>
      </c>
      <c r="H58" s="10">
        <v>57700</v>
      </c>
      <c r="I58" s="10">
        <v>3700</v>
      </c>
      <c r="J58" s="10">
        <v>0</v>
      </c>
      <c r="K58" s="10">
        <v>54000</v>
      </c>
      <c r="L58" s="3"/>
      <c r="M58" s="12"/>
    </row>
    <row r="59" spans="1:13" x14ac:dyDescent="0.25">
      <c r="A59" s="8" t="s">
        <v>13</v>
      </c>
      <c r="B59" s="8">
        <v>891580002</v>
      </c>
      <c r="C59" s="8" t="s">
        <v>14</v>
      </c>
      <c r="D59" s="8" t="s">
        <v>15</v>
      </c>
      <c r="E59" s="8">
        <v>165348</v>
      </c>
      <c r="F59" s="9">
        <v>44705</v>
      </c>
      <c r="G59" s="9">
        <v>44720.416666666664</v>
      </c>
      <c r="H59" s="10">
        <v>1662139</v>
      </c>
      <c r="I59" s="10">
        <v>0</v>
      </c>
      <c r="J59" s="10">
        <v>0</v>
      </c>
      <c r="K59" s="10">
        <v>1662139</v>
      </c>
      <c r="L59" s="3"/>
      <c r="M59" s="12"/>
    </row>
    <row r="60" spans="1:13" x14ac:dyDescent="0.25">
      <c r="A60" s="8" t="s">
        <v>13</v>
      </c>
      <c r="B60" s="8">
        <v>891580002</v>
      </c>
      <c r="C60" s="8" t="s">
        <v>14</v>
      </c>
      <c r="D60" s="8" t="s">
        <v>15</v>
      </c>
      <c r="E60" s="8">
        <v>168238</v>
      </c>
      <c r="F60" s="9">
        <v>44712</v>
      </c>
      <c r="G60" s="9">
        <v>44719.791666666664</v>
      </c>
      <c r="H60" s="10">
        <v>57700</v>
      </c>
      <c r="I60" s="10">
        <v>0</v>
      </c>
      <c r="J60" s="10">
        <v>0</v>
      </c>
      <c r="K60" s="10">
        <v>57700</v>
      </c>
      <c r="L60" s="3"/>
      <c r="M60" s="12"/>
    </row>
    <row r="61" spans="1:13" x14ac:dyDescent="0.25">
      <c r="A61" s="8" t="s">
        <v>13</v>
      </c>
      <c r="B61" s="8">
        <v>891580002</v>
      </c>
      <c r="C61" s="8" t="s">
        <v>14</v>
      </c>
      <c r="D61" s="8" t="s">
        <v>15</v>
      </c>
      <c r="E61" s="8">
        <v>169917</v>
      </c>
      <c r="F61" s="9">
        <v>44718</v>
      </c>
      <c r="G61" s="9">
        <v>44727.708333333336</v>
      </c>
      <c r="H61" s="10">
        <v>5840433</v>
      </c>
      <c r="I61" s="10">
        <v>0</v>
      </c>
      <c r="J61" s="10">
        <v>0</v>
      </c>
      <c r="K61" s="10">
        <v>5840433</v>
      </c>
      <c r="L61" s="3"/>
      <c r="M61" s="12"/>
    </row>
    <row r="62" spans="1:13" x14ac:dyDescent="0.25">
      <c r="A62" s="70" t="s">
        <v>16</v>
      </c>
      <c r="B62" s="71"/>
      <c r="C62" s="71"/>
      <c r="D62" s="72"/>
      <c r="E62" s="72"/>
      <c r="F62" s="73"/>
      <c r="H62" s="11">
        <f>SUM(H5:H61)</f>
        <v>275935413</v>
      </c>
      <c r="I62" s="11">
        <f>SUM(I5:I61)</f>
        <v>1676482</v>
      </c>
      <c r="J62" s="11">
        <f>SUM(J5:J61)</f>
        <v>146765411</v>
      </c>
      <c r="K62" s="11">
        <f>SUM(K5:K61)</f>
        <v>124621739</v>
      </c>
      <c r="L62" s="12"/>
    </row>
    <row r="63" spans="1:13" x14ac:dyDescent="0.25">
      <c r="L63" s="12"/>
    </row>
    <row r="64" spans="1:13" x14ac:dyDescent="0.25">
      <c r="A64" s="1" t="s">
        <v>17</v>
      </c>
    </row>
    <row r="65" spans="1:2" x14ac:dyDescent="0.25">
      <c r="A65" s="14" t="s">
        <v>18</v>
      </c>
      <c r="B65" s="14" t="s">
        <v>19</v>
      </c>
    </row>
    <row r="66" spans="1:2" x14ac:dyDescent="0.25">
      <c r="A66" s="15">
        <v>34681851</v>
      </c>
      <c r="B66" s="16">
        <v>44736</v>
      </c>
    </row>
    <row r="67" spans="1:2" x14ac:dyDescent="0.25">
      <c r="A67" s="15">
        <v>160000</v>
      </c>
      <c r="B67" s="16">
        <v>44735</v>
      </c>
    </row>
  </sheetData>
  <mergeCells count="1">
    <mergeCell ref="A62:F6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A3" sqref="A3:D9"/>
    </sheetView>
  </sheetViews>
  <sheetFormatPr baseColWidth="10" defaultRowHeight="15" x14ac:dyDescent="0.25"/>
  <cols>
    <col min="1" max="1" width="36.28515625" customWidth="1"/>
    <col min="2" max="2" width="12.42578125" customWidth="1"/>
    <col min="3" max="3" width="16.42578125" customWidth="1"/>
    <col min="4" max="4" width="16.5703125" customWidth="1"/>
  </cols>
  <sheetData>
    <row r="3" spans="1:4" x14ac:dyDescent="0.25">
      <c r="A3" s="65" t="s">
        <v>227</v>
      </c>
      <c r="B3" s="8" t="s">
        <v>228</v>
      </c>
      <c r="C3" s="8" t="s">
        <v>229</v>
      </c>
      <c r="D3" s="8" t="s">
        <v>230</v>
      </c>
    </row>
    <row r="4" spans="1:4" x14ac:dyDescent="0.25">
      <c r="A4" s="66" t="s">
        <v>199</v>
      </c>
      <c r="B4" s="67">
        <v>22</v>
      </c>
      <c r="C4" s="68">
        <v>88361009</v>
      </c>
      <c r="D4" s="68"/>
    </row>
    <row r="5" spans="1:4" x14ac:dyDescent="0.25">
      <c r="A5" s="66" t="s">
        <v>200</v>
      </c>
      <c r="B5" s="67">
        <v>1</v>
      </c>
      <c r="C5" s="68">
        <v>200000</v>
      </c>
      <c r="D5" s="68">
        <v>200000</v>
      </c>
    </row>
    <row r="6" spans="1:4" x14ac:dyDescent="0.25">
      <c r="A6" s="66" t="s">
        <v>197</v>
      </c>
      <c r="B6" s="67">
        <v>5</v>
      </c>
      <c r="C6" s="68">
        <v>25676161</v>
      </c>
      <c r="D6" s="68"/>
    </row>
    <row r="7" spans="1:4" x14ac:dyDescent="0.25">
      <c r="A7" s="66" t="s">
        <v>198</v>
      </c>
      <c r="B7" s="67">
        <v>12</v>
      </c>
      <c r="C7" s="68">
        <v>3738155</v>
      </c>
      <c r="D7" s="68">
        <v>108500</v>
      </c>
    </row>
    <row r="8" spans="1:4" x14ac:dyDescent="0.25">
      <c r="A8" s="66" t="s">
        <v>196</v>
      </c>
      <c r="B8" s="67">
        <v>17</v>
      </c>
      <c r="C8" s="68">
        <v>6646414</v>
      </c>
      <c r="D8" s="68"/>
    </row>
    <row r="9" spans="1:4" x14ac:dyDescent="0.25">
      <c r="A9" s="66" t="s">
        <v>226</v>
      </c>
      <c r="B9" s="67">
        <v>57</v>
      </c>
      <c r="C9" s="68">
        <v>124621739</v>
      </c>
      <c r="D9" s="68">
        <v>308500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59"/>
  <sheetViews>
    <sheetView tabSelected="1" topLeftCell="F1" workbookViewId="0">
      <pane ySplit="2" topLeftCell="A3" activePane="bottomLeft" state="frozen"/>
      <selection pane="bottomLeft" activeCell="K20" sqref="K20:K47"/>
    </sheetView>
  </sheetViews>
  <sheetFormatPr baseColWidth="10" defaultRowHeight="15" x14ac:dyDescent="0.25"/>
  <cols>
    <col min="2" max="2" width="16" customWidth="1"/>
    <col min="3" max="3" width="10.28515625" customWidth="1"/>
    <col min="8" max="8" width="27" customWidth="1"/>
    <col min="10" max="10" width="12.5703125" bestFit="1" customWidth="1"/>
    <col min="11" max="11" width="15.5703125" customWidth="1"/>
    <col min="12" max="12" width="34.42578125" customWidth="1"/>
    <col min="13" max="13" width="35.140625" customWidth="1"/>
    <col min="14" max="14" width="13" customWidth="1"/>
    <col min="15" max="15" width="18.140625" customWidth="1"/>
    <col min="17" max="17" width="14.140625" customWidth="1"/>
    <col min="18" max="18" width="13.28515625" customWidth="1"/>
    <col min="19" max="19" width="12.7109375" customWidth="1"/>
    <col min="20" max="21" width="13" customWidth="1"/>
    <col min="22" max="22" width="12.28515625" customWidth="1"/>
    <col min="25" max="25" width="12.5703125" bestFit="1" customWidth="1"/>
    <col min="26" max="26" width="19.28515625" customWidth="1"/>
    <col min="27" max="28" width="14.28515625" customWidth="1"/>
    <col min="37" max="37" width="12.7109375" customWidth="1"/>
    <col min="38" max="38" width="13.42578125" customWidth="1"/>
  </cols>
  <sheetData>
    <row r="1" spans="1:40" x14ac:dyDescent="0.25">
      <c r="J1" s="21">
        <f>SUBTOTAL(9,J3:J59)</f>
        <v>3766655</v>
      </c>
      <c r="K1" s="21">
        <f>SUBTOTAL(9,K3:K59)</f>
        <v>3738155</v>
      </c>
      <c r="O1" s="21">
        <f>SUBTOTAL(9,O3:O59)</f>
        <v>108500</v>
      </c>
      <c r="Q1" s="21">
        <f>SUBTOTAL(9,Q3:Q59)</f>
        <v>3766655</v>
      </c>
      <c r="R1" s="21">
        <f>SUBTOTAL(9,R3:R59)</f>
        <v>28500</v>
      </c>
      <c r="T1" s="21">
        <f>SUBTOTAL(9,T3:T59)</f>
        <v>3738155</v>
      </c>
      <c r="U1" s="21">
        <f>SUBTOTAL(9,U3:U59)</f>
        <v>0</v>
      </c>
      <c r="Y1" s="21">
        <f>SUBTOTAL(9,Y3:Y59)</f>
        <v>0</v>
      </c>
      <c r="AB1" s="21">
        <f>SUBTOTAL(9,AB3:AB59)</f>
        <v>0</v>
      </c>
      <c r="AK1" s="21">
        <f>SUBTOTAL(9,AK3:AK59)</f>
        <v>3766655</v>
      </c>
      <c r="AL1" s="21">
        <f>SUBTOTAL(9,AL3:AL59)</f>
        <v>28500</v>
      </c>
    </row>
    <row r="2" spans="1:40" s="18" customFormat="1" ht="62.25" customHeight="1" x14ac:dyDescent="0.25">
      <c r="A2" s="17" t="s">
        <v>20</v>
      </c>
      <c r="B2" s="17" t="s">
        <v>21</v>
      </c>
      <c r="C2" s="17" t="s">
        <v>71</v>
      </c>
      <c r="D2" s="17" t="s">
        <v>72</v>
      </c>
      <c r="E2" s="17" t="s">
        <v>73</v>
      </c>
      <c r="F2" s="17" t="s">
        <v>22</v>
      </c>
      <c r="G2" s="19" t="s">
        <v>74</v>
      </c>
      <c r="H2" s="19" t="s">
        <v>132</v>
      </c>
      <c r="I2" s="17" t="s">
        <v>23</v>
      </c>
      <c r="J2" s="17" t="s">
        <v>24</v>
      </c>
      <c r="K2" s="19" t="s">
        <v>25</v>
      </c>
      <c r="L2" s="17" t="s">
        <v>26</v>
      </c>
      <c r="M2" s="17" t="s">
        <v>190</v>
      </c>
      <c r="N2" s="17" t="s">
        <v>191</v>
      </c>
      <c r="O2" s="17" t="s">
        <v>192</v>
      </c>
      <c r="P2" s="17" t="s">
        <v>27</v>
      </c>
      <c r="Q2" s="17" t="s">
        <v>28</v>
      </c>
      <c r="R2" s="17" t="s">
        <v>29</v>
      </c>
      <c r="S2" s="17" t="s">
        <v>30</v>
      </c>
      <c r="T2" s="17" t="s">
        <v>31</v>
      </c>
      <c r="U2" s="17" t="s">
        <v>32</v>
      </c>
      <c r="V2" s="19" t="s">
        <v>194</v>
      </c>
      <c r="W2" s="19" t="s">
        <v>33</v>
      </c>
      <c r="X2" s="17" t="s">
        <v>34</v>
      </c>
      <c r="Y2" s="17" t="s">
        <v>35</v>
      </c>
      <c r="Z2" s="19" t="s">
        <v>36</v>
      </c>
      <c r="AA2" s="19" t="s">
        <v>195</v>
      </c>
      <c r="AB2" s="19" t="s">
        <v>193</v>
      </c>
      <c r="AC2" s="17" t="s">
        <v>37</v>
      </c>
      <c r="AD2" s="17" t="s">
        <v>38</v>
      </c>
      <c r="AE2" s="17" t="s">
        <v>39</v>
      </c>
      <c r="AF2" s="17" t="s">
        <v>40</v>
      </c>
      <c r="AG2" s="17" t="s">
        <v>41</v>
      </c>
      <c r="AH2" s="17" t="s">
        <v>42</v>
      </c>
      <c r="AI2" s="17" t="s">
        <v>43</v>
      </c>
      <c r="AJ2" s="17" t="s">
        <v>44</v>
      </c>
      <c r="AK2" s="17" t="s">
        <v>45</v>
      </c>
      <c r="AL2" s="17" t="s">
        <v>46</v>
      </c>
      <c r="AM2" s="17" t="s">
        <v>47</v>
      </c>
      <c r="AN2" s="17" t="s">
        <v>48</v>
      </c>
    </row>
    <row r="3" spans="1:40" hidden="1" x14ac:dyDescent="0.25">
      <c r="A3" s="8">
        <v>891580002</v>
      </c>
      <c r="B3" s="8" t="s">
        <v>14</v>
      </c>
      <c r="C3" s="8" t="s">
        <v>15</v>
      </c>
      <c r="D3" s="8">
        <v>143968</v>
      </c>
      <c r="E3" s="8"/>
      <c r="F3" s="8"/>
      <c r="G3" s="8" t="s">
        <v>75</v>
      </c>
      <c r="H3" s="8" t="s">
        <v>133</v>
      </c>
      <c r="I3" s="9">
        <v>44635</v>
      </c>
      <c r="J3" s="20">
        <v>80000</v>
      </c>
      <c r="K3" s="20">
        <v>80000</v>
      </c>
      <c r="L3" s="8" t="s">
        <v>50</v>
      </c>
      <c r="M3" s="8" t="s">
        <v>196</v>
      </c>
      <c r="N3" s="8"/>
      <c r="O3" s="8"/>
      <c r="P3" s="8" t="s">
        <v>51</v>
      </c>
      <c r="Q3" s="20"/>
      <c r="R3" s="8"/>
      <c r="S3" s="8"/>
      <c r="T3" s="8"/>
      <c r="U3" s="20"/>
      <c r="V3" s="8"/>
      <c r="W3" s="8"/>
      <c r="X3" s="8"/>
      <c r="Y3" s="8"/>
      <c r="Z3" s="8"/>
      <c r="AA3" s="8"/>
      <c r="AB3" s="8"/>
      <c r="AC3" s="9">
        <v>44662</v>
      </c>
      <c r="AD3" s="8"/>
      <c r="AE3" s="8"/>
      <c r="AF3" s="8"/>
      <c r="AG3" s="8" t="s">
        <v>52</v>
      </c>
      <c r="AH3" s="8"/>
      <c r="AI3" s="8"/>
      <c r="AJ3" s="8"/>
      <c r="AK3" s="8"/>
      <c r="AL3" s="8"/>
      <c r="AM3" s="8"/>
      <c r="AN3" s="8">
        <v>20220822</v>
      </c>
    </row>
    <row r="4" spans="1:40" hidden="1" x14ac:dyDescent="0.25">
      <c r="A4" s="8">
        <v>891580002</v>
      </c>
      <c r="B4" s="8" t="s">
        <v>14</v>
      </c>
      <c r="C4" s="8" t="s">
        <v>15</v>
      </c>
      <c r="D4" s="8">
        <v>143970</v>
      </c>
      <c r="E4" s="8"/>
      <c r="F4" s="8"/>
      <c r="G4" s="8" t="s">
        <v>76</v>
      </c>
      <c r="H4" s="8" t="s">
        <v>134</v>
      </c>
      <c r="I4" s="9">
        <v>44635</v>
      </c>
      <c r="J4" s="20">
        <v>112600</v>
      </c>
      <c r="K4" s="20">
        <v>112600</v>
      </c>
      <c r="L4" s="8" t="s">
        <v>50</v>
      </c>
      <c r="M4" s="8" t="s">
        <v>196</v>
      </c>
      <c r="N4" s="8"/>
      <c r="O4" s="8"/>
      <c r="P4" s="8" t="s">
        <v>51</v>
      </c>
      <c r="Q4" s="20"/>
      <c r="R4" s="8"/>
      <c r="S4" s="8"/>
      <c r="T4" s="8"/>
      <c r="U4" s="20"/>
      <c r="V4" s="8"/>
      <c r="W4" s="8"/>
      <c r="X4" s="8"/>
      <c r="Y4" s="8"/>
      <c r="Z4" s="8"/>
      <c r="AA4" s="8"/>
      <c r="AB4" s="8"/>
      <c r="AC4" s="9">
        <v>44662</v>
      </c>
      <c r="AD4" s="8"/>
      <c r="AE4" s="8"/>
      <c r="AF4" s="8"/>
      <c r="AG4" s="8" t="s">
        <v>52</v>
      </c>
      <c r="AH4" s="8"/>
      <c r="AI4" s="8"/>
      <c r="AJ4" s="8"/>
      <c r="AK4" s="8"/>
      <c r="AL4" s="8"/>
      <c r="AM4" s="8"/>
      <c r="AN4" s="8">
        <v>20220822</v>
      </c>
    </row>
    <row r="5" spans="1:40" hidden="1" x14ac:dyDescent="0.25">
      <c r="A5" s="8">
        <v>891580002</v>
      </c>
      <c r="B5" s="8" t="s">
        <v>14</v>
      </c>
      <c r="C5" s="8" t="s">
        <v>15</v>
      </c>
      <c r="D5" s="8">
        <v>143971</v>
      </c>
      <c r="E5" s="8"/>
      <c r="F5" s="8"/>
      <c r="G5" s="8" t="s">
        <v>77</v>
      </c>
      <c r="H5" s="8" t="s">
        <v>135</v>
      </c>
      <c r="I5" s="9">
        <v>44635</v>
      </c>
      <c r="J5" s="20">
        <v>118000</v>
      </c>
      <c r="K5" s="20">
        <v>118000</v>
      </c>
      <c r="L5" s="8" t="s">
        <v>50</v>
      </c>
      <c r="M5" s="8" t="s">
        <v>196</v>
      </c>
      <c r="N5" s="8"/>
      <c r="O5" s="8"/>
      <c r="P5" s="8" t="s">
        <v>51</v>
      </c>
      <c r="Q5" s="20"/>
      <c r="R5" s="8"/>
      <c r="S5" s="8"/>
      <c r="T5" s="8"/>
      <c r="U5" s="20"/>
      <c r="V5" s="8"/>
      <c r="W5" s="8"/>
      <c r="X5" s="8"/>
      <c r="Y5" s="8"/>
      <c r="Z5" s="8"/>
      <c r="AA5" s="8"/>
      <c r="AB5" s="8"/>
      <c r="AC5" s="9">
        <v>44662</v>
      </c>
      <c r="AD5" s="8"/>
      <c r="AE5" s="8"/>
      <c r="AF5" s="8"/>
      <c r="AG5" s="8" t="s">
        <v>52</v>
      </c>
      <c r="AH5" s="8"/>
      <c r="AI5" s="8"/>
      <c r="AJ5" s="8"/>
      <c r="AK5" s="8"/>
      <c r="AL5" s="8"/>
      <c r="AM5" s="8"/>
      <c r="AN5" s="8">
        <v>20220822</v>
      </c>
    </row>
    <row r="6" spans="1:40" hidden="1" x14ac:dyDescent="0.25">
      <c r="A6" s="8">
        <v>891580002</v>
      </c>
      <c r="B6" s="8" t="s">
        <v>14</v>
      </c>
      <c r="C6" s="8" t="s">
        <v>15</v>
      </c>
      <c r="D6" s="8">
        <v>144334</v>
      </c>
      <c r="E6" s="8"/>
      <c r="F6" s="8"/>
      <c r="G6" s="8" t="s">
        <v>78</v>
      </c>
      <c r="H6" s="8" t="s">
        <v>136</v>
      </c>
      <c r="I6" s="9">
        <v>44636</v>
      </c>
      <c r="J6" s="20">
        <v>57700</v>
      </c>
      <c r="K6" s="20">
        <v>57700</v>
      </c>
      <c r="L6" s="8" t="s">
        <v>50</v>
      </c>
      <c r="M6" s="8" t="s">
        <v>196</v>
      </c>
      <c r="N6" s="8"/>
      <c r="O6" s="8"/>
      <c r="P6" s="8" t="s">
        <v>51</v>
      </c>
      <c r="Q6" s="20"/>
      <c r="R6" s="8"/>
      <c r="S6" s="8"/>
      <c r="T6" s="8"/>
      <c r="U6" s="20"/>
      <c r="V6" s="8"/>
      <c r="W6" s="8"/>
      <c r="X6" s="8"/>
      <c r="Y6" s="8"/>
      <c r="Z6" s="8"/>
      <c r="AA6" s="8"/>
      <c r="AB6" s="8"/>
      <c r="AC6" s="9">
        <v>44662</v>
      </c>
      <c r="AD6" s="8"/>
      <c r="AE6" s="8"/>
      <c r="AF6" s="8"/>
      <c r="AG6" s="8" t="s">
        <v>52</v>
      </c>
      <c r="AH6" s="8"/>
      <c r="AI6" s="8"/>
      <c r="AJ6" s="8"/>
      <c r="AK6" s="8"/>
      <c r="AL6" s="8"/>
      <c r="AM6" s="8"/>
      <c r="AN6" s="8">
        <v>20220822</v>
      </c>
    </row>
    <row r="7" spans="1:40" hidden="1" x14ac:dyDescent="0.25">
      <c r="A7" s="8">
        <v>891580002</v>
      </c>
      <c r="B7" s="8" t="s">
        <v>14</v>
      </c>
      <c r="C7" s="8" t="s">
        <v>15</v>
      </c>
      <c r="D7" s="8">
        <v>144652</v>
      </c>
      <c r="E7" s="8"/>
      <c r="F7" s="8"/>
      <c r="G7" s="8" t="s">
        <v>79</v>
      </c>
      <c r="H7" s="8" t="s">
        <v>137</v>
      </c>
      <c r="I7" s="9">
        <v>44637</v>
      </c>
      <c r="J7" s="20">
        <v>281400</v>
      </c>
      <c r="K7" s="20">
        <v>281400</v>
      </c>
      <c r="L7" s="8" t="s">
        <v>50</v>
      </c>
      <c r="M7" s="8" t="s">
        <v>196</v>
      </c>
      <c r="N7" s="8"/>
      <c r="O7" s="8"/>
      <c r="P7" s="8" t="s">
        <v>51</v>
      </c>
      <c r="Q7" s="20"/>
      <c r="R7" s="8"/>
      <c r="S7" s="8"/>
      <c r="T7" s="8"/>
      <c r="U7" s="20"/>
      <c r="V7" s="8"/>
      <c r="W7" s="8"/>
      <c r="X7" s="8"/>
      <c r="Y7" s="8"/>
      <c r="Z7" s="8"/>
      <c r="AA7" s="8"/>
      <c r="AB7" s="8"/>
      <c r="AC7" s="9">
        <v>44662</v>
      </c>
      <c r="AD7" s="8"/>
      <c r="AE7" s="8"/>
      <c r="AF7" s="8"/>
      <c r="AG7" s="8" t="s">
        <v>52</v>
      </c>
      <c r="AH7" s="8"/>
      <c r="AI7" s="8"/>
      <c r="AJ7" s="8"/>
      <c r="AK7" s="8"/>
      <c r="AL7" s="8"/>
      <c r="AM7" s="8"/>
      <c r="AN7" s="8">
        <v>20220822</v>
      </c>
    </row>
    <row r="8" spans="1:40" hidden="1" x14ac:dyDescent="0.25">
      <c r="A8" s="8">
        <v>891580002</v>
      </c>
      <c r="B8" s="8" t="s">
        <v>14</v>
      </c>
      <c r="C8" s="8" t="s">
        <v>15</v>
      </c>
      <c r="D8" s="8">
        <v>158880</v>
      </c>
      <c r="E8" s="8"/>
      <c r="F8" s="8"/>
      <c r="G8" s="8" t="s">
        <v>80</v>
      </c>
      <c r="H8" s="8" t="s">
        <v>138</v>
      </c>
      <c r="I8" s="9">
        <v>44684</v>
      </c>
      <c r="J8" s="20">
        <v>1092430</v>
      </c>
      <c r="K8" s="20">
        <v>1092430</v>
      </c>
      <c r="L8" s="8" t="s">
        <v>50</v>
      </c>
      <c r="M8" s="8" t="s">
        <v>196</v>
      </c>
      <c r="N8" s="8"/>
      <c r="O8" s="8"/>
      <c r="P8" s="8" t="s">
        <v>51</v>
      </c>
      <c r="Q8" s="20"/>
      <c r="R8" s="8"/>
      <c r="S8" s="8"/>
      <c r="T8" s="8"/>
      <c r="U8" s="20"/>
      <c r="V8" s="8"/>
      <c r="W8" s="8"/>
      <c r="X8" s="8"/>
      <c r="Y8" s="8"/>
      <c r="Z8" s="8"/>
      <c r="AA8" s="8"/>
      <c r="AB8" s="8"/>
      <c r="AC8" s="9">
        <v>44720</v>
      </c>
      <c r="AD8" s="8"/>
      <c r="AE8" s="8"/>
      <c r="AF8" s="8"/>
      <c r="AG8" s="8" t="s">
        <v>52</v>
      </c>
      <c r="AH8" s="8"/>
      <c r="AI8" s="8"/>
      <c r="AJ8" s="8"/>
      <c r="AK8" s="8"/>
      <c r="AL8" s="8"/>
      <c r="AM8" s="8"/>
      <c r="AN8" s="8">
        <v>20220822</v>
      </c>
    </row>
    <row r="9" spans="1:40" hidden="1" x14ac:dyDescent="0.25">
      <c r="A9" s="8">
        <v>891580002</v>
      </c>
      <c r="B9" s="8" t="s">
        <v>14</v>
      </c>
      <c r="C9" s="8" t="s">
        <v>15</v>
      </c>
      <c r="D9" s="8">
        <v>161053</v>
      </c>
      <c r="E9" s="8"/>
      <c r="F9" s="8"/>
      <c r="G9" s="8" t="s">
        <v>81</v>
      </c>
      <c r="H9" s="8" t="s">
        <v>139</v>
      </c>
      <c r="I9" s="9">
        <v>44692</v>
      </c>
      <c r="J9" s="20">
        <v>776817</v>
      </c>
      <c r="K9" s="20">
        <v>776817</v>
      </c>
      <c r="L9" s="8" t="s">
        <v>50</v>
      </c>
      <c r="M9" s="8" t="s">
        <v>196</v>
      </c>
      <c r="N9" s="8"/>
      <c r="O9" s="8"/>
      <c r="P9" s="8" t="s">
        <v>51</v>
      </c>
      <c r="Q9" s="20"/>
      <c r="R9" s="8"/>
      <c r="S9" s="8"/>
      <c r="T9" s="8"/>
      <c r="U9" s="20"/>
      <c r="V9" s="8"/>
      <c r="W9" s="8"/>
      <c r="X9" s="8"/>
      <c r="Y9" s="8"/>
      <c r="Z9" s="8"/>
      <c r="AA9" s="8"/>
      <c r="AB9" s="8"/>
      <c r="AC9" s="9">
        <v>44720</v>
      </c>
      <c r="AD9" s="8"/>
      <c r="AE9" s="8"/>
      <c r="AF9" s="8"/>
      <c r="AG9" s="8" t="s">
        <v>52</v>
      </c>
      <c r="AH9" s="8"/>
      <c r="AI9" s="8"/>
      <c r="AJ9" s="8"/>
      <c r="AK9" s="8"/>
      <c r="AL9" s="8"/>
      <c r="AM9" s="8"/>
      <c r="AN9" s="8">
        <v>20220822</v>
      </c>
    </row>
    <row r="10" spans="1:40" hidden="1" x14ac:dyDescent="0.25">
      <c r="A10" s="8">
        <v>891580002</v>
      </c>
      <c r="B10" s="8" t="s">
        <v>14</v>
      </c>
      <c r="C10" s="8" t="s">
        <v>15</v>
      </c>
      <c r="D10" s="8">
        <v>161378</v>
      </c>
      <c r="E10" s="8"/>
      <c r="F10" s="8"/>
      <c r="G10" s="8" t="s">
        <v>82</v>
      </c>
      <c r="H10" s="8" t="s">
        <v>140</v>
      </c>
      <c r="I10" s="9">
        <v>44692</v>
      </c>
      <c r="J10" s="20">
        <v>118000</v>
      </c>
      <c r="K10" s="20">
        <v>118000</v>
      </c>
      <c r="L10" s="8" t="s">
        <v>50</v>
      </c>
      <c r="M10" s="8" t="s">
        <v>196</v>
      </c>
      <c r="N10" s="8"/>
      <c r="O10" s="8"/>
      <c r="P10" s="8" t="s">
        <v>51</v>
      </c>
      <c r="Q10" s="20"/>
      <c r="R10" s="8"/>
      <c r="S10" s="8"/>
      <c r="T10" s="8"/>
      <c r="U10" s="20"/>
      <c r="V10" s="8"/>
      <c r="W10" s="8"/>
      <c r="X10" s="8"/>
      <c r="Y10" s="8"/>
      <c r="Z10" s="8"/>
      <c r="AA10" s="8"/>
      <c r="AB10" s="8"/>
      <c r="AC10" s="9">
        <v>44719</v>
      </c>
      <c r="AD10" s="8"/>
      <c r="AE10" s="8"/>
      <c r="AF10" s="8"/>
      <c r="AG10" s="8" t="s">
        <v>52</v>
      </c>
      <c r="AH10" s="8"/>
      <c r="AI10" s="8"/>
      <c r="AJ10" s="8"/>
      <c r="AK10" s="8"/>
      <c r="AL10" s="8"/>
      <c r="AM10" s="8"/>
      <c r="AN10" s="8">
        <v>20220822</v>
      </c>
    </row>
    <row r="11" spans="1:40" hidden="1" x14ac:dyDescent="0.25">
      <c r="A11" s="8">
        <v>891580002</v>
      </c>
      <c r="B11" s="8" t="s">
        <v>14</v>
      </c>
      <c r="C11" s="8" t="s">
        <v>15</v>
      </c>
      <c r="D11" s="8">
        <v>161483</v>
      </c>
      <c r="E11" s="8"/>
      <c r="F11" s="8"/>
      <c r="G11" s="8" t="s">
        <v>83</v>
      </c>
      <c r="H11" s="8" t="s">
        <v>141</v>
      </c>
      <c r="I11" s="9">
        <v>44693</v>
      </c>
      <c r="J11" s="20">
        <v>57700</v>
      </c>
      <c r="K11" s="20">
        <v>57700</v>
      </c>
      <c r="L11" s="8" t="s">
        <v>50</v>
      </c>
      <c r="M11" s="8" t="s">
        <v>196</v>
      </c>
      <c r="N11" s="8"/>
      <c r="O11" s="8"/>
      <c r="P11" s="8" t="s">
        <v>51</v>
      </c>
      <c r="Q11" s="20"/>
      <c r="R11" s="8"/>
      <c r="S11" s="8"/>
      <c r="T11" s="8"/>
      <c r="U11" s="20"/>
      <c r="V11" s="8"/>
      <c r="W11" s="8"/>
      <c r="X11" s="8"/>
      <c r="Y11" s="8"/>
      <c r="Z11" s="8"/>
      <c r="AA11" s="8"/>
      <c r="AB11" s="8"/>
      <c r="AC11" s="9">
        <v>44719</v>
      </c>
      <c r="AD11" s="8"/>
      <c r="AE11" s="8"/>
      <c r="AF11" s="8"/>
      <c r="AG11" s="8" t="s">
        <v>52</v>
      </c>
      <c r="AH11" s="8"/>
      <c r="AI11" s="8"/>
      <c r="AJ11" s="8"/>
      <c r="AK11" s="8"/>
      <c r="AL11" s="8"/>
      <c r="AM11" s="8"/>
      <c r="AN11" s="8">
        <v>20220822</v>
      </c>
    </row>
    <row r="12" spans="1:40" hidden="1" x14ac:dyDescent="0.25">
      <c r="A12" s="8">
        <v>891580002</v>
      </c>
      <c r="B12" s="8" t="s">
        <v>14</v>
      </c>
      <c r="C12" s="8" t="s">
        <v>15</v>
      </c>
      <c r="D12" s="8">
        <v>161484</v>
      </c>
      <c r="E12" s="8"/>
      <c r="F12" s="8"/>
      <c r="G12" s="8" t="s">
        <v>84</v>
      </c>
      <c r="H12" s="8" t="s">
        <v>142</v>
      </c>
      <c r="I12" s="9">
        <v>44693</v>
      </c>
      <c r="J12" s="20">
        <v>54700</v>
      </c>
      <c r="K12" s="20">
        <v>54700</v>
      </c>
      <c r="L12" s="8" t="s">
        <v>50</v>
      </c>
      <c r="M12" s="8" t="s">
        <v>196</v>
      </c>
      <c r="N12" s="8"/>
      <c r="O12" s="8"/>
      <c r="P12" s="8" t="s">
        <v>51</v>
      </c>
      <c r="Q12" s="20"/>
      <c r="R12" s="8"/>
      <c r="S12" s="8"/>
      <c r="T12" s="8"/>
      <c r="U12" s="20"/>
      <c r="V12" s="8"/>
      <c r="W12" s="8"/>
      <c r="X12" s="8"/>
      <c r="Y12" s="8"/>
      <c r="Z12" s="8"/>
      <c r="AA12" s="8"/>
      <c r="AB12" s="8"/>
      <c r="AC12" s="9">
        <v>44719</v>
      </c>
      <c r="AD12" s="8"/>
      <c r="AE12" s="8"/>
      <c r="AF12" s="8"/>
      <c r="AG12" s="8" t="s">
        <v>52</v>
      </c>
      <c r="AH12" s="8"/>
      <c r="AI12" s="8"/>
      <c r="AJ12" s="8"/>
      <c r="AK12" s="8"/>
      <c r="AL12" s="8"/>
      <c r="AM12" s="8"/>
      <c r="AN12" s="8">
        <v>20220822</v>
      </c>
    </row>
    <row r="13" spans="1:40" hidden="1" x14ac:dyDescent="0.25">
      <c r="A13" s="8">
        <v>891580002</v>
      </c>
      <c r="B13" s="8" t="s">
        <v>14</v>
      </c>
      <c r="C13" s="8" t="s">
        <v>15</v>
      </c>
      <c r="D13" s="8">
        <v>162023</v>
      </c>
      <c r="E13" s="8"/>
      <c r="F13" s="8"/>
      <c r="G13" s="8" t="s">
        <v>85</v>
      </c>
      <c r="H13" s="8" t="s">
        <v>143</v>
      </c>
      <c r="I13" s="9">
        <v>44694</v>
      </c>
      <c r="J13" s="20">
        <v>274500</v>
      </c>
      <c r="K13" s="20">
        <v>274500</v>
      </c>
      <c r="L13" s="8" t="s">
        <v>50</v>
      </c>
      <c r="M13" s="8" t="s">
        <v>196</v>
      </c>
      <c r="N13" s="8"/>
      <c r="O13" s="8"/>
      <c r="P13" s="8" t="s">
        <v>51</v>
      </c>
      <c r="Q13" s="20"/>
      <c r="R13" s="8"/>
      <c r="S13" s="8"/>
      <c r="T13" s="8"/>
      <c r="U13" s="20"/>
      <c r="V13" s="8"/>
      <c r="W13" s="8"/>
      <c r="X13" s="8"/>
      <c r="Y13" s="8"/>
      <c r="Z13" s="8"/>
      <c r="AA13" s="8"/>
      <c r="AB13" s="8"/>
      <c r="AC13" s="9">
        <v>44719</v>
      </c>
      <c r="AD13" s="8"/>
      <c r="AE13" s="8"/>
      <c r="AF13" s="8"/>
      <c r="AG13" s="8" t="s">
        <v>52</v>
      </c>
      <c r="AH13" s="8"/>
      <c r="AI13" s="8"/>
      <c r="AJ13" s="8"/>
      <c r="AK13" s="8"/>
      <c r="AL13" s="8"/>
      <c r="AM13" s="8"/>
      <c r="AN13" s="8">
        <v>20220822</v>
      </c>
    </row>
    <row r="14" spans="1:40" hidden="1" x14ac:dyDescent="0.25">
      <c r="A14" s="8">
        <v>891580002</v>
      </c>
      <c r="B14" s="8" t="s">
        <v>14</v>
      </c>
      <c r="C14" s="8" t="s">
        <v>15</v>
      </c>
      <c r="D14" s="8">
        <v>162333</v>
      </c>
      <c r="E14" s="8"/>
      <c r="F14" s="8"/>
      <c r="G14" s="8" t="s">
        <v>86</v>
      </c>
      <c r="H14" s="8" t="s">
        <v>144</v>
      </c>
      <c r="I14" s="9">
        <v>44697</v>
      </c>
      <c r="J14" s="20">
        <v>57700</v>
      </c>
      <c r="K14" s="20">
        <v>57700</v>
      </c>
      <c r="L14" s="8" t="s">
        <v>50</v>
      </c>
      <c r="M14" s="8" t="s">
        <v>196</v>
      </c>
      <c r="N14" s="8"/>
      <c r="O14" s="8"/>
      <c r="P14" s="8" t="s">
        <v>51</v>
      </c>
      <c r="Q14" s="20"/>
      <c r="R14" s="8"/>
      <c r="S14" s="8"/>
      <c r="T14" s="8"/>
      <c r="U14" s="20"/>
      <c r="V14" s="8"/>
      <c r="W14" s="8"/>
      <c r="X14" s="8"/>
      <c r="Y14" s="8"/>
      <c r="Z14" s="8"/>
      <c r="AA14" s="8"/>
      <c r="AB14" s="8"/>
      <c r="AC14" s="9">
        <v>44719</v>
      </c>
      <c r="AD14" s="8"/>
      <c r="AE14" s="8"/>
      <c r="AF14" s="8"/>
      <c r="AG14" s="8" t="s">
        <v>52</v>
      </c>
      <c r="AH14" s="8"/>
      <c r="AI14" s="8"/>
      <c r="AJ14" s="8"/>
      <c r="AK14" s="8"/>
      <c r="AL14" s="8"/>
      <c r="AM14" s="8"/>
      <c r="AN14" s="8">
        <v>20220822</v>
      </c>
    </row>
    <row r="15" spans="1:40" hidden="1" x14ac:dyDescent="0.25">
      <c r="A15" s="8">
        <v>891580002</v>
      </c>
      <c r="B15" s="8" t="s">
        <v>14</v>
      </c>
      <c r="C15" s="8" t="s">
        <v>15</v>
      </c>
      <c r="D15" s="8">
        <v>163293</v>
      </c>
      <c r="E15" s="8"/>
      <c r="F15" s="8"/>
      <c r="G15" s="8" t="s">
        <v>87</v>
      </c>
      <c r="H15" s="8" t="s">
        <v>145</v>
      </c>
      <c r="I15" s="9">
        <v>44699</v>
      </c>
      <c r="J15" s="20">
        <v>233800</v>
      </c>
      <c r="K15" s="20">
        <v>233800</v>
      </c>
      <c r="L15" s="8" t="s">
        <v>50</v>
      </c>
      <c r="M15" s="8" t="s">
        <v>196</v>
      </c>
      <c r="N15" s="8"/>
      <c r="O15" s="8"/>
      <c r="P15" s="8" t="s">
        <v>51</v>
      </c>
      <c r="Q15" s="20"/>
      <c r="R15" s="8"/>
      <c r="S15" s="8"/>
      <c r="T15" s="8"/>
      <c r="U15" s="20"/>
      <c r="V15" s="8"/>
      <c r="W15" s="8"/>
      <c r="X15" s="8"/>
      <c r="Y15" s="8"/>
      <c r="Z15" s="8"/>
      <c r="AA15" s="8"/>
      <c r="AB15" s="8"/>
      <c r="AC15" s="9">
        <v>44719</v>
      </c>
      <c r="AD15" s="8"/>
      <c r="AE15" s="8"/>
      <c r="AF15" s="8"/>
      <c r="AG15" s="8" t="s">
        <v>52</v>
      </c>
      <c r="AH15" s="8"/>
      <c r="AI15" s="8"/>
      <c r="AJ15" s="8"/>
      <c r="AK15" s="8"/>
      <c r="AL15" s="8"/>
      <c r="AM15" s="8"/>
      <c r="AN15" s="8">
        <v>20220822</v>
      </c>
    </row>
    <row r="16" spans="1:40" hidden="1" x14ac:dyDescent="0.25">
      <c r="A16" s="8">
        <v>891580002</v>
      </c>
      <c r="B16" s="8" t="s">
        <v>14</v>
      </c>
      <c r="C16" s="8" t="s">
        <v>15</v>
      </c>
      <c r="D16" s="8">
        <v>164962</v>
      </c>
      <c r="E16" s="8"/>
      <c r="F16" s="8"/>
      <c r="G16" s="8" t="s">
        <v>88</v>
      </c>
      <c r="H16" s="8" t="s">
        <v>146</v>
      </c>
      <c r="I16" s="9">
        <v>44705</v>
      </c>
      <c r="J16" s="20">
        <v>57700</v>
      </c>
      <c r="K16" s="20">
        <v>54000</v>
      </c>
      <c r="L16" s="8" t="s">
        <v>50</v>
      </c>
      <c r="M16" s="8" t="s">
        <v>196</v>
      </c>
      <c r="N16" s="8"/>
      <c r="O16" s="8"/>
      <c r="P16" s="8" t="s">
        <v>51</v>
      </c>
      <c r="Q16" s="20"/>
      <c r="R16" s="8"/>
      <c r="S16" s="8"/>
      <c r="T16" s="8"/>
      <c r="U16" s="20"/>
      <c r="V16" s="8"/>
      <c r="W16" s="8"/>
      <c r="X16" s="8"/>
      <c r="Y16" s="8"/>
      <c r="Z16" s="8"/>
      <c r="AA16" s="8"/>
      <c r="AB16" s="8"/>
      <c r="AC16" s="9">
        <v>44719</v>
      </c>
      <c r="AD16" s="8"/>
      <c r="AE16" s="8"/>
      <c r="AF16" s="8"/>
      <c r="AG16" s="8" t="s">
        <v>52</v>
      </c>
      <c r="AH16" s="8"/>
      <c r="AI16" s="8"/>
      <c r="AJ16" s="8"/>
      <c r="AK16" s="8"/>
      <c r="AL16" s="8"/>
      <c r="AM16" s="8"/>
      <c r="AN16" s="8">
        <v>20220822</v>
      </c>
    </row>
    <row r="17" spans="1:40" hidden="1" x14ac:dyDescent="0.25">
      <c r="A17" s="8">
        <v>891580002</v>
      </c>
      <c r="B17" s="8" t="s">
        <v>14</v>
      </c>
      <c r="C17" s="8" t="s">
        <v>15</v>
      </c>
      <c r="D17" s="8">
        <v>165348</v>
      </c>
      <c r="E17" s="8"/>
      <c r="F17" s="8"/>
      <c r="G17" s="8" t="s">
        <v>89</v>
      </c>
      <c r="H17" s="8" t="s">
        <v>147</v>
      </c>
      <c r="I17" s="9">
        <v>44705</v>
      </c>
      <c r="J17" s="20">
        <v>1662139</v>
      </c>
      <c r="K17" s="20">
        <v>1662139</v>
      </c>
      <c r="L17" s="8" t="s">
        <v>50</v>
      </c>
      <c r="M17" s="8" t="s">
        <v>196</v>
      </c>
      <c r="N17" s="8"/>
      <c r="O17" s="8"/>
      <c r="P17" s="8" t="s">
        <v>51</v>
      </c>
      <c r="Q17" s="20"/>
      <c r="R17" s="8"/>
      <c r="S17" s="8"/>
      <c r="T17" s="8"/>
      <c r="U17" s="20"/>
      <c r="V17" s="8"/>
      <c r="W17" s="8"/>
      <c r="X17" s="8"/>
      <c r="Y17" s="8"/>
      <c r="Z17" s="8"/>
      <c r="AA17" s="8"/>
      <c r="AB17" s="8"/>
      <c r="AC17" s="9">
        <v>44720</v>
      </c>
      <c r="AD17" s="8"/>
      <c r="AE17" s="8"/>
      <c r="AF17" s="8"/>
      <c r="AG17" s="8" t="s">
        <v>52</v>
      </c>
      <c r="AH17" s="8"/>
      <c r="AI17" s="8"/>
      <c r="AJ17" s="8"/>
      <c r="AK17" s="8"/>
      <c r="AL17" s="8"/>
      <c r="AM17" s="8"/>
      <c r="AN17" s="8">
        <v>20220822</v>
      </c>
    </row>
    <row r="18" spans="1:40" hidden="1" x14ac:dyDescent="0.25">
      <c r="A18" s="8">
        <v>891580002</v>
      </c>
      <c r="B18" s="8" t="s">
        <v>14</v>
      </c>
      <c r="C18" s="8" t="s">
        <v>15</v>
      </c>
      <c r="D18" s="8">
        <v>168238</v>
      </c>
      <c r="E18" s="8"/>
      <c r="F18" s="8"/>
      <c r="G18" s="8" t="s">
        <v>90</v>
      </c>
      <c r="H18" s="8" t="s">
        <v>148</v>
      </c>
      <c r="I18" s="9">
        <v>44712</v>
      </c>
      <c r="J18" s="20">
        <v>57700</v>
      </c>
      <c r="K18" s="20">
        <v>57700</v>
      </c>
      <c r="L18" s="8" t="s">
        <v>50</v>
      </c>
      <c r="M18" s="8" t="s">
        <v>196</v>
      </c>
      <c r="N18" s="8"/>
      <c r="O18" s="8"/>
      <c r="P18" s="8" t="s">
        <v>51</v>
      </c>
      <c r="Q18" s="20"/>
      <c r="R18" s="8"/>
      <c r="S18" s="8"/>
      <c r="T18" s="8"/>
      <c r="U18" s="20"/>
      <c r="V18" s="8"/>
      <c r="W18" s="8"/>
      <c r="X18" s="8"/>
      <c r="Y18" s="8"/>
      <c r="Z18" s="8"/>
      <c r="AA18" s="8"/>
      <c r="AB18" s="8"/>
      <c r="AC18" s="9">
        <v>44719</v>
      </c>
      <c r="AD18" s="8"/>
      <c r="AE18" s="8"/>
      <c r="AF18" s="8"/>
      <c r="AG18" s="8" t="s">
        <v>52</v>
      </c>
      <c r="AH18" s="8"/>
      <c r="AI18" s="8"/>
      <c r="AJ18" s="8"/>
      <c r="AK18" s="8"/>
      <c r="AL18" s="8"/>
      <c r="AM18" s="8"/>
      <c r="AN18" s="8">
        <v>20220822</v>
      </c>
    </row>
    <row r="19" spans="1:40" hidden="1" x14ac:dyDescent="0.25">
      <c r="A19" s="8">
        <v>891580002</v>
      </c>
      <c r="B19" s="8" t="s">
        <v>14</v>
      </c>
      <c r="C19" s="8" t="s">
        <v>15</v>
      </c>
      <c r="D19" s="8">
        <v>149984</v>
      </c>
      <c r="E19" s="8"/>
      <c r="F19" s="8"/>
      <c r="G19" s="8" t="s">
        <v>91</v>
      </c>
      <c r="H19" s="8" t="s">
        <v>149</v>
      </c>
      <c r="I19" s="9">
        <v>44654</v>
      </c>
      <c r="J19" s="20">
        <v>1557228</v>
      </c>
      <c r="K19" s="20">
        <v>1557228</v>
      </c>
      <c r="L19" s="8" t="s">
        <v>50</v>
      </c>
      <c r="M19" s="8" t="s">
        <v>196</v>
      </c>
      <c r="N19" s="8"/>
      <c r="O19" s="8"/>
      <c r="P19" s="8" t="s">
        <v>51</v>
      </c>
      <c r="Q19" s="20"/>
      <c r="R19" s="8"/>
      <c r="S19" s="8"/>
      <c r="T19" s="8"/>
      <c r="U19" s="20"/>
      <c r="V19" s="8"/>
      <c r="W19" s="8"/>
      <c r="X19" s="8"/>
      <c r="Y19" s="8"/>
      <c r="Z19" s="8"/>
      <c r="AA19" s="8"/>
      <c r="AB19" s="8"/>
      <c r="AC19" s="9">
        <v>44720</v>
      </c>
      <c r="AD19" s="8"/>
      <c r="AE19" s="8"/>
      <c r="AF19" s="8"/>
      <c r="AG19" s="8" t="s">
        <v>52</v>
      </c>
      <c r="AH19" s="8"/>
      <c r="AI19" s="8"/>
      <c r="AJ19" s="8"/>
      <c r="AK19" s="8"/>
      <c r="AL19" s="8"/>
      <c r="AM19" s="8"/>
      <c r="AN19" s="8">
        <v>20220822</v>
      </c>
    </row>
    <row r="20" spans="1:40" x14ac:dyDescent="0.25">
      <c r="A20" s="8">
        <v>891580002</v>
      </c>
      <c r="B20" s="8" t="s">
        <v>14</v>
      </c>
      <c r="C20" s="8" t="s">
        <v>15</v>
      </c>
      <c r="D20" s="8">
        <v>150324</v>
      </c>
      <c r="E20" s="8" t="s">
        <v>15</v>
      </c>
      <c r="F20" s="8">
        <v>150324</v>
      </c>
      <c r="G20" s="8" t="s">
        <v>92</v>
      </c>
      <c r="H20" s="8" t="s">
        <v>150</v>
      </c>
      <c r="I20" s="9">
        <v>44656</v>
      </c>
      <c r="J20" s="20">
        <v>29000</v>
      </c>
      <c r="K20" s="20">
        <v>29000</v>
      </c>
      <c r="L20" s="8" t="s">
        <v>53</v>
      </c>
      <c r="M20" s="8" t="s">
        <v>198</v>
      </c>
      <c r="N20" s="8"/>
      <c r="O20" s="8"/>
      <c r="P20" s="8" t="s">
        <v>54</v>
      </c>
      <c r="Q20" s="20">
        <v>29000</v>
      </c>
      <c r="R20" s="20">
        <v>0</v>
      </c>
      <c r="S20" s="20">
        <v>0</v>
      </c>
      <c r="T20" s="20">
        <v>29000</v>
      </c>
      <c r="U20" s="20">
        <v>0</v>
      </c>
      <c r="V20" s="8"/>
      <c r="W20" s="8"/>
      <c r="X20" s="8"/>
      <c r="Y20" s="8"/>
      <c r="Z20" s="22">
        <v>220688495415928</v>
      </c>
      <c r="AA20" s="8"/>
      <c r="AB20" s="20">
        <v>0</v>
      </c>
      <c r="AC20" s="9">
        <v>44686</v>
      </c>
      <c r="AD20" s="8"/>
      <c r="AE20" s="8">
        <v>2</v>
      </c>
      <c r="AF20" s="8"/>
      <c r="AG20" s="8" t="s">
        <v>52</v>
      </c>
      <c r="AH20" s="8">
        <v>1</v>
      </c>
      <c r="AI20" s="8">
        <v>20220530</v>
      </c>
      <c r="AJ20" s="8">
        <v>20220514</v>
      </c>
      <c r="AK20" s="20">
        <v>29000</v>
      </c>
      <c r="AL20" s="8"/>
      <c r="AM20" s="8"/>
      <c r="AN20" s="8">
        <v>20220822</v>
      </c>
    </row>
    <row r="21" spans="1:40" x14ac:dyDescent="0.25">
      <c r="A21" s="8">
        <v>891580002</v>
      </c>
      <c r="B21" s="8" t="s">
        <v>14</v>
      </c>
      <c r="C21" s="8" t="s">
        <v>15</v>
      </c>
      <c r="D21" s="8">
        <v>154937</v>
      </c>
      <c r="E21" s="8" t="s">
        <v>15</v>
      </c>
      <c r="F21" s="8">
        <v>154937</v>
      </c>
      <c r="G21" s="8" t="s">
        <v>93</v>
      </c>
      <c r="H21" s="8" t="s">
        <v>151</v>
      </c>
      <c r="I21" s="9">
        <v>44672</v>
      </c>
      <c r="J21" s="20">
        <v>516965</v>
      </c>
      <c r="K21" s="20">
        <v>516965</v>
      </c>
      <c r="L21" s="8" t="s">
        <v>53</v>
      </c>
      <c r="M21" s="8" t="s">
        <v>198</v>
      </c>
      <c r="N21" s="8"/>
      <c r="O21" s="8"/>
      <c r="P21" s="8" t="s">
        <v>54</v>
      </c>
      <c r="Q21" s="20">
        <v>516965</v>
      </c>
      <c r="R21" s="20">
        <v>0</v>
      </c>
      <c r="S21" s="20">
        <v>0</v>
      </c>
      <c r="T21" s="20">
        <v>516965</v>
      </c>
      <c r="U21" s="20">
        <v>0</v>
      </c>
      <c r="V21" s="8"/>
      <c r="W21" s="8"/>
      <c r="X21" s="8"/>
      <c r="Y21" s="8"/>
      <c r="Z21" s="22">
        <v>221068523689741</v>
      </c>
      <c r="AA21" s="8"/>
      <c r="AB21" s="20">
        <v>0</v>
      </c>
      <c r="AC21" s="9">
        <v>44686</v>
      </c>
      <c r="AD21" s="8"/>
      <c r="AE21" s="8">
        <v>2</v>
      </c>
      <c r="AF21" s="8"/>
      <c r="AG21" s="8" t="s">
        <v>52</v>
      </c>
      <c r="AH21" s="8">
        <v>1</v>
      </c>
      <c r="AI21" s="8">
        <v>20220530</v>
      </c>
      <c r="AJ21" s="8">
        <v>20220514</v>
      </c>
      <c r="AK21" s="20">
        <v>516965</v>
      </c>
      <c r="AL21" s="8"/>
      <c r="AM21" s="8"/>
      <c r="AN21" s="8">
        <v>20220822</v>
      </c>
    </row>
    <row r="22" spans="1:40" x14ac:dyDescent="0.25">
      <c r="A22" s="8">
        <v>891580002</v>
      </c>
      <c r="B22" s="8" t="s">
        <v>14</v>
      </c>
      <c r="C22" s="8" t="s">
        <v>15</v>
      </c>
      <c r="D22" s="8">
        <v>155634</v>
      </c>
      <c r="E22" s="8" t="s">
        <v>15</v>
      </c>
      <c r="F22" s="8">
        <v>155634</v>
      </c>
      <c r="G22" s="8" t="s">
        <v>94</v>
      </c>
      <c r="H22" s="8" t="s">
        <v>152</v>
      </c>
      <c r="I22" s="9">
        <v>44675</v>
      </c>
      <c r="J22" s="20">
        <v>604061</v>
      </c>
      <c r="K22" s="20">
        <v>604061</v>
      </c>
      <c r="L22" s="8" t="s">
        <v>53</v>
      </c>
      <c r="M22" s="8" t="s">
        <v>198</v>
      </c>
      <c r="N22" s="8"/>
      <c r="O22" s="8"/>
      <c r="P22" s="8" t="s">
        <v>54</v>
      </c>
      <c r="Q22" s="20">
        <v>604061</v>
      </c>
      <c r="R22" s="20">
        <v>0</v>
      </c>
      <c r="S22" s="20">
        <v>0</v>
      </c>
      <c r="T22" s="20">
        <v>604061</v>
      </c>
      <c r="U22" s="20">
        <v>0</v>
      </c>
      <c r="V22" s="8"/>
      <c r="W22" s="8"/>
      <c r="X22" s="8"/>
      <c r="Y22" s="8"/>
      <c r="Z22" s="22">
        <v>221068524533108</v>
      </c>
      <c r="AA22" s="8"/>
      <c r="AB22" s="20">
        <v>0</v>
      </c>
      <c r="AC22" s="9">
        <v>44686</v>
      </c>
      <c r="AD22" s="8"/>
      <c r="AE22" s="8">
        <v>2</v>
      </c>
      <c r="AF22" s="8"/>
      <c r="AG22" s="8" t="s">
        <v>52</v>
      </c>
      <c r="AH22" s="8">
        <v>1</v>
      </c>
      <c r="AI22" s="8">
        <v>20220530</v>
      </c>
      <c r="AJ22" s="8">
        <v>20220514</v>
      </c>
      <c r="AK22" s="20">
        <v>604061</v>
      </c>
      <c r="AL22" s="8"/>
      <c r="AM22" s="8"/>
      <c r="AN22" s="8">
        <v>20220822</v>
      </c>
    </row>
    <row r="23" spans="1:40" x14ac:dyDescent="0.25">
      <c r="A23" s="8">
        <v>891580002</v>
      </c>
      <c r="B23" s="8" t="s">
        <v>14</v>
      </c>
      <c r="C23" s="8" t="s">
        <v>15</v>
      </c>
      <c r="D23" s="8">
        <v>158059</v>
      </c>
      <c r="E23" s="8" t="s">
        <v>15</v>
      </c>
      <c r="F23" s="8">
        <v>158059</v>
      </c>
      <c r="G23" s="8" t="s">
        <v>95</v>
      </c>
      <c r="H23" s="8" t="s">
        <v>153</v>
      </c>
      <c r="I23" s="9">
        <v>44681</v>
      </c>
      <c r="J23" s="20">
        <v>475240</v>
      </c>
      <c r="K23" s="20">
        <v>475240</v>
      </c>
      <c r="L23" s="8" t="s">
        <v>53</v>
      </c>
      <c r="M23" s="8" t="s">
        <v>198</v>
      </c>
      <c r="N23" s="8"/>
      <c r="O23" s="8"/>
      <c r="P23" s="8" t="s">
        <v>54</v>
      </c>
      <c r="Q23" s="20">
        <v>475240</v>
      </c>
      <c r="R23" s="20">
        <v>0</v>
      </c>
      <c r="S23" s="20">
        <v>0</v>
      </c>
      <c r="T23" s="20">
        <v>475240</v>
      </c>
      <c r="U23" s="20">
        <v>0</v>
      </c>
      <c r="V23" s="8"/>
      <c r="W23" s="8"/>
      <c r="X23" s="8"/>
      <c r="Y23" s="8"/>
      <c r="Z23" s="22">
        <v>221208523203042</v>
      </c>
      <c r="AA23" s="8"/>
      <c r="AB23" s="20">
        <v>0</v>
      </c>
      <c r="AC23" s="9">
        <v>44686</v>
      </c>
      <c r="AD23" s="8"/>
      <c r="AE23" s="8">
        <v>2</v>
      </c>
      <c r="AF23" s="8"/>
      <c r="AG23" s="8" t="s">
        <v>52</v>
      </c>
      <c r="AH23" s="8">
        <v>1</v>
      </c>
      <c r="AI23" s="8">
        <v>20220530</v>
      </c>
      <c r="AJ23" s="8">
        <v>20220514</v>
      </c>
      <c r="AK23" s="20">
        <v>475240</v>
      </c>
      <c r="AL23" s="8"/>
      <c r="AM23" s="8"/>
      <c r="AN23" s="8">
        <v>20220822</v>
      </c>
    </row>
    <row r="24" spans="1:40" x14ac:dyDescent="0.25">
      <c r="A24" s="8">
        <v>891580002</v>
      </c>
      <c r="B24" s="8" t="s">
        <v>14</v>
      </c>
      <c r="C24" s="8" t="s">
        <v>15</v>
      </c>
      <c r="D24" s="8">
        <v>127315</v>
      </c>
      <c r="E24" s="8" t="s">
        <v>15</v>
      </c>
      <c r="F24" s="8">
        <v>127315</v>
      </c>
      <c r="G24" s="8" t="s">
        <v>96</v>
      </c>
      <c r="H24" s="8" t="s">
        <v>154</v>
      </c>
      <c r="I24" s="9">
        <v>44589</v>
      </c>
      <c r="J24" s="20">
        <v>177400</v>
      </c>
      <c r="K24" s="20">
        <v>177400</v>
      </c>
      <c r="L24" s="8" t="s">
        <v>53</v>
      </c>
      <c r="M24" s="8" t="s">
        <v>198</v>
      </c>
      <c r="N24" s="8"/>
      <c r="O24" s="8"/>
      <c r="P24" s="8" t="s">
        <v>54</v>
      </c>
      <c r="Q24" s="20">
        <v>177400</v>
      </c>
      <c r="R24" s="20">
        <v>0</v>
      </c>
      <c r="S24" s="20">
        <v>0</v>
      </c>
      <c r="T24" s="20">
        <v>177400</v>
      </c>
      <c r="U24" s="20">
        <v>0</v>
      </c>
      <c r="V24" s="8"/>
      <c r="W24" s="8"/>
      <c r="X24" s="8"/>
      <c r="Y24" s="8"/>
      <c r="Z24" s="22">
        <v>220248495563944</v>
      </c>
      <c r="AA24" s="8"/>
      <c r="AB24" s="20">
        <v>0</v>
      </c>
      <c r="AC24" s="9">
        <v>44600</v>
      </c>
      <c r="AD24" s="8"/>
      <c r="AE24" s="8">
        <v>2</v>
      </c>
      <c r="AF24" s="8"/>
      <c r="AG24" s="8" t="s">
        <v>52</v>
      </c>
      <c r="AH24" s="8">
        <v>1</v>
      </c>
      <c r="AI24" s="8">
        <v>20220430</v>
      </c>
      <c r="AJ24" s="8">
        <v>20220411</v>
      </c>
      <c r="AK24" s="20">
        <v>177400</v>
      </c>
      <c r="AL24" s="8"/>
      <c r="AM24" s="8"/>
      <c r="AN24" s="8">
        <v>20220822</v>
      </c>
    </row>
    <row r="25" spans="1:40" x14ac:dyDescent="0.25">
      <c r="A25" s="8">
        <v>891580002</v>
      </c>
      <c r="B25" s="8" t="s">
        <v>14</v>
      </c>
      <c r="C25" s="8" t="s">
        <v>15</v>
      </c>
      <c r="D25" s="8">
        <v>149929</v>
      </c>
      <c r="E25" s="8" t="s">
        <v>15</v>
      </c>
      <c r="F25" s="8">
        <v>149929</v>
      </c>
      <c r="G25" s="8" t="s">
        <v>97</v>
      </c>
      <c r="H25" s="8" t="s">
        <v>155</v>
      </c>
      <c r="I25" s="9">
        <v>44653</v>
      </c>
      <c r="J25" s="20">
        <v>57700</v>
      </c>
      <c r="K25" s="20">
        <v>57700</v>
      </c>
      <c r="L25" s="8" t="s">
        <v>53</v>
      </c>
      <c r="M25" s="8" t="s">
        <v>198</v>
      </c>
      <c r="N25" s="8"/>
      <c r="O25" s="8"/>
      <c r="P25" s="8" t="s">
        <v>54</v>
      </c>
      <c r="Q25" s="20">
        <v>57700</v>
      </c>
      <c r="R25" s="20">
        <v>0</v>
      </c>
      <c r="S25" s="20">
        <v>0</v>
      </c>
      <c r="T25" s="20">
        <v>57700</v>
      </c>
      <c r="U25" s="20">
        <v>0</v>
      </c>
      <c r="V25" s="8"/>
      <c r="W25" s="8"/>
      <c r="X25" s="8"/>
      <c r="Y25" s="8"/>
      <c r="Z25" s="22">
        <v>220748495599622</v>
      </c>
      <c r="AA25" s="8"/>
      <c r="AB25" s="20">
        <v>0</v>
      </c>
      <c r="AC25" s="9">
        <v>44686</v>
      </c>
      <c r="AD25" s="8"/>
      <c r="AE25" s="8">
        <v>2</v>
      </c>
      <c r="AF25" s="8"/>
      <c r="AG25" s="8" t="s">
        <v>52</v>
      </c>
      <c r="AH25" s="8">
        <v>1</v>
      </c>
      <c r="AI25" s="8">
        <v>20220530</v>
      </c>
      <c r="AJ25" s="8">
        <v>20220514</v>
      </c>
      <c r="AK25" s="20">
        <v>57700</v>
      </c>
      <c r="AL25" s="8"/>
      <c r="AM25" s="8"/>
      <c r="AN25" s="8">
        <v>20220822</v>
      </c>
    </row>
    <row r="26" spans="1:40" x14ac:dyDescent="0.25">
      <c r="A26" s="8">
        <v>891580002</v>
      </c>
      <c r="B26" s="8" t="s">
        <v>14</v>
      </c>
      <c r="C26" s="8" t="s">
        <v>15</v>
      </c>
      <c r="D26" s="8">
        <v>141859</v>
      </c>
      <c r="E26" s="8" t="s">
        <v>15</v>
      </c>
      <c r="F26" s="8">
        <v>141859</v>
      </c>
      <c r="G26" s="8" t="s">
        <v>98</v>
      </c>
      <c r="H26" s="8" t="s">
        <v>156</v>
      </c>
      <c r="I26" s="9">
        <v>44629</v>
      </c>
      <c r="J26" s="20">
        <v>28000</v>
      </c>
      <c r="K26" s="20">
        <v>28000</v>
      </c>
      <c r="L26" s="8" t="s">
        <v>53</v>
      </c>
      <c r="M26" s="8" t="s">
        <v>198</v>
      </c>
      <c r="N26" s="8"/>
      <c r="O26" s="8"/>
      <c r="P26" s="8" t="s">
        <v>54</v>
      </c>
      <c r="Q26" s="20">
        <v>28000</v>
      </c>
      <c r="R26" s="20">
        <v>0</v>
      </c>
      <c r="S26" s="20">
        <v>0</v>
      </c>
      <c r="T26" s="20">
        <v>28000</v>
      </c>
      <c r="U26" s="20">
        <v>0</v>
      </c>
      <c r="V26" s="8"/>
      <c r="W26" s="8"/>
      <c r="X26" s="8"/>
      <c r="Y26" s="8"/>
      <c r="Z26" s="22">
        <v>220248495559535</v>
      </c>
      <c r="AA26" s="8"/>
      <c r="AB26" s="20">
        <v>0</v>
      </c>
      <c r="AC26" s="9">
        <v>44631</v>
      </c>
      <c r="AD26" s="8"/>
      <c r="AE26" s="8">
        <v>2</v>
      </c>
      <c r="AF26" s="8"/>
      <c r="AG26" s="8" t="s">
        <v>52</v>
      </c>
      <c r="AH26" s="8">
        <v>1</v>
      </c>
      <c r="AI26" s="8">
        <v>20220330</v>
      </c>
      <c r="AJ26" s="8">
        <v>20220324</v>
      </c>
      <c r="AK26" s="20">
        <v>28000</v>
      </c>
      <c r="AL26" s="8"/>
      <c r="AM26" s="8"/>
      <c r="AN26" s="8">
        <v>20220822</v>
      </c>
    </row>
    <row r="27" spans="1:40" x14ac:dyDescent="0.25">
      <c r="A27" s="8">
        <v>891580002</v>
      </c>
      <c r="B27" s="8" t="s">
        <v>14</v>
      </c>
      <c r="C27" s="8" t="s">
        <v>15</v>
      </c>
      <c r="D27" s="8">
        <v>115943</v>
      </c>
      <c r="E27" s="8" t="s">
        <v>15</v>
      </c>
      <c r="F27" s="8">
        <v>115943</v>
      </c>
      <c r="G27" s="8" t="s">
        <v>99</v>
      </c>
      <c r="H27" s="8" t="s">
        <v>157</v>
      </c>
      <c r="I27" s="9">
        <v>44549</v>
      </c>
      <c r="J27" s="20">
        <v>400008</v>
      </c>
      <c r="K27" s="20">
        <v>400008</v>
      </c>
      <c r="L27" s="8" t="s">
        <v>53</v>
      </c>
      <c r="M27" s="8" t="s">
        <v>198</v>
      </c>
      <c r="N27" s="8"/>
      <c r="O27" s="8"/>
      <c r="P27" s="8" t="s">
        <v>54</v>
      </c>
      <c r="Q27" s="20">
        <v>400008</v>
      </c>
      <c r="R27" s="20">
        <v>0</v>
      </c>
      <c r="S27" s="20">
        <v>0</v>
      </c>
      <c r="T27" s="20">
        <v>400008</v>
      </c>
      <c r="U27" s="20">
        <v>0</v>
      </c>
      <c r="V27" s="8"/>
      <c r="W27" s="8"/>
      <c r="X27" s="8"/>
      <c r="Y27" s="8"/>
      <c r="Z27" s="22">
        <v>213488516386254</v>
      </c>
      <c r="AA27" s="8"/>
      <c r="AB27" s="20">
        <v>0</v>
      </c>
      <c r="AC27" s="9">
        <v>44568</v>
      </c>
      <c r="AD27" s="8"/>
      <c r="AE27" s="8">
        <v>2</v>
      </c>
      <c r="AF27" s="8"/>
      <c r="AG27" s="8" t="s">
        <v>52</v>
      </c>
      <c r="AH27" s="8">
        <v>1</v>
      </c>
      <c r="AI27" s="8">
        <v>20220228</v>
      </c>
      <c r="AJ27" s="8">
        <v>20220203</v>
      </c>
      <c r="AK27" s="20">
        <v>400008</v>
      </c>
      <c r="AL27" s="8"/>
      <c r="AM27" s="8"/>
      <c r="AN27" s="8">
        <v>20220822</v>
      </c>
    </row>
    <row r="28" spans="1:40" x14ac:dyDescent="0.25">
      <c r="A28" s="8">
        <v>891580002</v>
      </c>
      <c r="B28" s="8" t="s">
        <v>14</v>
      </c>
      <c r="C28" s="8" t="s">
        <v>15</v>
      </c>
      <c r="D28" s="8">
        <v>115959</v>
      </c>
      <c r="E28" s="8" t="s">
        <v>15</v>
      </c>
      <c r="F28" s="8">
        <v>115959</v>
      </c>
      <c r="G28" s="8" t="s">
        <v>100</v>
      </c>
      <c r="H28" s="8" t="s">
        <v>158</v>
      </c>
      <c r="I28" s="9">
        <v>44549</v>
      </c>
      <c r="J28" s="20">
        <v>769461</v>
      </c>
      <c r="K28" s="20">
        <v>769461</v>
      </c>
      <c r="L28" s="8" t="s">
        <v>53</v>
      </c>
      <c r="M28" s="8" t="s">
        <v>198</v>
      </c>
      <c r="N28" s="8"/>
      <c r="O28" s="8"/>
      <c r="P28" s="8" t="s">
        <v>54</v>
      </c>
      <c r="Q28" s="20">
        <v>769461</v>
      </c>
      <c r="R28" s="20">
        <v>0</v>
      </c>
      <c r="S28" s="20">
        <v>0</v>
      </c>
      <c r="T28" s="20">
        <v>769461</v>
      </c>
      <c r="U28" s="20">
        <v>0</v>
      </c>
      <c r="V28" s="8"/>
      <c r="W28" s="8"/>
      <c r="X28" s="8"/>
      <c r="Y28" s="8"/>
      <c r="Z28" s="22">
        <v>213488516385285</v>
      </c>
      <c r="AA28" s="8"/>
      <c r="AB28" s="20">
        <v>0</v>
      </c>
      <c r="AC28" s="9">
        <v>44568</v>
      </c>
      <c r="AD28" s="8"/>
      <c r="AE28" s="8">
        <v>2</v>
      </c>
      <c r="AF28" s="8"/>
      <c r="AG28" s="8" t="s">
        <v>52</v>
      </c>
      <c r="AH28" s="8">
        <v>2</v>
      </c>
      <c r="AI28" s="8">
        <v>20220425</v>
      </c>
      <c r="AJ28" s="8">
        <v>20220407</v>
      </c>
      <c r="AK28" s="20">
        <v>769461</v>
      </c>
      <c r="AL28" s="8"/>
      <c r="AM28" s="8"/>
      <c r="AN28" s="8">
        <v>20220822</v>
      </c>
    </row>
    <row r="29" spans="1:40" hidden="1" x14ac:dyDescent="0.25">
      <c r="A29" s="8">
        <v>891580002</v>
      </c>
      <c r="B29" s="8" t="s">
        <v>14</v>
      </c>
      <c r="C29" s="8" t="s">
        <v>15</v>
      </c>
      <c r="D29" s="8">
        <v>110490</v>
      </c>
      <c r="E29" s="8" t="s">
        <v>15</v>
      </c>
      <c r="F29" s="8">
        <v>110490</v>
      </c>
      <c r="G29" s="8" t="s">
        <v>101</v>
      </c>
      <c r="H29" s="8" t="s">
        <v>159</v>
      </c>
      <c r="I29" s="9">
        <v>44530</v>
      </c>
      <c r="J29" s="20">
        <v>291593</v>
      </c>
      <c r="K29" s="20">
        <v>291593</v>
      </c>
      <c r="L29" s="8" t="s">
        <v>53</v>
      </c>
      <c r="M29" s="8" t="s">
        <v>199</v>
      </c>
      <c r="N29" s="8"/>
      <c r="O29" s="8"/>
      <c r="P29" s="8" t="s">
        <v>54</v>
      </c>
      <c r="Q29" s="20">
        <v>291593</v>
      </c>
      <c r="R29" s="20">
        <v>0</v>
      </c>
      <c r="S29" s="20">
        <v>0</v>
      </c>
      <c r="T29" s="20">
        <v>291593</v>
      </c>
      <c r="U29" s="20">
        <v>0</v>
      </c>
      <c r="V29" s="20">
        <v>291593</v>
      </c>
      <c r="W29" s="8">
        <v>2201248193</v>
      </c>
      <c r="X29" s="9">
        <v>44736</v>
      </c>
      <c r="Y29" s="23">
        <v>34681851</v>
      </c>
      <c r="Z29" s="22">
        <v>213078516456185</v>
      </c>
      <c r="AA29" s="8"/>
      <c r="AB29" s="20">
        <v>0</v>
      </c>
      <c r="AC29" s="9">
        <v>44539</v>
      </c>
      <c r="AD29" s="8"/>
      <c r="AE29" s="8">
        <v>2</v>
      </c>
      <c r="AF29" s="8"/>
      <c r="AG29" s="8" t="s">
        <v>52</v>
      </c>
      <c r="AH29" s="8">
        <v>1</v>
      </c>
      <c r="AI29" s="8">
        <v>20220228</v>
      </c>
      <c r="AJ29" s="8">
        <v>20220203</v>
      </c>
      <c r="AK29" s="20">
        <v>291593</v>
      </c>
      <c r="AL29" s="8"/>
      <c r="AM29" s="8"/>
      <c r="AN29" s="8">
        <v>20220822</v>
      </c>
    </row>
    <row r="30" spans="1:40" hidden="1" x14ac:dyDescent="0.25">
      <c r="A30" s="8">
        <v>891580002</v>
      </c>
      <c r="B30" s="8" t="s">
        <v>14</v>
      </c>
      <c r="C30" s="8"/>
      <c r="D30" s="8">
        <v>1626890</v>
      </c>
      <c r="E30" s="8"/>
      <c r="F30" s="8">
        <v>1626890</v>
      </c>
      <c r="G30" s="8" t="s">
        <v>102</v>
      </c>
      <c r="H30" s="8" t="s">
        <v>160</v>
      </c>
      <c r="I30" s="9">
        <v>44019</v>
      </c>
      <c r="J30" s="20">
        <v>400000</v>
      </c>
      <c r="K30" s="20">
        <v>200000</v>
      </c>
      <c r="L30" s="8" t="s">
        <v>53</v>
      </c>
      <c r="M30" s="8" t="s">
        <v>200</v>
      </c>
      <c r="N30" s="8">
        <v>1909143705</v>
      </c>
      <c r="O30" s="20">
        <v>200000</v>
      </c>
      <c r="P30" s="8" t="s">
        <v>54</v>
      </c>
      <c r="Q30" s="20">
        <v>400000</v>
      </c>
      <c r="R30" s="20">
        <v>0</v>
      </c>
      <c r="S30" s="20">
        <v>0</v>
      </c>
      <c r="T30" s="20">
        <v>400000</v>
      </c>
      <c r="U30" s="20">
        <v>0</v>
      </c>
      <c r="V30" s="20">
        <v>200000</v>
      </c>
      <c r="W30" s="8">
        <v>4800049851</v>
      </c>
      <c r="X30" s="9">
        <v>44804</v>
      </c>
      <c r="Y30" s="8"/>
      <c r="Z30" s="22">
        <v>203426108682985</v>
      </c>
      <c r="AA30" s="8"/>
      <c r="AB30" s="20">
        <v>0</v>
      </c>
      <c r="AC30" s="9">
        <v>44050</v>
      </c>
      <c r="AD30" s="8"/>
      <c r="AE30" s="8">
        <v>2</v>
      </c>
      <c r="AF30" s="8"/>
      <c r="AG30" s="8" t="s">
        <v>52</v>
      </c>
      <c r="AH30" s="8">
        <v>2</v>
      </c>
      <c r="AI30" s="8">
        <v>20211130</v>
      </c>
      <c r="AJ30" s="8">
        <v>20211130</v>
      </c>
      <c r="AK30" s="20">
        <v>400000</v>
      </c>
      <c r="AL30" s="8"/>
      <c r="AM30" s="8"/>
      <c r="AN30" s="8">
        <v>20220822</v>
      </c>
    </row>
    <row r="31" spans="1:40" x14ac:dyDescent="0.25">
      <c r="A31" s="8">
        <v>891580002</v>
      </c>
      <c r="B31" s="8" t="s">
        <v>14</v>
      </c>
      <c r="C31" s="8" t="s">
        <v>15</v>
      </c>
      <c r="D31" s="8">
        <v>120215</v>
      </c>
      <c r="E31" s="8" t="s">
        <v>15</v>
      </c>
      <c r="F31" s="8">
        <v>120215</v>
      </c>
      <c r="G31" s="8" t="s">
        <v>103</v>
      </c>
      <c r="H31" s="8" t="s">
        <v>161</v>
      </c>
      <c r="I31" s="9">
        <v>44561</v>
      </c>
      <c r="J31" s="20">
        <v>491820</v>
      </c>
      <c r="K31" s="20">
        <v>491820</v>
      </c>
      <c r="L31" s="8" t="s">
        <v>53</v>
      </c>
      <c r="M31" s="8" t="s">
        <v>198</v>
      </c>
      <c r="N31" s="8"/>
      <c r="O31" s="8"/>
      <c r="P31" s="8" t="s">
        <v>54</v>
      </c>
      <c r="Q31" s="20">
        <v>491820</v>
      </c>
      <c r="R31" s="20">
        <v>0</v>
      </c>
      <c r="S31" s="20">
        <v>0</v>
      </c>
      <c r="T31" s="20">
        <v>491820</v>
      </c>
      <c r="U31" s="20">
        <v>0</v>
      </c>
      <c r="V31" s="8"/>
      <c r="W31" s="8"/>
      <c r="X31" s="8"/>
      <c r="Y31" s="8"/>
      <c r="Z31" s="22">
        <v>213598516396038</v>
      </c>
      <c r="AA31" s="8"/>
      <c r="AB31" s="20">
        <v>0</v>
      </c>
      <c r="AC31" s="9">
        <v>44568</v>
      </c>
      <c r="AD31" s="8"/>
      <c r="AE31" s="8">
        <v>2</v>
      </c>
      <c r="AF31" s="8"/>
      <c r="AG31" s="8" t="s">
        <v>52</v>
      </c>
      <c r="AH31" s="8">
        <v>1</v>
      </c>
      <c r="AI31" s="8">
        <v>20220228</v>
      </c>
      <c r="AJ31" s="8">
        <v>20220203</v>
      </c>
      <c r="AK31" s="20">
        <v>491820</v>
      </c>
      <c r="AL31" s="8"/>
      <c r="AM31" s="8"/>
      <c r="AN31" s="8">
        <v>20220822</v>
      </c>
    </row>
    <row r="32" spans="1:40" hidden="1" x14ac:dyDescent="0.25">
      <c r="A32" s="8">
        <v>891580002</v>
      </c>
      <c r="B32" s="8" t="s">
        <v>14</v>
      </c>
      <c r="C32" s="8" t="s">
        <v>15</v>
      </c>
      <c r="D32" s="8">
        <v>104735</v>
      </c>
      <c r="E32" s="8" t="s">
        <v>15</v>
      </c>
      <c r="F32" s="8">
        <v>104735</v>
      </c>
      <c r="G32" s="8" t="s">
        <v>104</v>
      </c>
      <c r="H32" s="8" t="s">
        <v>162</v>
      </c>
      <c r="I32" s="9">
        <v>44511</v>
      </c>
      <c r="J32" s="20">
        <v>521612</v>
      </c>
      <c r="K32" s="20">
        <v>521612</v>
      </c>
      <c r="L32" s="8" t="s">
        <v>53</v>
      </c>
      <c r="M32" s="8" t="s">
        <v>199</v>
      </c>
      <c r="N32" s="8"/>
      <c r="O32" s="8"/>
      <c r="P32" s="8" t="s">
        <v>54</v>
      </c>
      <c r="Q32" s="20">
        <v>521612</v>
      </c>
      <c r="R32" s="20">
        <v>0</v>
      </c>
      <c r="S32" s="20">
        <v>0</v>
      </c>
      <c r="T32" s="20">
        <v>521612</v>
      </c>
      <c r="U32" s="20">
        <v>0</v>
      </c>
      <c r="V32" s="23">
        <v>521612</v>
      </c>
      <c r="W32" s="8">
        <v>2201248193</v>
      </c>
      <c r="X32" s="9">
        <v>44736</v>
      </c>
      <c r="Y32" s="23">
        <v>34681851</v>
      </c>
      <c r="Z32" s="22">
        <v>213148523611056</v>
      </c>
      <c r="AA32" s="8"/>
      <c r="AB32" s="20">
        <v>0</v>
      </c>
      <c r="AC32" s="9">
        <v>44539</v>
      </c>
      <c r="AD32" s="8"/>
      <c r="AE32" s="8">
        <v>2</v>
      </c>
      <c r="AF32" s="8"/>
      <c r="AG32" s="8" t="s">
        <v>52</v>
      </c>
      <c r="AH32" s="8">
        <v>1</v>
      </c>
      <c r="AI32" s="8">
        <v>20220228</v>
      </c>
      <c r="AJ32" s="8">
        <v>20220203</v>
      </c>
      <c r="AK32" s="20">
        <v>521612</v>
      </c>
      <c r="AL32" s="8"/>
      <c r="AM32" s="8"/>
      <c r="AN32" s="8">
        <v>20220822</v>
      </c>
    </row>
    <row r="33" spans="1:40" hidden="1" x14ac:dyDescent="0.25">
      <c r="A33" s="8">
        <v>891580002</v>
      </c>
      <c r="B33" s="8" t="s">
        <v>14</v>
      </c>
      <c r="C33" s="8" t="s">
        <v>15</v>
      </c>
      <c r="D33" s="8">
        <v>76235</v>
      </c>
      <c r="E33" s="8" t="s">
        <v>15</v>
      </c>
      <c r="F33" s="8">
        <v>76235</v>
      </c>
      <c r="G33" s="8" t="s">
        <v>105</v>
      </c>
      <c r="H33" s="8" t="s">
        <v>163</v>
      </c>
      <c r="I33" s="9">
        <v>44415</v>
      </c>
      <c r="J33" s="20">
        <v>80000</v>
      </c>
      <c r="K33" s="20">
        <v>80000</v>
      </c>
      <c r="L33" s="8" t="s">
        <v>53</v>
      </c>
      <c r="M33" s="8" t="s">
        <v>199</v>
      </c>
      <c r="N33" s="8"/>
      <c r="O33" s="8"/>
      <c r="P33" s="8" t="s">
        <v>54</v>
      </c>
      <c r="Q33" s="20">
        <v>80000</v>
      </c>
      <c r="R33" s="20">
        <v>0</v>
      </c>
      <c r="S33" s="20">
        <v>0</v>
      </c>
      <c r="T33" s="20">
        <v>80000</v>
      </c>
      <c r="U33" s="20">
        <v>0</v>
      </c>
      <c r="V33" s="20">
        <v>80000</v>
      </c>
      <c r="W33" s="8">
        <v>4800055825</v>
      </c>
      <c r="X33" s="9">
        <v>44742</v>
      </c>
      <c r="Y33" s="20">
        <v>160000</v>
      </c>
      <c r="Z33" s="22">
        <v>220428516643778</v>
      </c>
      <c r="AA33" s="8"/>
      <c r="AB33" s="20">
        <v>0</v>
      </c>
      <c r="AC33" s="9">
        <v>44516</v>
      </c>
      <c r="AD33" s="8"/>
      <c r="AE33" s="8">
        <v>2</v>
      </c>
      <c r="AF33" s="8"/>
      <c r="AG33" s="8" t="s">
        <v>52</v>
      </c>
      <c r="AH33" s="8">
        <v>1</v>
      </c>
      <c r="AI33" s="8">
        <v>20220227</v>
      </c>
      <c r="AJ33" s="8">
        <v>20220203</v>
      </c>
      <c r="AK33" s="20">
        <v>80000</v>
      </c>
      <c r="AL33" s="8"/>
      <c r="AM33" s="8"/>
      <c r="AN33" s="8">
        <v>20220822</v>
      </c>
    </row>
    <row r="34" spans="1:40" hidden="1" x14ac:dyDescent="0.25">
      <c r="A34" s="8">
        <v>891580002</v>
      </c>
      <c r="B34" s="8" t="s">
        <v>14</v>
      </c>
      <c r="C34" s="8" t="s">
        <v>15</v>
      </c>
      <c r="D34" s="8">
        <v>80027</v>
      </c>
      <c r="E34" s="8" t="s">
        <v>15</v>
      </c>
      <c r="F34" s="8">
        <v>80027</v>
      </c>
      <c r="G34" s="8" t="s">
        <v>106</v>
      </c>
      <c r="H34" s="8" t="s">
        <v>164</v>
      </c>
      <c r="I34" s="9">
        <v>44430</v>
      </c>
      <c r="J34" s="20">
        <v>652180</v>
      </c>
      <c r="K34" s="20">
        <v>652180</v>
      </c>
      <c r="L34" s="8" t="s">
        <v>53</v>
      </c>
      <c r="M34" s="8" t="s">
        <v>199</v>
      </c>
      <c r="N34" s="8"/>
      <c r="O34" s="8"/>
      <c r="P34" s="8" t="s">
        <v>54</v>
      </c>
      <c r="Q34" s="20">
        <v>652180</v>
      </c>
      <c r="R34" s="20">
        <v>0</v>
      </c>
      <c r="S34" s="20">
        <v>0</v>
      </c>
      <c r="T34" s="20">
        <v>652180</v>
      </c>
      <c r="U34" s="20">
        <v>0</v>
      </c>
      <c r="V34" s="20">
        <v>652180</v>
      </c>
      <c r="W34" s="8">
        <v>2201248193</v>
      </c>
      <c r="X34" s="9">
        <v>44736</v>
      </c>
      <c r="Y34" s="23">
        <v>34681851</v>
      </c>
      <c r="Z34" s="22">
        <v>212268523697437</v>
      </c>
      <c r="AA34" s="8"/>
      <c r="AB34" s="20">
        <v>0</v>
      </c>
      <c r="AC34" s="9">
        <v>44448</v>
      </c>
      <c r="AD34" s="8"/>
      <c r="AE34" s="8">
        <v>2</v>
      </c>
      <c r="AF34" s="8"/>
      <c r="AG34" s="8" t="s">
        <v>52</v>
      </c>
      <c r="AH34" s="8">
        <v>1</v>
      </c>
      <c r="AI34" s="8">
        <v>20220228</v>
      </c>
      <c r="AJ34" s="8">
        <v>20220203</v>
      </c>
      <c r="AK34" s="20">
        <v>652180</v>
      </c>
      <c r="AL34" s="8"/>
      <c r="AM34" s="8"/>
      <c r="AN34" s="8">
        <v>20220822</v>
      </c>
    </row>
    <row r="35" spans="1:40" hidden="1" x14ac:dyDescent="0.25">
      <c r="A35" s="8">
        <v>891580002</v>
      </c>
      <c r="B35" s="8" t="s">
        <v>14</v>
      </c>
      <c r="C35" s="8" t="s">
        <v>15</v>
      </c>
      <c r="D35" s="8">
        <v>81078</v>
      </c>
      <c r="E35" s="8" t="s">
        <v>15</v>
      </c>
      <c r="F35" s="8">
        <v>81078</v>
      </c>
      <c r="G35" s="8" t="s">
        <v>107</v>
      </c>
      <c r="H35" s="8" t="s">
        <v>165</v>
      </c>
      <c r="I35" s="9">
        <v>44433</v>
      </c>
      <c r="J35" s="20">
        <v>124500</v>
      </c>
      <c r="K35" s="20">
        <v>124500</v>
      </c>
      <c r="L35" s="8" t="s">
        <v>53</v>
      </c>
      <c r="M35" s="8" t="s">
        <v>199</v>
      </c>
      <c r="N35" s="8"/>
      <c r="O35" s="8"/>
      <c r="P35" s="8" t="s">
        <v>54</v>
      </c>
      <c r="Q35" s="20">
        <v>124500</v>
      </c>
      <c r="R35" s="20">
        <v>0</v>
      </c>
      <c r="S35" s="20">
        <v>0</v>
      </c>
      <c r="T35" s="20">
        <v>124500</v>
      </c>
      <c r="U35" s="20">
        <v>0</v>
      </c>
      <c r="V35" s="20">
        <v>124500</v>
      </c>
      <c r="W35" s="8">
        <v>2201248193</v>
      </c>
      <c r="X35" s="9">
        <v>44736</v>
      </c>
      <c r="Y35" s="23">
        <v>34681851</v>
      </c>
      <c r="Z35" s="22">
        <v>210328495677989</v>
      </c>
      <c r="AA35" s="8"/>
      <c r="AB35" s="20">
        <v>0</v>
      </c>
      <c r="AC35" s="9">
        <v>44448</v>
      </c>
      <c r="AD35" s="8"/>
      <c r="AE35" s="8">
        <v>2</v>
      </c>
      <c r="AF35" s="8"/>
      <c r="AG35" s="8" t="s">
        <v>52</v>
      </c>
      <c r="AH35" s="8">
        <v>1</v>
      </c>
      <c r="AI35" s="8">
        <v>20220228</v>
      </c>
      <c r="AJ35" s="8">
        <v>20220203</v>
      </c>
      <c r="AK35" s="20">
        <v>124500</v>
      </c>
      <c r="AL35" s="8"/>
      <c r="AM35" s="8"/>
      <c r="AN35" s="8">
        <v>20220822</v>
      </c>
    </row>
    <row r="36" spans="1:40" hidden="1" x14ac:dyDescent="0.25">
      <c r="A36" s="8">
        <v>891580002</v>
      </c>
      <c r="B36" s="8" t="s">
        <v>14</v>
      </c>
      <c r="C36" s="8" t="s">
        <v>15</v>
      </c>
      <c r="D36" s="8">
        <v>81080</v>
      </c>
      <c r="E36" s="8" t="s">
        <v>15</v>
      </c>
      <c r="F36" s="8">
        <v>81080</v>
      </c>
      <c r="G36" s="8" t="s">
        <v>108</v>
      </c>
      <c r="H36" s="8" t="s">
        <v>166</v>
      </c>
      <c r="I36" s="9">
        <v>44433</v>
      </c>
      <c r="J36" s="20">
        <v>122000</v>
      </c>
      <c r="K36" s="20">
        <v>122000</v>
      </c>
      <c r="L36" s="8" t="s">
        <v>53</v>
      </c>
      <c r="M36" s="8" t="s">
        <v>199</v>
      </c>
      <c r="N36" s="8"/>
      <c r="O36" s="8"/>
      <c r="P36" s="8" t="s">
        <v>54</v>
      </c>
      <c r="Q36" s="20">
        <v>122000</v>
      </c>
      <c r="R36" s="20">
        <v>0</v>
      </c>
      <c r="S36" s="20">
        <v>0</v>
      </c>
      <c r="T36" s="20">
        <v>122000</v>
      </c>
      <c r="U36" s="20">
        <v>0</v>
      </c>
      <c r="V36" s="20">
        <v>122000</v>
      </c>
      <c r="W36" s="8">
        <v>2201248193</v>
      </c>
      <c r="X36" s="9">
        <v>44736</v>
      </c>
      <c r="Y36" s="23">
        <v>34681851</v>
      </c>
      <c r="Z36" s="22">
        <v>210298495383265</v>
      </c>
      <c r="AA36" s="8"/>
      <c r="AB36" s="20">
        <v>0</v>
      </c>
      <c r="AC36" s="9">
        <v>44448</v>
      </c>
      <c r="AD36" s="8"/>
      <c r="AE36" s="8">
        <v>2</v>
      </c>
      <c r="AF36" s="8"/>
      <c r="AG36" s="8" t="s">
        <v>52</v>
      </c>
      <c r="AH36" s="8">
        <v>1</v>
      </c>
      <c r="AI36" s="8">
        <v>20220228</v>
      </c>
      <c r="AJ36" s="8">
        <v>20220203</v>
      </c>
      <c r="AK36" s="20">
        <v>122000</v>
      </c>
      <c r="AL36" s="8"/>
      <c r="AM36" s="8"/>
      <c r="AN36" s="8">
        <v>20220822</v>
      </c>
    </row>
    <row r="37" spans="1:40" hidden="1" x14ac:dyDescent="0.25">
      <c r="A37" s="8">
        <v>891580002</v>
      </c>
      <c r="B37" s="8" t="s">
        <v>14</v>
      </c>
      <c r="C37" s="8" t="s">
        <v>15</v>
      </c>
      <c r="D37" s="8">
        <v>81300</v>
      </c>
      <c r="E37" s="8" t="s">
        <v>15</v>
      </c>
      <c r="F37" s="8">
        <v>81300</v>
      </c>
      <c r="G37" s="8" t="s">
        <v>109</v>
      </c>
      <c r="H37" s="8" t="s">
        <v>167</v>
      </c>
      <c r="I37" s="9">
        <v>44434</v>
      </c>
      <c r="J37" s="20">
        <v>526283</v>
      </c>
      <c r="K37" s="20">
        <v>526283</v>
      </c>
      <c r="L37" s="8" t="s">
        <v>53</v>
      </c>
      <c r="M37" s="8" t="s">
        <v>199</v>
      </c>
      <c r="N37" s="8"/>
      <c r="O37" s="8"/>
      <c r="P37" s="8" t="s">
        <v>54</v>
      </c>
      <c r="Q37" s="20">
        <v>526283</v>
      </c>
      <c r="R37" s="20">
        <v>0</v>
      </c>
      <c r="S37" s="20">
        <v>0</v>
      </c>
      <c r="T37" s="20">
        <v>526283</v>
      </c>
      <c r="U37" s="20">
        <v>0</v>
      </c>
      <c r="V37" s="20">
        <v>526283</v>
      </c>
      <c r="W37" s="8">
        <v>2201248193</v>
      </c>
      <c r="X37" s="9">
        <v>44736</v>
      </c>
      <c r="Y37" s="23">
        <v>34681851</v>
      </c>
      <c r="Z37" s="22">
        <v>210468495633346</v>
      </c>
      <c r="AA37" s="8"/>
      <c r="AB37" s="20">
        <v>0</v>
      </c>
      <c r="AC37" s="9">
        <v>44448</v>
      </c>
      <c r="AD37" s="8"/>
      <c r="AE37" s="8">
        <v>2</v>
      </c>
      <c r="AF37" s="8"/>
      <c r="AG37" s="8" t="s">
        <v>52</v>
      </c>
      <c r="AH37" s="8">
        <v>1</v>
      </c>
      <c r="AI37" s="8">
        <v>20220228</v>
      </c>
      <c r="AJ37" s="8">
        <v>20220203</v>
      </c>
      <c r="AK37" s="20">
        <v>526283</v>
      </c>
      <c r="AL37" s="8"/>
      <c r="AM37" s="8"/>
      <c r="AN37" s="8">
        <v>20220822</v>
      </c>
    </row>
    <row r="38" spans="1:40" x14ac:dyDescent="0.25">
      <c r="A38" s="8">
        <v>891580002</v>
      </c>
      <c r="B38" s="8" t="s">
        <v>14</v>
      </c>
      <c r="C38" s="8" t="s">
        <v>15</v>
      </c>
      <c r="D38" s="8">
        <v>53315</v>
      </c>
      <c r="E38" s="8" t="s">
        <v>15</v>
      </c>
      <c r="F38" s="8">
        <v>53315</v>
      </c>
      <c r="G38" s="8" t="s">
        <v>110</v>
      </c>
      <c r="H38" s="8" t="s">
        <v>168</v>
      </c>
      <c r="I38" s="9">
        <v>44334</v>
      </c>
      <c r="J38" s="20">
        <v>80000</v>
      </c>
      <c r="K38" s="20">
        <v>80000</v>
      </c>
      <c r="L38" s="8" t="s">
        <v>53</v>
      </c>
      <c r="M38" s="8" t="s">
        <v>198</v>
      </c>
      <c r="N38" s="8"/>
      <c r="O38" s="8"/>
      <c r="P38" s="8" t="s">
        <v>54</v>
      </c>
      <c r="Q38" s="20">
        <v>80000</v>
      </c>
      <c r="R38" s="20">
        <v>0</v>
      </c>
      <c r="S38" s="20">
        <v>0</v>
      </c>
      <c r="T38" s="20">
        <v>80000</v>
      </c>
      <c r="U38" s="20">
        <v>0</v>
      </c>
      <c r="V38" s="8"/>
      <c r="W38" s="8"/>
      <c r="X38" s="8"/>
      <c r="Y38" s="8"/>
      <c r="Z38" s="22">
        <v>220428516639187</v>
      </c>
      <c r="AA38" s="8"/>
      <c r="AB38" s="20">
        <v>0</v>
      </c>
      <c r="AC38" s="9">
        <v>44568</v>
      </c>
      <c r="AD38" s="8"/>
      <c r="AE38" s="8">
        <v>2</v>
      </c>
      <c r="AF38" s="8"/>
      <c r="AG38" s="8" t="s">
        <v>52</v>
      </c>
      <c r="AH38" s="8">
        <v>1</v>
      </c>
      <c r="AI38" s="8">
        <v>20220227</v>
      </c>
      <c r="AJ38" s="8">
        <v>20220203</v>
      </c>
      <c r="AK38" s="20">
        <v>80000</v>
      </c>
      <c r="AL38" s="8"/>
      <c r="AM38" s="8"/>
      <c r="AN38" s="8">
        <v>20220822</v>
      </c>
    </row>
    <row r="39" spans="1:40" hidden="1" x14ac:dyDescent="0.25">
      <c r="A39" s="8">
        <v>891580002</v>
      </c>
      <c r="B39" s="8" t="s">
        <v>14</v>
      </c>
      <c r="C39" s="8" t="s">
        <v>15</v>
      </c>
      <c r="D39" s="8">
        <v>75893</v>
      </c>
      <c r="E39" s="8" t="s">
        <v>15</v>
      </c>
      <c r="F39" s="8">
        <v>75893</v>
      </c>
      <c r="G39" s="8" t="s">
        <v>111</v>
      </c>
      <c r="H39" s="8" t="s">
        <v>169</v>
      </c>
      <c r="I39" s="9">
        <v>44414</v>
      </c>
      <c r="J39" s="20">
        <v>624500</v>
      </c>
      <c r="K39" s="20">
        <v>624500</v>
      </c>
      <c r="L39" s="8" t="s">
        <v>53</v>
      </c>
      <c r="M39" s="8" t="s">
        <v>199</v>
      </c>
      <c r="N39" s="8"/>
      <c r="O39" s="8"/>
      <c r="P39" s="8" t="s">
        <v>54</v>
      </c>
      <c r="Q39" s="20">
        <v>624500</v>
      </c>
      <c r="R39" s="20">
        <v>0</v>
      </c>
      <c r="S39" s="20">
        <v>0</v>
      </c>
      <c r="T39" s="20">
        <v>624500</v>
      </c>
      <c r="U39" s="20">
        <v>0</v>
      </c>
      <c r="V39" s="20">
        <v>624500</v>
      </c>
      <c r="W39" s="8">
        <v>2201248193</v>
      </c>
      <c r="X39" s="9">
        <v>44736</v>
      </c>
      <c r="Y39" s="20">
        <v>34681851</v>
      </c>
      <c r="Z39" s="22">
        <v>203583080217058</v>
      </c>
      <c r="AA39" s="8"/>
      <c r="AB39" s="20">
        <v>0</v>
      </c>
      <c r="AC39" s="9">
        <v>44448</v>
      </c>
      <c r="AD39" s="8"/>
      <c r="AE39" s="8">
        <v>2</v>
      </c>
      <c r="AF39" s="8"/>
      <c r="AG39" s="8" t="s">
        <v>52</v>
      </c>
      <c r="AH39" s="8">
        <v>1</v>
      </c>
      <c r="AI39" s="8">
        <v>20220228</v>
      </c>
      <c r="AJ39" s="8">
        <v>20220203</v>
      </c>
      <c r="AK39" s="20">
        <v>624500</v>
      </c>
      <c r="AL39" s="8"/>
      <c r="AM39" s="8"/>
      <c r="AN39" s="8">
        <v>20220822</v>
      </c>
    </row>
    <row r="40" spans="1:40" hidden="1" x14ac:dyDescent="0.25">
      <c r="A40" s="8">
        <v>891580002</v>
      </c>
      <c r="B40" s="8" t="s">
        <v>14</v>
      </c>
      <c r="C40" s="8" t="s">
        <v>15</v>
      </c>
      <c r="D40" s="8">
        <v>81500</v>
      </c>
      <c r="E40" s="8" t="s">
        <v>15</v>
      </c>
      <c r="F40" s="8">
        <v>81500</v>
      </c>
      <c r="G40" s="8" t="s">
        <v>112</v>
      </c>
      <c r="H40" s="8" t="s">
        <v>170</v>
      </c>
      <c r="I40" s="9">
        <v>44434</v>
      </c>
      <c r="J40" s="20">
        <v>172300</v>
      </c>
      <c r="K40" s="20">
        <v>172300</v>
      </c>
      <c r="L40" s="8" t="s">
        <v>53</v>
      </c>
      <c r="M40" s="8" t="s">
        <v>199</v>
      </c>
      <c r="N40" s="8"/>
      <c r="O40" s="8"/>
      <c r="P40" s="8" t="s">
        <v>54</v>
      </c>
      <c r="Q40" s="20">
        <v>172300</v>
      </c>
      <c r="R40" s="20">
        <v>0</v>
      </c>
      <c r="S40" s="20">
        <v>0</v>
      </c>
      <c r="T40" s="20">
        <v>172300</v>
      </c>
      <c r="U40" s="20">
        <v>0</v>
      </c>
      <c r="V40" s="20">
        <v>172300</v>
      </c>
      <c r="W40" s="8">
        <v>2201248193</v>
      </c>
      <c r="X40" s="9">
        <v>44736</v>
      </c>
      <c r="Y40" s="20">
        <v>34681851</v>
      </c>
      <c r="Z40" s="22">
        <v>210328495677117</v>
      </c>
      <c r="AA40" s="8"/>
      <c r="AB40" s="20">
        <v>0</v>
      </c>
      <c r="AC40" s="9">
        <v>44448</v>
      </c>
      <c r="AD40" s="8"/>
      <c r="AE40" s="8">
        <v>2</v>
      </c>
      <c r="AF40" s="8"/>
      <c r="AG40" s="8" t="s">
        <v>52</v>
      </c>
      <c r="AH40" s="8">
        <v>1</v>
      </c>
      <c r="AI40" s="8">
        <v>20220228</v>
      </c>
      <c r="AJ40" s="8">
        <v>20220203</v>
      </c>
      <c r="AK40" s="20">
        <v>172300</v>
      </c>
      <c r="AL40" s="8"/>
      <c r="AM40" s="8"/>
      <c r="AN40" s="8">
        <v>20220822</v>
      </c>
    </row>
    <row r="41" spans="1:40" hidden="1" x14ac:dyDescent="0.25">
      <c r="A41" s="8">
        <v>891580002</v>
      </c>
      <c r="B41" s="8" t="s">
        <v>14</v>
      </c>
      <c r="C41" s="8" t="s">
        <v>15</v>
      </c>
      <c r="D41" s="8">
        <v>89919</v>
      </c>
      <c r="E41" s="8" t="s">
        <v>15</v>
      </c>
      <c r="F41" s="8">
        <v>89919</v>
      </c>
      <c r="G41" s="8" t="s">
        <v>113</v>
      </c>
      <c r="H41" s="8" t="s">
        <v>171</v>
      </c>
      <c r="I41" s="9">
        <v>44462</v>
      </c>
      <c r="J41" s="20">
        <v>944239</v>
      </c>
      <c r="K41" s="20">
        <v>944239</v>
      </c>
      <c r="L41" s="8" t="s">
        <v>53</v>
      </c>
      <c r="M41" s="8" t="s">
        <v>199</v>
      </c>
      <c r="N41" s="8"/>
      <c r="O41" s="8"/>
      <c r="P41" s="8" t="s">
        <v>54</v>
      </c>
      <c r="Q41" s="20">
        <v>944239</v>
      </c>
      <c r="R41" s="20">
        <v>0</v>
      </c>
      <c r="S41" s="20">
        <v>0</v>
      </c>
      <c r="T41" s="20">
        <v>944239</v>
      </c>
      <c r="U41" s="20">
        <v>0</v>
      </c>
      <c r="V41" s="20">
        <v>944239</v>
      </c>
      <c r="W41" s="8">
        <v>2201248193</v>
      </c>
      <c r="X41" s="9">
        <v>44736</v>
      </c>
      <c r="Y41" s="20">
        <v>34681851</v>
      </c>
      <c r="Z41" s="22">
        <v>212628516406486</v>
      </c>
      <c r="AA41" s="8"/>
      <c r="AB41" s="20">
        <v>0</v>
      </c>
      <c r="AC41" s="9">
        <v>44482</v>
      </c>
      <c r="AD41" s="8"/>
      <c r="AE41" s="8">
        <v>2</v>
      </c>
      <c r="AF41" s="8"/>
      <c r="AG41" s="8" t="s">
        <v>52</v>
      </c>
      <c r="AH41" s="8">
        <v>1</v>
      </c>
      <c r="AI41" s="8">
        <v>20220228</v>
      </c>
      <c r="AJ41" s="8">
        <v>20220203</v>
      </c>
      <c r="AK41" s="20">
        <v>944239</v>
      </c>
      <c r="AL41" s="8"/>
      <c r="AM41" s="8"/>
      <c r="AN41" s="8">
        <v>20220822</v>
      </c>
    </row>
    <row r="42" spans="1:40" hidden="1" x14ac:dyDescent="0.25">
      <c r="A42" s="8">
        <v>891580002</v>
      </c>
      <c r="B42" s="8" t="s">
        <v>14</v>
      </c>
      <c r="C42" s="8" t="s">
        <v>15</v>
      </c>
      <c r="D42" s="8">
        <v>76232</v>
      </c>
      <c r="E42" s="8" t="s">
        <v>15</v>
      </c>
      <c r="F42" s="8">
        <v>76232</v>
      </c>
      <c r="G42" s="8" t="s">
        <v>114</v>
      </c>
      <c r="H42" s="8" t="s">
        <v>172</v>
      </c>
      <c r="I42" s="9">
        <v>44415</v>
      </c>
      <c r="J42" s="20">
        <v>6983409</v>
      </c>
      <c r="K42" s="20">
        <v>6250477</v>
      </c>
      <c r="L42" s="8" t="s">
        <v>55</v>
      </c>
      <c r="M42" s="8" t="s">
        <v>199</v>
      </c>
      <c r="N42" s="8"/>
      <c r="O42" s="8"/>
      <c r="P42" s="8" t="s">
        <v>54</v>
      </c>
      <c r="Q42" s="20">
        <v>6983409</v>
      </c>
      <c r="R42" s="20">
        <v>0</v>
      </c>
      <c r="S42" s="20">
        <v>732932</v>
      </c>
      <c r="T42" s="20">
        <v>6250477</v>
      </c>
      <c r="U42" s="20">
        <v>0</v>
      </c>
      <c r="V42" s="20">
        <v>6250477</v>
      </c>
      <c r="W42" s="8">
        <v>2201273961</v>
      </c>
      <c r="X42" s="9">
        <v>44774</v>
      </c>
      <c r="Y42" s="23">
        <v>55295308</v>
      </c>
      <c r="Z42" s="22">
        <v>212088516056909</v>
      </c>
      <c r="AA42" s="8"/>
      <c r="AB42" s="20">
        <v>0</v>
      </c>
      <c r="AC42" s="9">
        <v>44448</v>
      </c>
      <c r="AD42" s="8"/>
      <c r="AE42" s="8">
        <v>2</v>
      </c>
      <c r="AF42" s="8"/>
      <c r="AG42" s="8" t="s">
        <v>52</v>
      </c>
      <c r="AH42" s="8">
        <v>2</v>
      </c>
      <c r="AI42" s="8">
        <v>20220430</v>
      </c>
      <c r="AJ42" s="8">
        <v>20220407</v>
      </c>
      <c r="AK42" s="20">
        <v>6983409</v>
      </c>
      <c r="AL42" s="20">
        <v>732932</v>
      </c>
      <c r="AM42" s="8" t="s">
        <v>56</v>
      </c>
      <c r="AN42" s="8">
        <v>20220822</v>
      </c>
    </row>
    <row r="43" spans="1:40" hidden="1" x14ac:dyDescent="0.25">
      <c r="A43" s="8">
        <v>891580002</v>
      </c>
      <c r="B43" s="8" t="s">
        <v>14</v>
      </c>
      <c r="C43" s="8" t="s">
        <v>15</v>
      </c>
      <c r="D43" s="8">
        <v>81490</v>
      </c>
      <c r="E43" s="8" t="s">
        <v>15</v>
      </c>
      <c r="F43" s="8">
        <v>81490</v>
      </c>
      <c r="G43" s="8" t="s">
        <v>115</v>
      </c>
      <c r="H43" s="8" t="s">
        <v>173</v>
      </c>
      <c r="I43" s="9">
        <v>44434</v>
      </c>
      <c r="J43" s="20">
        <v>11253616</v>
      </c>
      <c r="K43" s="20">
        <v>3650</v>
      </c>
      <c r="L43" s="8" t="s">
        <v>55</v>
      </c>
      <c r="M43" s="8" t="s">
        <v>199</v>
      </c>
      <c r="N43" s="8"/>
      <c r="O43" s="8"/>
      <c r="P43" s="8" t="s">
        <v>54</v>
      </c>
      <c r="Q43" s="20">
        <v>11253616</v>
      </c>
      <c r="R43" s="20">
        <v>0</v>
      </c>
      <c r="S43" s="20">
        <v>4550</v>
      </c>
      <c r="T43" s="20">
        <v>11249066</v>
      </c>
      <c r="U43" s="20">
        <v>0</v>
      </c>
      <c r="V43" s="20">
        <v>3650</v>
      </c>
      <c r="W43" s="8">
        <v>4800056036</v>
      </c>
      <c r="X43" s="9">
        <v>44756</v>
      </c>
      <c r="Y43" s="23">
        <v>1899705</v>
      </c>
      <c r="Z43" s="22">
        <v>212208516517137</v>
      </c>
      <c r="AA43" s="8"/>
      <c r="AB43" s="20">
        <v>0</v>
      </c>
      <c r="AC43" s="9">
        <v>44448</v>
      </c>
      <c r="AD43" s="8"/>
      <c r="AE43" s="8">
        <v>2</v>
      </c>
      <c r="AF43" s="8"/>
      <c r="AG43" s="8" t="s">
        <v>52</v>
      </c>
      <c r="AH43" s="8">
        <v>2</v>
      </c>
      <c r="AI43" s="8">
        <v>20220425</v>
      </c>
      <c r="AJ43" s="8">
        <v>20220407</v>
      </c>
      <c r="AK43" s="20">
        <v>11253616</v>
      </c>
      <c r="AL43" s="20">
        <v>4550</v>
      </c>
      <c r="AM43" s="8" t="s">
        <v>57</v>
      </c>
      <c r="AN43" s="8">
        <v>20220822</v>
      </c>
    </row>
    <row r="44" spans="1:40" hidden="1" x14ac:dyDescent="0.25">
      <c r="A44" s="8">
        <v>891580002</v>
      </c>
      <c r="B44" s="8" t="s">
        <v>14</v>
      </c>
      <c r="C44" s="8" t="s">
        <v>15</v>
      </c>
      <c r="D44" s="8">
        <v>109028</v>
      </c>
      <c r="E44" s="8" t="s">
        <v>15</v>
      </c>
      <c r="F44" s="8">
        <v>109028</v>
      </c>
      <c r="G44" s="8" t="s">
        <v>116</v>
      </c>
      <c r="H44" s="8" t="s">
        <v>174</v>
      </c>
      <c r="I44" s="9">
        <v>44525</v>
      </c>
      <c r="J44" s="20">
        <v>51348420</v>
      </c>
      <c r="K44" s="20">
        <v>611750</v>
      </c>
      <c r="L44" s="8" t="s">
        <v>55</v>
      </c>
      <c r="M44" s="8" t="s">
        <v>199</v>
      </c>
      <c r="N44" s="8"/>
      <c r="O44" s="8"/>
      <c r="P44" s="8" t="s">
        <v>54</v>
      </c>
      <c r="Q44" s="20">
        <v>51348420</v>
      </c>
      <c r="R44" s="20">
        <v>0</v>
      </c>
      <c r="S44" s="20">
        <v>357350</v>
      </c>
      <c r="T44" s="20">
        <v>50991070</v>
      </c>
      <c r="U44" s="20">
        <v>0</v>
      </c>
      <c r="V44" s="20">
        <v>611750</v>
      </c>
      <c r="W44" s="8">
        <v>4800056036</v>
      </c>
      <c r="X44" s="9">
        <v>44756</v>
      </c>
      <c r="Y44" s="23">
        <v>1899705</v>
      </c>
      <c r="Z44" s="22">
        <v>212998516013641</v>
      </c>
      <c r="AA44" s="8"/>
      <c r="AB44" s="20">
        <v>0</v>
      </c>
      <c r="AC44" s="9">
        <v>44539</v>
      </c>
      <c r="AD44" s="8"/>
      <c r="AE44" s="8">
        <v>2</v>
      </c>
      <c r="AF44" s="8"/>
      <c r="AG44" s="8" t="s">
        <v>52</v>
      </c>
      <c r="AH44" s="8">
        <v>2</v>
      </c>
      <c r="AI44" s="8">
        <v>20220425</v>
      </c>
      <c r="AJ44" s="8">
        <v>20220407</v>
      </c>
      <c r="AK44" s="20">
        <v>51348420</v>
      </c>
      <c r="AL44" s="20">
        <v>357350</v>
      </c>
      <c r="AM44" s="8" t="s">
        <v>58</v>
      </c>
      <c r="AN44" s="8">
        <v>20220822</v>
      </c>
    </row>
    <row r="45" spans="1:40" hidden="1" x14ac:dyDescent="0.25">
      <c r="A45" s="8">
        <v>891580002</v>
      </c>
      <c r="B45" s="8" t="s">
        <v>14</v>
      </c>
      <c r="C45" s="8" t="s">
        <v>15</v>
      </c>
      <c r="D45" s="8">
        <v>127021</v>
      </c>
      <c r="E45" s="8" t="s">
        <v>15</v>
      </c>
      <c r="F45" s="8">
        <v>127021</v>
      </c>
      <c r="G45" s="8" t="s">
        <v>117</v>
      </c>
      <c r="H45" s="8" t="s">
        <v>175</v>
      </c>
      <c r="I45" s="9">
        <v>44588</v>
      </c>
      <c r="J45" s="20">
        <v>17545737</v>
      </c>
      <c r="K45" s="20">
        <v>17193426</v>
      </c>
      <c r="L45" s="8" t="s">
        <v>55</v>
      </c>
      <c r="M45" s="8" t="s">
        <v>199</v>
      </c>
      <c r="N45" s="8"/>
      <c r="O45" s="8"/>
      <c r="P45" s="8" t="s">
        <v>54</v>
      </c>
      <c r="Q45" s="20">
        <v>17272837</v>
      </c>
      <c r="R45" s="20">
        <v>0</v>
      </c>
      <c r="S45" s="20">
        <v>79411</v>
      </c>
      <c r="T45" s="20">
        <v>17193426</v>
      </c>
      <c r="U45" s="20">
        <v>0</v>
      </c>
      <c r="V45" s="20">
        <v>17193426</v>
      </c>
      <c r="W45" s="8">
        <v>2201248193</v>
      </c>
      <c r="X45" s="9">
        <v>44736</v>
      </c>
      <c r="Y45" s="20">
        <v>34681851</v>
      </c>
      <c r="Z45" s="22">
        <v>220628516828227</v>
      </c>
      <c r="AA45" s="8"/>
      <c r="AB45" s="20">
        <v>0</v>
      </c>
      <c r="AC45" s="9">
        <v>44631</v>
      </c>
      <c r="AD45" s="8"/>
      <c r="AE45" s="8">
        <v>2</v>
      </c>
      <c r="AF45" s="8"/>
      <c r="AG45" s="8" t="s">
        <v>52</v>
      </c>
      <c r="AH45" s="8">
        <v>2</v>
      </c>
      <c r="AI45" s="8">
        <v>20220607</v>
      </c>
      <c r="AJ45" s="8">
        <v>20220524</v>
      </c>
      <c r="AK45" s="20">
        <v>17272837</v>
      </c>
      <c r="AL45" s="20">
        <v>79411</v>
      </c>
      <c r="AM45" s="8" t="s">
        <v>59</v>
      </c>
      <c r="AN45" s="8">
        <v>20220822</v>
      </c>
    </row>
    <row r="46" spans="1:40" hidden="1" x14ac:dyDescent="0.25">
      <c r="A46" s="8">
        <v>891580002</v>
      </c>
      <c r="B46" s="8" t="s">
        <v>14</v>
      </c>
      <c r="C46" s="8" t="s">
        <v>15</v>
      </c>
      <c r="D46" s="8">
        <v>41103</v>
      </c>
      <c r="E46" s="8" t="s">
        <v>15</v>
      </c>
      <c r="F46" s="8">
        <v>41103</v>
      </c>
      <c r="G46" s="8" t="s">
        <v>118</v>
      </c>
      <c r="H46" s="8" t="s">
        <v>176</v>
      </c>
      <c r="I46" s="9">
        <v>44281</v>
      </c>
      <c r="J46" s="20">
        <v>77294775</v>
      </c>
      <c r="K46" s="20">
        <v>309074</v>
      </c>
      <c r="L46" s="8" t="s">
        <v>55</v>
      </c>
      <c r="M46" s="8" t="s">
        <v>199</v>
      </c>
      <c r="N46" s="8"/>
      <c r="O46" s="8"/>
      <c r="P46" s="8" t="s">
        <v>54</v>
      </c>
      <c r="Q46" s="20">
        <v>77294775</v>
      </c>
      <c r="R46" s="20">
        <v>0</v>
      </c>
      <c r="S46" s="20">
        <v>585640</v>
      </c>
      <c r="T46" s="20">
        <v>76709135</v>
      </c>
      <c r="U46" s="20">
        <v>0</v>
      </c>
      <c r="V46" s="20">
        <v>309074</v>
      </c>
      <c r="W46" s="8">
        <v>2201248193</v>
      </c>
      <c r="X46" s="9">
        <v>44736</v>
      </c>
      <c r="Y46" s="20">
        <v>34681851</v>
      </c>
      <c r="Z46" s="22">
        <v>210528523520844</v>
      </c>
      <c r="AA46" s="8"/>
      <c r="AB46" s="20">
        <v>0</v>
      </c>
      <c r="AC46" s="9">
        <v>44322</v>
      </c>
      <c r="AD46" s="8"/>
      <c r="AE46" s="8">
        <v>2</v>
      </c>
      <c r="AF46" s="8"/>
      <c r="AG46" s="8" t="s">
        <v>52</v>
      </c>
      <c r="AH46" s="8">
        <v>2</v>
      </c>
      <c r="AI46" s="8">
        <v>20220228</v>
      </c>
      <c r="AJ46" s="8">
        <v>20220222</v>
      </c>
      <c r="AK46" s="20">
        <v>77294775</v>
      </c>
      <c r="AL46" s="20">
        <v>585640</v>
      </c>
      <c r="AM46" s="8" t="s">
        <v>60</v>
      </c>
      <c r="AN46" s="8">
        <v>20220822</v>
      </c>
    </row>
    <row r="47" spans="1:40" x14ac:dyDescent="0.25">
      <c r="A47" s="8">
        <v>891580002</v>
      </c>
      <c r="B47" s="8" t="s">
        <v>14</v>
      </c>
      <c r="C47" s="8" t="s">
        <v>15</v>
      </c>
      <c r="D47" s="8">
        <v>15698</v>
      </c>
      <c r="E47" s="8" t="s">
        <v>15</v>
      </c>
      <c r="F47" s="8">
        <v>15698</v>
      </c>
      <c r="G47" s="8" t="s">
        <v>119</v>
      </c>
      <c r="H47" s="8" t="s">
        <v>177</v>
      </c>
      <c r="I47" s="9">
        <v>44176</v>
      </c>
      <c r="J47" s="20">
        <v>137000</v>
      </c>
      <c r="K47" s="20">
        <v>108500</v>
      </c>
      <c r="L47" s="8" t="s">
        <v>55</v>
      </c>
      <c r="M47" s="8" t="s">
        <v>198</v>
      </c>
      <c r="N47" s="8">
        <v>1909383607</v>
      </c>
      <c r="O47" s="20">
        <v>108500</v>
      </c>
      <c r="P47" s="8" t="s">
        <v>54</v>
      </c>
      <c r="Q47" s="20">
        <v>137000</v>
      </c>
      <c r="R47" s="20">
        <v>28500</v>
      </c>
      <c r="S47" s="20">
        <v>0</v>
      </c>
      <c r="T47" s="20">
        <v>108500</v>
      </c>
      <c r="U47" s="20">
        <v>0</v>
      </c>
      <c r="V47" s="8"/>
      <c r="W47" s="8"/>
      <c r="X47" s="8"/>
      <c r="Y47" s="8"/>
      <c r="Z47" s="22">
        <v>999999999999999</v>
      </c>
      <c r="AA47" s="8"/>
      <c r="AB47" s="20">
        <v>0</v>
      </c>
      <c r="AC47" s="9">
        <v>44203</v>
      </c>
      <c r="AD47" s="8"/>
      <c r="AE47" s="8">
        <v>2</v>
      </c>
      <c r="AF47" s="8"/>
      <c r="AG47" s="8" t="s">
        <v>52</v>
      </c>
      <c r="AH47" s="8">
        <v>2</v>
      </c>
      <c r="AI47" s="8">
        <v>20211130</v>
      </c>
      <c r="AJ47" s="8">
        <v>20211130</v>
      </c>
      <c r="AK47" s="20">
        <v>137000</v>
      </c>
      <c r="AL47" s="20">
        <v>28500</v>
      </c>
      <c r="AM47" s="8" t="s">
        <v>49</v>
      </c>
      <c r="AN47" s="8">
        <v>20220822</v>
      </c>
    </row>
    <row r="48" spans="1:40" hidden="1" x14ac:dyDescent="0.25">
      <c r="A48" s="8">
        <v>891580002</v>
      </c>
      <c r="B48" s="8" t="s">
        <v>14</v>
      </c>
      <c r="C48" s="8" t="s">
        <v>15</v>
      </c>
      <c r="D48" s="8">
        <v>27316</v>
      </c>
      <c r="E48" s="8" t="s">
        <v>15</v>
      </c>
      <c r="F48" s="8">
        <v>27316</v>
      </c>
      <c r="G48" s="8" t="s">
        <v>120</v>
      </c>
      <c r="H48" s="8" t="s">
        <v>178</v>
      </c>
      <c r="I48" s="9">
        <v>44227</v>
      </c>
      <c r="J48" s="20">
        <v>9010148</v>
      </c>
      <c r="K48" s="20">
        <v>294336</v>
      </c>
      <c r="L48" s="8" t="s">
        <v>55</v>
      </c>
      <c r="M48" s="8" t="s">
        <v>199</v>
      </c>
      <c r="N48" s="8"/>
      <c r="O48" s="8"/>
      <c r="P48" s="8" t="s">
        <v>54</v>
      </c>
      <c r="Q48" s="20">
        <v>9010148</v>
      </c>
      <c r="R48" s="20">
        <v>0</v>
      </c>
      <c r="S48" s="20">
        <v>175198</v>
      </c>
      <c r="T48" s="20">
        <v>8834950</v>
      </c>
      <c r="U48" s="20">
        <v>0</v>
      </c>
      <c r="V48" s="20">
        <v>294336</v>
      </c>
      <c r="W48" s="8">
        <v>2201248193</v>
      </c>
      <c r="X48" s="9">
        <v>44736</v>
      </c>
      <c r="Y48" s="20">
        <v>34681851</v>
      </c>
      <c r="Z48" s="22">
        <v>210198523829557</v>
      </c>
      <c r="AA48" s="8"/>
      <c r="AB48" s="20">
        <v>0</v>
      </c>
      <c r="AC48" s="9">
        <v>44271</v>
      </c>
      <c r="AD48" s="8"/>
      <c r="AE48" s="8">
        <v>2</v>
      </c>
      <c r="AF48" s="8"/>
      <c r="AG48" s="8" t="s">
        <v>52</v>
      </c>
      <c r="AH48" s="8">
        <v>2</v>
      </c>
      <c r="AI48" s="8">
        <v>20220228</v>
      </c>
      <c r="AJ48" s="8">
        <v>20220222</v>
      </c>
      <c r="AK48" s="20">
        <v>9010148</v>
      </c>
      <c r="AL48" s="20">
        <v>175198</v>
      </c>
      <c r="AM48" s="8" t="s">
        <v>61</v>
      </c>
      <c r="AN48" s="8">
        <v>20220822</v>
      </c>
    </row>
    <row r="49" spans="1:40" hidden="1" x14ac:dyDescent="0.25">
      <c r="A49" s="8">
        <v>891580002</v>
      </c>
      <c r="B49" s="8" t="s">
        <v>14</v>
      </c>
      <c r="C49" s="8" t="s">
        <v>15</v>
      </c>
      <c r="D49" s="8">
        <v>116561</v>
      </c>
      <c r="E49" s="8" t="s">
        <v>15</v>
      </c>
      <c r="F49" s="8">
        <v>116561</v>
      </c>
      <c r="G49" s="8" t="s">
        <v>121</v>
      </c>
      <c r="H49" s="8" t="s">
        <v>179</v>
      </c>
      <c r="I49" s="9">
        <v>44550</v>
      </c>
      <c r="J49" s="20">
        <v>46254870</v>
      </c>
      <c r="K49" s="20">
        <v>45763320</v>
      </c>
      <c r="L49" s="8" t="s">
        <v>55</v>
      </c>
      <c r="M49" s="8" t="s">
        <v>199</v>
      </c>
      <c r="N49" s="8"/>
      <c r="O49" s="8"/>
      <c r="P49" s="8" t="s">
        <v>54</v>
      </c>
      <c r="Q49" s="20">
        <v>46254870</v>
      </c>
      <c r="R49" s="20">
        <v>0</v>
      </c>
      <c r="S49" s="20">
        <v>491550</v>
      </c>
      <c r="T49" s="20">
        <v>45763320</v>
      </c>
      <c r="U49" s="20">
        <v>0</v>
      </c>
      <c r="V49" s="20">
        <v>45763320</v>
      </c>
      <c r="W49" s="8">
        <v>2201273961</v>
      </c>
      <c r="X49" s="9">
        <v>44774</v>
      </c>
      <c r="Y49" s="23">
        <v>55295308</v>
      </c>
      <c r="Z49" s="22">
        <v>220318516501873</v>
      </c>
      <c r="AA49" s="8"/>
      <c r="AB49" s="20">
        <v>0</v>
      </c>
      <c r="AC49" s="9">
        <v>44600</v>
      </c>
      <c r="AD49" s="8"/>
      <c r="AE49" s="8">
        <v>2</v>
      </c>
      <c r="AF49" s="8"/>
      <c r="AG49" s="8" t="s">
        <v>52</v>
      </c>
      <c r="AH49" s="8">
        <v>2</v>
      </c>
      <c r="AI49" s="8">
        <v>20220607</v>
      </c>
      <c r="AJ49" s="8">
        <v>20220524</v>
      </c>
      <c r="AK49" s="20">
        <v>46254870</v>
      </c>
      <c r="AL49" s="20">
        <v>491550</v>
      </c>
      <c r="AM49" s="8" t="s">
        <v>62</v>
      </c>
      <c r="AN49" s="8">
        <v>20220822</v>
      </c>
    </row>
    <row r="50" spans="1:40" hidden="1" x14ac:dyDescent="0.25">
      <c r="A50" s="8">
        <v>891580002</v>
      </c>
      <c r="B50" s="8" t="s">
        <v>14</v>
      </c>
      <c r="C50" s="8" t="s">
        <v>15</v>
      </c>
      <c r="D50" s="8">
        <v>110550</v>
      </c>
      <c r="E50" s="8" t="s">
        <v>15</v>
      </c>
      <c r="F50" s="8">
        <v>110550</v>
      </c>
      <c r="G50" s="8" t="s">
        <v>122</v>
      </c>
      <c r="H50" s="8" t="s">
        <v>180</v>
      </c>
      <c r="I50" s="9">
        <v>44530</v>
      </c>
      <c r="J50" s="20">
        <v>9828040</v>
      </c>
      <c r="K50" s="20">
        <v>9150690</v>
      </c>
      <c r="L50" s="8" t="s">
        <v>55</v>
      </c>
      <c r="M50" s="8" t="s">
        <v>199</v>
      </c>
      <c r="N50" s="8"/>
      <c r="O50" s="8"/>
      <c r="P50" s="8" t="s">
        <v>54</v>
      </c>
      <c r="Q50" s="20">
        <v>9567340</v>
      </c>
      <c r="R50" s="20">
        <v>0</v>
      </c>
      <c r="S50" s="20">
        <v>416650</v>
      </c>
      <c r="T50" s="20">
        <v>9150690</v>
      </c>
      <c r="U50" s="20">
        <v>0</v>
      </c>
      <c r="V50" s="20">
        <v>9150690</v>
      </c>
      <c r="W50" s="8">
        <v>2201248193</v>
      </c>
      <c r="X50" s="9">
        <v>44736</v>
      </c>
      <c r="Y50" s="20">
        <v>34681851</v>
      </c>
      <c r="Z50" s="22">
        <v>212918516061433</v>
      </c>
      <c r="AA50" s="8"/>
      <c r="AB50" s="20">
        <v>0</v>
      </c>
      <c r="AC50" s="9">
        <v>44539</v>
      </c>
      <c r="AD50" s="8"/>
      <c r="AE50" s="8">
        <v>2</v>
      </c>
      <c r="AF50" s="8"/>
      <c r="AG50" s="8" t="s">
        <v>52</v>
      </c>
      <c r="AH50" s="8">
        <v>2</v>
      </c>
      <c r="AI50" s="8">
        <v>20220425</v>
      </c>
      <c r="AJ50" s="8">
        <v>20220407</v>
      </c>
      <c r="AK50" s="20">
        <v>9567340</v>
      </c>
      <c r="AL50" s="20">
        <v>416650</v>
      </c>
      <c r="AM50" s="8" t="s">
        <v>63</v>
      </c>
      <c r="AN50" s="8">
        <v>20220822</v>
      </c>
    </row>
    <row r="51" spans="1:40" hidden="1" x14ac:dyDescent="0.25">
      <c r="A51" s="8">
        <v>891580002</v>
      </c>
      <c r="B51" s="8" t="s">
        <v>14</v>
      </c>
      <c r="C51" s="8" t="s">
        <v>15</v>
      </c>
      <c r="D51" s="8">
        <v>129511</v>
      </c>
      <c r="E51" s="8" t="s">
        <v>15</v>
      </c>
      <c r="F51" s="8">
        <v>129511</v>
      </c>
      <c r="G51" s="8" t="s">
        <v>123</v>
      </c>
      <c r="H51" s="8" t="s">
        <v>181</v>
      </c>
      <c r="I51" s="9">
        <v>44594</v>
      </c>
      <c r="J51" s="20">
        <v>4577030</v>
      </c>
      <c r="K51" s="20">
        <v>3510348</v>
      </c>
      <c r="L51" s="8" t="s">
        <v>64</v>
      </c>
      <c r="M51" s="8" t="s">
        <v>199</v>
      </c>
      <c r="N51" s="8"/>
      <c r="O51" s="8"/>
      <c r="P51" s="8" t="s">
        <v>54</v>
      </c>
      <c r="Q51" s="20">
        <v>3510348</v>
      </c>
      <c r="R51" s="20">
        <v>0</v>
      </c>
      <c r="S51" s="20">
        <v>0</v>
      </c>
      <c r="T51" s="20">
        <v>3510348</v>
      </c>
      <c r="U51" s="20">
        <v>0</v>
      </c>
      <c r="V51" s="20">
        <v>3510348</v>
      </c>
      <c r="W51" s="8">
        <v>2201248193</v>
      </c>
      <c r="X51" s="9">
        <v>44736</v>
      </c>
      <c r="Y51" s="20">
        <v>34681851</v>
      </c>
      <c r="Z51" s="22">
        <v>220228516065709</v>
      </c>
      <c r="AA51" s="8"/>
      <c r="AB51" s="20">
        <v>0</v>
      </c>
      <c r="AC51" s="9">
        <v>44631</v>
      </c>
      <c r="AD51" s="8"/>
      <c r="AE51" s="8">
        <v>2</v>
      </c>
      <c r="AF51" s="8"/>
      <c r="AG51" s="8" t="s">
        <v>52</v>
      </c>
      <c r="AH51" s="8">
        <v>1</v>
      </c>
      <c r="AI51" s="8">
        <v>20220330</v>
      </c>
      <c r="AJ51" s="8">
        <v>20220324</v>
      </c>
      <c r="AK51" s="20">
        <v>3510348</v>
      </c>
      <c r="AL51" s="8"/>
      <c r="AM51" s="8"/>
      <c r="AN51" s="8">
        <v>20220822</v>
      </c>
    </row>
    <row r="52" spans="1:40" hidden="1" x14ac:dyDescent="0.25">
      <c r="A52" s="8">
        <v>891580002</v>
      </c>
      <c r="B52" s="8" t="s">
        <v>14</v>
      </c>
      <c r="C52" s="8" t="s">
        <v>15</v>
      </c>
      <c r="D52" s="8">
        <v>91670</v>
      </c>
      <c r="E52" s="8" t="s">
        <v>15</v>
      </c>
      <c r="F52" s="8">
        <v>91670</v>
      </c>
      <c r="G52" s="8" t="s">
        <v>124</v>
      </c>
      <c r="H52" s="8" t="s">
        <v>182</v>
      </c>
      <c r="I52" s="9">
        <v>44467</v>
      </c>
      <c r="J52" s="20">
        <v>194200</v>
      </c>
      <c r="K52" s="20">
        <v>190700</v>
      </c>
      <c r="L52" s="8" t="s">
        <v>64</v>
      </c>
      <c r="M52" s="8" t="s">
        <v>199</v>
      </c>
      <c r="N52" s="8"/>
      <c r="O52" s="8"/>
      <c r="P52" s="8" t="s">
        <v>54</v>
      </c>
      <c r="Q52" s="20">
        <v>190700</v>
      </c>
      <c r="R52" s="20">
        <v>0</v>
      </c>
      <c r="S52" s="20">
        <v>0</v>
      </c>
      <c r="T52" s="20">
        <v>190700</v>
      </c>
      <c r="U52" s="20">
        <v>0</v>
      </c>
      <c r="V52" s="20">
        <v>190700</v>
      </c>
      <c r="W52" s="8">
        <v>2201248193</v>
      </c>
      <c r="X52" s="9">
        <v>44736</v>
      </c>
      <c r="Y52" s="20">
        <v>34681851</v>
      </c>
      <c r="Z52" s="22">
        <v>212578495369743</v>
      </c>
      <c r="AA52" s="8"/>
      <c r="AB52" s="20">
        <v>0</v>
      </c>
      <c r="AC52" s="9">
        <v>44482</v>
      </c>
      <c r="AD52" s="8"/>
      <c r="AE52" s="8">
        <v>2</v>
      </c>
      <c r="AF52" s="8"/>
      <c r="AG52" s="8" t="s">
        <v>52</v>
      </c>
      <c r="AH52" s="8">
        <v>1</v>
      </c>
      <c r="AI52" s="8">
        <v>20220228</v>
      </c>
      <c r="AJ52" s="8">
        <v>20220203</v>
      </c>
      <c r="AK52" s="20">
        <v>190700</v>
      </c>
      <c r="AL52" s="8"/>
      <c r="AM52" s="8"/>
      <c r="AN52" s="8">
        <v>20220822</v>
      </c>
    </row>
    <row r="53" spans="1:40" hidden="1" x14ac:dyDescent="0.25">
      <c r="A53" s="8">
        <v>891580002</v>
      </c>
      <c r="B53" s="8" t="s">
        <v>14</v>
      </c>
      <c r="C53" s="8" t="s">
        <v>15</v>
      </c>
      <c r="D53" s="8">
        <v>96598</v>
      </c>
      <c r="E53" s="8" t="s">
        <v>15</v>
      </c>
      <c r="F53" s="8">
        <v>96598</v>
      </c>
      <c r="G53" s="8" t="s">
        <v>125</v>
      </c>
      <c r="H53" s="8" t="s">
        <v>183</v>
      </c>
      <c r="I53" s="9">
        <v>44482</v>
      </c>
      <c r="J53" s="20">
        <v>75000</v>
      </c>
      <c r="K53" s="20">
        <v>61000</v>
      </c>
      <c r="L53" s="8" t="s">
        <v>64</v>
      </c>
      <c r="M53" s="8" t="s">
        <v>199</v>
      </c>
      <c r="N53" s="8"/>
      <c r="O53" s="8"/>
      <c r="P53" s="8" t="s">
        <v>54</v>
      </c>
      <c r="Q53" s="20">
        <v>61000</v>
      </c>
      <c r="R53" s="20">
        <v>0</v>
      </c>
      <c r="S53" s="20">
        <v>0</v>
      </c>
      <c r="T53" s="20">
        <v>61000</v>
      </c>
      <c r="U53" s="20">
        <v>0</v>
      </c>
      <c r="V53" s="20">
        <v>61000</v>
      </c>
      <c r="W53" s="8">
        <v>2201248193</v>
      </c>
      <c r="X53" s="9">
        <v>44736</v>
      </c>
      <c r="Y53" s="20">
        <v>34681851</v>
      </c>
      <c r="Z53" s="22">
        <v>212858516370674</v>
      </c>
      <c r="AA53" s="8"/>
      <c r="AB53" s="20">
        <v>0</v>
      </c>
      <c r="AC53" s="9">
        <v>44539</v>
      </c>
      <c r="AD53" s="8"/>
      <c r="AE53" s="8">
        <v>2</v>
      </c>
      <c r="AF53" s="8"/>
      <c r="AG53" s="8" t="s">
        <v>52</v>
      </c>
      <c r="AH53" s="8">
        <v>1</v>
      </c>
      <c r="AI53" s="8">
        <v>20220228</v>
      </c>
      <c r="AJ53" s="8">
        <v>20220203</v>
      </c>
      <c r="AK53" s="20">
        <v>61000</v>
      </c>
      <c r="AL53" s="8"/>
      <c r="AM53" s="8"/>
      <c r="AN53" s="8">
        <v>20220822</v>
      </c>
    </row>
    <row r="54" spans="1:40" hidden="1" x14ac:dyDescent="0.25">
      <c r="A54" s="8">
        <v>891580002</v>
      </c>
      <c r="B54" s="8" t="s">
        <v>14</v>
      </c>
      <c r="C54" s="8" t="s">
        <v>15</v>
      </c>
      <c r="D54" s="8">
        <v>103550</v>
      </c>
      <c r="E54" s="8" t="s">
        <v>15</v>
      </c>
      <c r="F54" s="8">
        <v>103550</v>
      </c>
      <c r="G54" s="8" t="s">
        <v>126</v>
      </c>
      <c r="H54" s="8" t="s">
        <v>184</v>
      </c>
      <c r="I54" s="9">
        <v>44508</v>
      </c>
      <c r="J54" s="20">
        <v>1018031</v>
      </c>
      <c r="K54" s="20">
        <v>963031</v>
      </c>
      <c r="L54" s="8" t="s">
        <v>64</v>
      </c>
      <c r="M54" s="8" t="s">
        <v>199</v>
      </c>
      <c r="N54" s="8"/>
      <c r="O54" s="8"/>
      <c r="P54" s="8" t="s">
        <v>54</v>
      </c>
      <c r="Q54" s="20">
        <v>963031</v>
      </c>
      <c r="R54" s="20">
        <v>0</v>
      </c>
      <c r="S54" s="20">
        <v>0</v>
      </c>
      <c r="T54" s="20">
        <v>963031</v>
      </c>
      <c r="U54" s="20">
        <v>0</v>
      </c>
      <c r="V54" s="20">
        <v>963031</v>
      </c>
      <c r="W54" s="8">
        <v>2201248193</v>
      </c>
      <c r="X54" s="9">
        <v>44736</v>
      </c>
      <c r="Y54" s="20">
        <v>34681851</v>
      </c>
      <c r="Z54" s="22">
        <v>213078516654540</v>
      </c>
      <c r="AA54" s="8"/>
      <c r="AB54" s="20">
        <v>0</v>
      </c>
      <c r="AC54" s="9">
        <v>44539</v>
      </c>
      <c r="AD54" s="8"/>
      <c r="AE54" s="8">
        <v>2</v>
      </c>
      <c r="AF54" s="8"/>
      <c r="AG54" s="8" t="s">
        <v>52</v>
      </c>
      <c r="AH54" s="8">
        <v>1</v>
      </c>
      <c r="AI54" s="8">
        <v>20220228</v>
      </c>
      <c r="AJ54" s="8">
        <v>20220203</v>
      </c>
      <c r="AK54" s="20">
        <v>963031</v>
      </c>
      <c r="AL54" s="8"/>
      <c r="AM54" s="8"/>
      <c r="AN54" s="8">
        <v>20220822</v>
      </c>
    </row>
    <row r="55" spans="1:40" hidden="1" x14ac:dyDescent="0.25">
      <c r="A55" s="8">
        <v>891580002</v>
      </c>
      <c r="B55" s="8" t="s">
        <v>14</v>
      </c>
      <c r="C55" s="8" t="s">
        <v>15</v>
      </c>
      <c r="D55" s="8">
        <v>133703</v>
      </c>
      <c r="E55" s="8" t="s">
        <v>15</v>
      </c>
      <c r="F55" s="8">
        <v>133703</v>
      </c>
      <c r="G55" s="8" t="s">
        <v>127</v>
      </c>
      <c r="H55" s="8" t="s">
        <v>185</v>
      </c>
      <c r="I55" s="9">
        <v>44607</v>
      </c>
      <c r="J55" s="20">
        <v>19642931</v>
      </c>
      <c r="K55" s="20">
        <v>19642931</v>
      </c>
      <c r="L55" s="8" t="s">
        <v>65</v>
      </c>
      <c r="M55" s="8" t="s">
        <v>197</v>
      </c>
      <c r="N55" s="8"/>
      <c r="O55" s="8"/>
      <c r="P55" s="8" t="s">
        <v>54</v>
      </c>
      <c r="Q55" s="20">
        <v>19642931</v>
      </c>
      <c r="R55" s="20">
        <v>0</v>
      </c>
      <c r="S55" s="20">
        <v>0</v>
      </c>
      <c r="T55" s="20">
        <v>0</v>
      </c>
      <c r="U55" s="20">
        <v>19642931</v>
      </c>
      <c r="V55" s="8"/>
      <c r="W55" s="8"/>
      <c r="X55" s="8"/>
      <c r="Y55" s="8"/>
      <c r="Z55" s="8"/>
      <c r="AA55" s="8" t="s">
        <v>66</v>
      </c>
      <c r="AB55" s="20">
        <v>19642931</v>
      </c>
      <c r="AC55" s="9">
        <v>44631</v>
      </c>
      <c r="AD55" s="8"/>
      <c r="AE55" s="8">
        <v>9</v>
      </c>
      <c r="AF55" s="8"/>
      <c r="AG55" s="8" t="s">
        <v>52</v>
      </c>
      <c r="AH55" s="8">
        <v>1</v>
      </c>
      <c r="AI55" s="8">
        <v>21001231</v>
      </c>
      <c r="AJ55" s="8">
        <v>20220324</v>
      </c>
      <c r="AK55" s="20">
        <v>19642931</v>
      </c>
      <c r="AL55" s="8"/>
      <c r="AM55" s="8"/>
      <c r="AN55" s="8">
        <v>20220822</v>
      </c>
    </row>
    <row r="56" spans="1:40" hidden="1" x14ac:dyDescent="0.25">
      <c r="A56" s="8">
        <v>891580002</v>
      </c>
      <c r="B56" s="8" t="s">
        <v>14</v>
      </c>
      <c r="C56" s="8" t="s">
        <v>15</v>
      </c>
      <c r="D56" s="8">
        <v>116562</v>
      </c>
      <c r="E56" s="8" t="s">
        <v>15</v>
      </c>
      <c r="F56" s="8">
        <v>116562</v>
      </c>
      <c r="G56" s="8" t="s">
        <v>128</v>
      </c>
      <c r="H56" s="8" t="s">
        <v>186</v>
      </c>
      <c r="I56" s="9">
        <v>44550</v>
      </c>
      <c r="J56" s="20">
        <v>60813</v>
      </c>
      <c r="K56" s="20">
        <v>60813</v>
      </c>
      <c r="L56" s="8" t="s">
        <v>65</v>
      </c>
      <c r="M56" s="8" t="s">
        <v>197</v>
      </c>
      <c r="N56" s="8"/>
      <c r="O56" s="8"/>
      <c r="P56" s="8" t="s">
        <v>54</v>
      </c>
      <c r="Q56" s="20">
        <v>60813</v>
      </c>
      <c r="R56" s="20">
        <v>0</v>
      </c>
      <c r="S56" s="20">
        <v>0</v>
      </c>
      <c r="T56" s="20">
        <v>0</v>
      </c>
      <c r="U56" s="20">
        <v>60813</v>
      </c>
      <c r="V56" s="8"/>
      <c r="W56" s="8"/>
      <c r="X56" s="8"/>
      <c r="Y56" s="8"/>
      <c r="Z56" s="8"/>
      <c r="AA56" s="8" t="s">
        <v>67</v>
      </c>
      <c r="AB56" s="20">
        <v>60813</v>
      </c>
      <c r="AC56" s="9">
        <v>44686</v>
      </c>
      <c r="AD56" s="8"/>
      <c r="AE56" s="8">
        <v>9</v>
      </c>
      <c r="AF56" s="8"/>
      <c r="AG56" s="8" t="s">
        <v>52</v>
      </c>
      <c r="AH56" s="8">
        <v>1</v>
      </c>
      <c r="AI56" s="8">
        <v>21001231</v>
      </c>
      <c r="AJ56" s="8">
        <v>20220514</v>
      </c>
      <c r="AK56" s="20">
        <v>60813</v>
      </c>
      <c r="AL56" s="8"/>
      <c r="AM56" s="8"/>
      <c r="AN56" s="8">
        <v>20220822</v>
      </c>
    </row>
    <row r="57" spans="1:40" hidden="1" x14ac:dyDescent="0.25">
      <c r="A57" s="8">
        <v>891580002</v>
      </c>
      <c r="B57" s="8" t="s">
        <v>14</v>
      </c>
      <c r="C57" s="8" t="s">
        <v>15</v>
      </c>
      <c r="D57" s="8">
        <v>110551</v>
      </c>
      <c r="E57" s="8" t="s">
        <v>15</v>
      </c>
      <c r="F57" s="8">
        <v>110551</v>
      </c>
      <c r="G57" s="8" t="s">
        <v>129</v>
      </c>
      <c r="H57" s="8" t="s">
        <v>187</v>
      </c>
      <c r="I57" s="9">
        <v>44530</v>
      </c>
      <c r="J57" s="20">
        <v>51984</v>
      </c>
      <c r="K57" s="20">
        <v>51984</v>
      </c>
      <c r="L57" s="8" t="s">
        <v>65</v>
      </c>
      <c r="M57" s="8" t="s">
        <v>197</v>
      </c>
      <c r="N57" s="8"/>
      <c r="O57" s="8"/>
      <c r="P57" s="8" t="s">
        <v>54</v>
      </c>
      <c r="Q57" s="20">
        <v>51984</v>
      </c>
      <c r="R57" s="20">
        <v>0</v>
      </c>
      <c r="S57" s="20">
        <v>0</v>
      </c>
      <c r="T57" s="20">
        <v>0</v>
      </c>
      <c r="U57" s="20">
        <v>51984</v>
      </c>
      <c r="V57" s="8"/>
      <c r="W57" s="8"/>
      <c r="X57" s="8"/>
      <c r="Y57" s="8"/>
      <c r="Z57" s="8"/>
      <c r="AA57" s="8" t="s">
        <v>68</v>
      </c>
      <c r="AB57" s="20">
        <v>51984</v>
      </c>
      <c r="AC57" s="9">
        <v>44687</v>
      </c>
      <c r="AD57" s="8"/>
      <c r="AE57" s="8">
        <v>9</v>
      </c>
      <c r="AF57" s="8"/>
      <c r="AG57" s="8" t="s">
        <v>52</v>
      </c>
      <c r="AH57" s="8">
        <v>1</v>
      </c>
      <c r="AI57" s="8">
        <v>21001231</v>
      </c>
      <c r="AJ57" s="8">
        <v>20220514</v>
      </c>
      <c r="AK57" s="20">
        <v>51984</v>
      </c>
      <c r="AL57" s="8"/>
      <c r="AM57" s="8"/>
      <c r="AN57" s="8">
        <v>20220822</v>
      </c>
    </row>
    <row r="58" spans="1:40" hidden="1" x14ac:dyDescent="0.25">
      <c r="A58" s="8">
        <v>891580002</v>
      </c>
      <c r="B58" s="8" t="s">
        <v>14</v>
      </c>
      <c r="C58" s="8" t="s">
        <v>15</v>
      </c>
      <c r="D58" s="8">
        <v>169917</v>
      </c>
      <c r="E58" s="8" t="s">
        <v>15</v>
      </c>
      <c r="F58" s="8">
        <v>169917</v>
      </c>
      <c r="G58" s="8" t="s">
        <v>130</v>
      </c>
      <c r="H58" s="8" t="s">
        <v>188</v>
      </c>
      <c r="I58" s="9">
        <v>44718</v>
      </c>
      <c r="J58" s="20">
        <v>5840433</v>
      </c>
      <c r="K58" s="20">
        <v>5840433</v>
      </c>
      <c r="L58" s="8" t="s">
        <v>65</v>
      </c>
      <c r="M58" s="8" t="s">
        <v>197</v>
      </c>
      <c r="N58" s="8"/>
      <c r="O58" s="8"/>
      <c r="P58" s="8" t="s">
        <v>54</v>
      </c>
      <c r="Q58" s="20">
        <v>5840433</v>
      </c>
      <c r="R58" s="20">
        <v>0</v>
      </c>
      <c r="S58" s="20">
        <v>0</v>
      </c>
      <c r="T58" s="20">
        <v>0</v>
      </c>
      <c r="U58" s="20">
        <v>5840433</v>
      </c>
      <c r="V58" s="8"/>
      <c r="W58" s="8"/>
      <c r="X58" s="8"/>
      <c r="Y58" s="8"/>
      <c r="Z58" s="8"/>
      <c r="AA58" s="8" t="s">
        <v>69</v>
      </c>
      <c r="AB58" s="20">
        <v>5840433</v>
      </c>
      <c r="AC58" s="9">
        <v>44727</v>
      </c>
      <c r="AD58" s="8"/>
      <c r="AE58" s="8">
        <v>9</v>
      </c>
      <c r="AF58" s="8"/>
      <c r="AG58" s="8" t="s">
        <v>52</v>
      </c>
      <c r="AH58" s="8">
        <v>1</v>
      </c>
      <c r="AI58" s="8">
        <v>21001231</v>
      </c>
      <c r="AJ58" s="8">
        <v>20220712</v>
      </c>
      <c r="AK58" s="20">
        <v>5840433</v>
      </c>
      <c r="AL58" s="8"/>
      <c r="AM58" s="8"/>
      <c r="AN58" s="8">
        <v>20220822</v>
      </c>
    </row>
    <row r="59" spans="1:40" hidden="1" x14ac:dyDescent="0.25">
      <c r="A59" s="8">
        <v>891580002</v>
      </c>
      <c r="B59" s="8" t="s">
        <v>14</v>
      </c>
      <c r="C59" s="8" t="s">
        <v>15</v>
      </c>
      <c r="D59" s="8">
        <v>35396</v>
      </c>
      <c r="E59" s="8" t="s">
        <v>15</v>
      </c>
      <c r="F59" s="8">
        <v>35396</v>
      </c>
      <c r="G59" s="8" t="s">
        <v>131</v>
      </c>
      <c r="H59" s="8" t="s">
        <v>189</v>
      </c>
      <c r="I59" s="9">
        <v>44259</v>
      </c>
      <c r="J59" s="20">
        <v>80000</v>
      </c>
      <c r="K59" s="20">
        <v>80000</v>
      </c>
      <c r="L59" s="8" t="s">
        <v>65</v>
      </c>
      <c r="M59" s="8" t="s">
        <v>197</v>
      </c>
      <c r="N59" s="8"/>
      <c r="O59" s="8"/>
      <c r="P59" s="8" t="s">
        <v>54</v>
      </c>
      <c r="Q59" s="20">
        <v>80000</v>
      </c>
      <c r="R59" s="20">
        <v>0</v>
      </c>
      <c r="S59" s="20">
        <v>0</v>
      </c>
      <c r="T59" s="20">
        <v>0</v>
      </c>
      <c r="U59" s="20">
        <v>80000</v>
      </c>
      <c r="V59" s="8"/>
      <c r="W59" s="8"/>
      <c r="X59" s="8"/>
      <c r="Y59" s="8"/>
      <c r="Z59" s="8"/>
      <c r="AA59" s="8" t="s">
        <v>70</v>
      </c>
      <c r="AB59" s="20">
        <v>80000</v>
      </c>
      <c r="AC59" s="9">
        <v>44686</v>
      </c>
      <c r="AD59" s="8"/>
      <c r="AE59" s="8">
        <v>9</v>
      </c>
      <c r="AF59" s="8"/>
      <c r="AG59" s="8" t="s">
        <v>52</v>
      </c>
      <c r="AH59" s="8">
        <v>1</v>
      </c>
      <c r="AI59" s="8">
        <v>21001231</v>
      </c>
      <c r="AJ59" s="8">
        <v>20220514</v>
      </c>
      <c r="AK59" s="20">
        <v>80000</v>
      </c>
      <c r="AL59" s="8"/>
      <c r="AM59" s="8"/>
      <c r="AN59" s="8">
        <v>20220822</v>
      </c>
    </row>
  </sheetData>
  <autoFilter ref="A2:AT59">
    <filterColumn colId="12">
      <filters>
        <filter val="FACTURA EN PROGRAMACION DE PAGO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opLeftCell="A10" zoomScaleNormal="100" zoomScaleSheetLayoutView="100" workbookViewId="0">
      <selection activeCell="L18" sqref="L18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12" width="16" style="24" bestFit="1" customWidth="1"/>
    <col min="13" max="13" width="16.42578125" style="24" bestFit="1" customWidth="1"/>
    <col min="14" max="14" width="14.5703125" style="24" customWidth="1"/>
    <col min="15" max="15" width="13.28515625" style="24" bestFit="1" customWidth="1"/>
    <col min="16" max="16" width="14.42578125" style="24" customWidth="1"/>
    <col min="17" max="221" width="11.42578125" style="24"/>
    <col min="222" max="222" width="4.42578125" style="24" customWidth="1"/>
    <col min="223" max="223" width="11.42578125" style="24"/>
    <col min="224" max="224" width="17.5703125" style="24" customWidth="1"/>
    <col min="225" max="225" width="11.5703125" style="24" customWidth="1"/>
    <col min="226" max="229" width="11.42578125" style="24"/>
    <col min="230" max="230" width="22.5703125" style="24" customWidth="1"/>
    <col min="231" max="231" width="14" style="24" customWidth="1"/>
    <col min="232" max="232" width="1.7109375" style="24" customWidth="1"/>
    <col min="233" max="477" width="11.42578125" style="24"/>
    <col min="478" max="478" width="4.42578125" style="24" customWidth="1"/>
    <col min="479" max="479" width="11.42578125" style="24"/>
    <col min="480" max="480" width="17.5703125" style="24" customWidth="1"/>
    <col min="481" max="481" width="11.5703125" style="24" customWidth="1"/>
    <col min="482" max="485" width="11.42578125" style="24"/>
    <col min="486" max="486" width="22.5703125" style="24" customWidth="1"/>
    <col min="487" max="487" width="14" style="24" customWidth="1"/>
    <col min="488" max="488" width="1.7109375" style="24" customWidth="1"/>
    <col min="489" max="733" width="11.42578125" style="24"/>
    <col min="734" max="734" width="4.42578125" style="24" customWidth="1"/>
    <col min="735" max="735" width="11.42578125" style="24"/>
    <col min="736" max="736" width="17.5703125" style="24" customWidth="1"/>
    <col min="737" max="737" width="11.5703125" style="24" customWidth="1"/>
    <col min="738" max="741" width="11.42578125" style="24"/>
    <col min="742" max="742" width="22.5703125" style="24" customWidth="1"/>
    <col min="743" max="743" width="14" style="24" customWidth="1"/>
    <col min="744" max="744" width="1.7109375" style="24" customWidth="1"/>
    <col min="745" max="989" width="11.42578125" style="24"/>
    <col min="990" max="990" width="4.42578125" style="24" customWidth="1"/>
    <col min="991" max="991" width="11.42578125" style="24"/>
    <col min="992" max="992" width="17.5703125" style="24" customWidth="1"/>
    <col min="993" max="993" width="11.5703125" style="24" customWidth="1"/>
    <col min="994" max="997" width="11.42578125" style="24"/>
    <col min="998" max="998" width="22.5703125" style="24" customWidth="1"/>
    <col min="999" max="999" width="14" style="24" customWidth="1"/>
    <col min="1000" max="1000" width="1.7109375" style="24" customWidth="1"/>
    <col min="1001" max="1245" width="11.42578125" style="24"/>
    <col min="1246" max="1246" width="4.42578125" style="24" customWidth="1"/>
    <col min="1247" max="1247" width="11.42578125" style="24"/>
    <col min="1248" max="1248" width="17.5703125" style="24" customWidth="1"/>
    <col min="1249" max="1249" width="11.5703125" style="24" customWidth="1"/>
    <col min="1250" max="1253" width="11.42578125" style="24"/>
    <col min="1254" max="1254" width="22.5703125" style="24" customWidth="1"/>
    <col min="1255" max="1255" width="14" style="24" customWidth="1"/>
    <col min="1256" max="1256" width="1.7109375" style="24" customWidth="1"/>
    <col min="1257" max="1501" width="11.42578125" style="24"/>
    <col min="1502" max="1502" width="4.42578125" style="24" customWidth="1"/>
    <col min="1503" max="1503" width="11.42578125" style="24"/>
    <col min="1504" max="1504" width="17.5703125" style="24" customWidth="1"/>
    <col min="1505" max="1505" width="11.5703125" style="24" customWidth="1"/>
    <col min="1506" max="1509" width="11.42578125" style="24"/>
    <col min="1510" max="1510" width="22.5703125" style="24" customWidth="1"/>
    <col min="1511" max="1511" width="14" style="24" customWidth="1"/>
    <col min="1512" max="1512" width="1.7109375" style="24" customWidth="1"/>
    <col min="1513" max="1757" width="11.42578125" style="24"/>
    <col min="1758" max="1758" width="4.42578125" style="24" customWidth="1"/>
    <col min="1759" max="1759" width="11.42578125" style="24"/>
    <col min="1760" max="1760" width="17.5703125" style="24" customWidth="1"/>
    <col min="1761" max="1761" width="11.5703125" style="24" customWidth="1"/>
    <col min="1762" max="1765" width="11.42578125" style="24"/>
    <col min="1766" max="1766" width="22.5703125" style="24" customWidth="1"/>
    <col min="1767" max="1767" width="14" style="24" customWidth="1"/>
    <col min="1768" max="1768" width="1.7109375" style="24" customWidth="1"/>
    <col min="1769" max="2013" width="11.42578125" style="24"/>
    <col min="2014" max="2014" width="4.42578125" style="24" customWidth="1"/>
    <col min="2015" max="2015" width="11.42578125" style="24"/>
    <col min="2016" max="2016" width="17.5703125" style="24" customWidth="1"/>
    <col min="2017" max="2017" width="11.5703125" style="24" customWidth="1"/>
    <col min="2018" max="2021" width="11.42578125" style="24"/>
    <col min="2022" max="2022" width="22.5703125" style="24" customWidth="1"/>
    <col min="2023" max="2023" width="14" style="24" customWidth="1"/>
    <col min="2024" max="2024" width="1.7109375" style="24" customWidth="1"/>
    <col min="2025" max="2269" width="11.42578125" style="24"/>
    <col min="2270" max="2270" width="4.42578125" style="24" customWidth="1"/>
    <col min="2271" max="2271" width="11.42578125" style="24"/>
    <col min="2272" max="2272" width="17.5703125" style="24" customWidth="1"/>
    <col min="2273" max="2273" width="11.5703125" style="24" customWidth="1"/>
    <col min="2274" max="2277" width="11.42578125" style="24"/>
    <col min="2278" max="2278" width="22.5703125" style="24" customWidth="1"/>
    <col min="2279" max="2279" width="14" style="24" customWidth="1"/>
    <col min="2280" max="2280" width="1.7109375" style="24" customWidth="1"/>
    <col min="2281" max="2525" width="11.42578125" style="24"/>
    <col min="2526" max="2526" width="4.42578125" style="24" customWidth="1"/>
    <col min="2527" max="2527" width="11.42578125" style="24"/>
    <col min="2528" max="2528" width="17.5703125" style="24" customWidth="1"/>
    <col min="2529" max="2529" width="11.5703125" style="24" customWidth="1"/>
    <col min="2530" max="2533" width="11.42578125" style="24"/>
    <col min="2534" max="2534" width="22.5703125" style="24" customWidth="1"/>
    <col min="2535" max="2535" width="14" style="24" customWidth="1"/>
    <col min="2536" max="2536" width="1.7109375" style="24" customWidth="1"/>
    <col min="2537" max="2781" width="11.42578125" style="24"/>
    <col min="2782" max="2782" width="4.42578125" style="24" customWidth="1"/>
    <col min="2783" max="2783" width="11.42578125" style="24"/>
    <col min="2784" max="2784" width="17.5703125" style="24" customWidth="1"/>
    <col min="2785" max="2785" width="11.5703125" style="24" customWidth="1"/>
    <col min="2786" max="2789" width="11.42578125" style="24"/>
    <col min="2790" max="2790" width="22.5703125" style="24" customWidth="1"/>
    <col min="2791" max="2791" width="14" style="24" customWidth="1"/>
    <col min="2792" max="2792" width="1.7109375" style="24" customWidth="1"/>
    <col min="2793" max="3037" width="11.42578125" style="24"/>
    <col min="3038" max="3038" width="4.42578125" style="24" customWidth="1"/>
    <col min="3039" max="3039" width="11.42578125" style="24"/>
    <col min="3040" max="3040" width="17.5703125" style="24" customWidth="1"/>
    <col min="3041" max="3041" width="11.5703125" style="24" customWidth="1"/>
    <col min="3042" max="3045" width="11.42578125" style="24"/>
    <col min="3046" max="3046" width="22.5703125" style="24" customWidth="1"/>
    <col min="3047" max="3047" width="14" style="24" customWidth="1"/>
    <col min="3048" max="3048" width="1.7109375" style="24" customWidth="1"/>
    <col min="3049" max="3293" width="11.42578125" style="24"/>
    <col min="3294" max="3294" width="4.42578125" style="24" customWidth="1"/>
    <col min="3295" max="3295" width="11.42578125" style="24"/>
    <col min="3296" max="3296" width="17.5703125" style="24" customWidth="1"/>
    <col min="3297" max="3297" width="11.5703125" style="24" customWidth="1"/>
    <col min="3298" max="3301" width="11.42578125" style="24"/>
    <col min="3302" max="3302" width="22.5703125" style="24" customWidth="1"/>
    <col min="3303" max="3303" width="14" style="24" customWidth="1"/>
    <col min="3304" max="3304" width="1.7109375" style="24" customWidth="1"/>
    <col min="3305" max="3549" width="11.42578125" style="24"/>
    <col min="3550" max="3550" width="4.42578125" style="24" customWidth="1"/>
    <col min="3551" max="3551" width="11.42578125" style="24"/>
    <col min="3552" max="3552" width="17.5703125" style="24" customWidth="1"/>
    <col min="3553" max="3553" width="11.5703125" style="24" customWidth="1"/>
    <col min="3554" max="3557" width="11.42578125" style="24"/>
    <col min="3558" max="3558" width="22.5703125" style="24" customWidth="1"/>
    <col min="3559" max="3559" width="14" style="24" customWidth="1"/>
    <col min="3560" max="3560" width="1.7109375" style="24" customWidth="1"/>
    <col min="3561" max="3805" width="11.42578125" style="24"/>
    <col min="3806" max="3806" width="4.42578125" style="24" customWidth="1"/>
    <col min="3807" max="3807" width="11.42578125" style="24"/>
    <col min="3808" max="3808" width="17.5703125" style="24" customWidth="1"/>
    <col min="3809" max="3809" width="11.5703125" style="24" customWidth="1"/>
    <col min="3810" max="3813" width="11.42578125" style="24"/>
    <col min="3814" max="3814" width="22.5703125" style="24" customWidth="1"/>
    <col min="3815" max="3815" width="14" style="24" customWidth="1"/>
    <col min="3816" max="3816" width="1.7109375" style="24" customWidth="1"/>
    <col min="3817" max="4061" width="11.42578125" style="24"/>
    <col min="4062" max="4062" width="4.42578125" style="24" customWidth="1"/>
    <col min="4063" max="4063" width="11.42578125" style="24"/>
    <col min="4064" max="4064" width="17.5703125" style="24" customWidth="1"/>
    <col min="4065" max="4065" width="11.5703125" style="24" customWidth="1"/>
    <col min="4066" max="4069" width="11.42578125" style="24"/>
    <col min="4070" max="4070" width="22.5703125" style="24" customWidth="1"/>
    <col min="4071" max="4071" width="14" style="24" customWidth="1"/>
    <col min="4072" max="4072" width="1.7109375" style="24" customWidth="1"/>
    <col min="4073" max="4317" width="11.42578125" style="24"/>
    <col min="4318" max="4318" width="4.42578125" style="24" customWidth="1"/>
    <col min="4319" max="4319" width="11.42578125" style="24"/>
    <col min="4320" max="4320" width="17.5703125" style="24" customWidth="1"/>
    <col min="4321" max="4321" width="11.5703125" style="24" customWidth="1"/>
    <col min="4322" max="4325" width="11.42578125" style="24"/>
    <col min="4326" max="4326" width="22.5703125" style="24" customWidth="1"/>
    <col min="4327" max="4327" width="14" style="24" customWidth="1"/>
    <col min="4328" max="4328" width="1.7109375" style="24" customWidth="1"/>
    <col min="4329" max="4573" width="11.42578125" style="24"/>
    <col min="4574" max="4574" width="4.42578125" style="24" customWidth="1"/>
    <col min="4575" max="4575" width="11.42578125" style="24"/>
    <col min="4576" max="4576" width="17.5703125" style="24" customWidth="1"/>
    <col min="4577" max="4577" width="11.5703125" style="24" customWidth="1"/>
    <col min="4578" max="4581" width="11.42578125" style="24"/>
    <col min="4582" max="4582" width="22.5703125" style="24" customWidth="1"/>
    <col min="4583" max="4583" width="14" style="24" customWidth="1"/>
    <col min="4584" max="4584" width="1.7109375" style="24" customWidth="1"/>
    <col min="4585" max="4829" width="11.42578125" style="24"/>
    <col min="4830" max="4830" width="4.42578125" style="24" customWidth="1"/>
    <col min="4831" max="4831" width="11.42578125" style="24"/>
    <col min="4832" max="4832" width="17.5703125" style="24" customWidth="1"/>
    <col min="4833" max="4833" width="11.5703125" style="24" customWidth="1"/>
    <col min="4834" max="4837" width="11.42578125" style="24"/>
    <col min="4838" max="4838" width="22.5703125" style="24" customWidth="1"/>
    <col min="4839" max="4839" width="14" style="24" customWidth="1"/>
    <col min="4840" max="4840" width="1.7109375" style="24" customWidth="1"/>
    <col min="4841" max="5085" width="11.42578125" style="24"/>
    <col min="5086" max="5086" width="4.42578125" style="24" customWidth="1"/>
    <col min="5087" max="5087" width="11.42578125" style="24"/>
    <col min="5088" max="5088" width="17.5703125" style="24" customWidth="1"/>
    <col min="5089" max="5089" width="11.5703125" style="24" customWidth="1"/>
    <col min="5090" max="5093" width="11.42578125" style="24"/>
    <col min="5094" max="5094" width="22.5703125" style="24" customWidth="1"/>
    <col min="5095" max="5095" width="14" style="24" customWidth="1"/>
    <col min="5096" max="5096" width="1.7109375" style="24" customWidth="1"/>
    <col min="5097" max="5341" width="11.42578125" style="24"/>
    <col min="5342" max="5342" width="4.42578125" style="24" customWidth="1"/>
    <col min="5343" max="5343" width="11.42578125" style="24"/>
    <col min="5344" max="5344" width="17.5703125" style="24" customWidth="1"/>
    <col min="5345" max="5345" width="11.5703125" style="24" customWidth="1"/>
    <col min="5346" max="5349" width="11.42578125" style="24"/>
    <col min="5350" max="5350" width="22.5703125" style="24" customWidth="1"/>
    <col min="5351" max="5351" width="14" style="24" customWidth="1"/>
    <col min="5352" max="5352" width="1.7109375" style="24" customWidth="1"/>
    <col min="5353" max="5597" width="11.42578125" style="24"/>
    <col min="5598" max="5598" width="4.42578125" style="24" customWidth="1"/>
    <col min="5599" max="5599" width="11.42578125" style="24"/>
    <col min="5600" max="5600" width="17.5703125" style="24" customWidth="1"/>
    <col min="5601" max="5601" width="11.5703125" style="24" customWidth="1"/>
    <col min="5602" max="5605" width="11.42578125" style="24"/>
    <col min="5606" max="5606" width="22.5703125" style="24" customWidth="1"/>
    <col min="5607" max="5607" width="14" style="24" customWidth="1"/>
    <col min="5608" max="5608" width="1.7109375" style="24" customWidth="1"/>
    <col min="5609" max="5853" width="11.42578125" style="24"/>
    <col min="5854" max="5854" width="4.42578125" style="24" customWidth="1"/>
    <col min="5855" max="5855" width="11.42578125" style="24"/>
    <col min="5856" max="5856" width="17.5703125" style="24" customWidth="1"/>
    <col min="5857" max="5857" width="11.5703125" style="24" customWidth="1"/>
    <col min="5858" max="5861" width="11.42578125" style="24"/>
    <col min="5862" max="5862" width="22.5703125" style="24" customWidth="1"/>
    <col min="5863" max="5863" width="14" style="24" customWidth="1"/>
    <col min="5864" max="5864" width="1.7109375" style="24" customWidth="1"/>
    <col min="5865" max="6109" width="11.42578125" style="24"/>
    <col min="6110" max="6110" width="4.42578125" style="24" customWidth="1"/>
    <col min="6111" max="6111" width="11.42578125" style="24"/>
    <col min="6112" max="6112" width="17.5703125" style="24" customWidth="1"/>
    <col min="6113" max="6113" width="11.5703125" style="24" customWidth="1"/>
    <col min="6114" max="6117" width="11.42578125" style="24"/>
    <col min="6118" max="6118" width="22.5703125" style="24" customWidth="1"/>
    <col min="6119" max="6119" width="14" style="24" customWidth="1"/>
    <col min="6120" max="6120" width="1.7109375" style="24" customWidth="1"/>
    <col min="6121" max="6365" width="11.42578125" style="24"/>
    <col min="6366" max="6366" width="4.42578125" style="24" customWidth="1"/>
    <col min="6367" max="6367" width="11.42578125" style="24"/>
    <col min="6368" max="6368" width="17.5703125" style="24" customWidth="1"/>
    <col min="6369" max="6369" width="11.5703125" style="24" customWidth="1"/>
    <col min="6370" max="6373" width="11.42578125" style="24"/>
    <col min="6374" max="6374" width="22.5703125" style="24" customWidth="1"/>
    <col min="6375" max="6375" width="14" style="24" customWidth="1"/>
    <col min="6376" max="6376" width="1.7109375" style="24" customWidth="1"/>
    <col min="6377" max="6621" width="11.42578125" style="24"/>
    <col min="6622" max="6622" width="4.42578125" style="24" customWidth="1"/>
    <col min="6623" max="6623" width="11.42578125" style="24"/>
    <col min="6624" max="6624" width="17.5703125" style="24" customWidth="1"/>
    <col min="6625" max="6625" width="11.5703125" style="24" customWidth="1"/>
    <col min="6626" max="6629" width="11.42578125" style="24"/>
    <col min="6630" max="6630" width="22.5703125" style="24" customWidth="1"/>
    <col min="6631" max="6631" width="14" style="24" customWidth="1"/>
    <col min="6632" max="6632" width="1.7109375" style="24" customWidth="1"/>
    <col min="6633" max="6877" width="11.42578125" style="24"/>
    <col min="6878" max="6878" width="4.42578125" style="24" customWidth="1"/>
    <col min="6879" max="6879" width="11.42578125" style="24"/>
    <col min="6880" max="6880" width="17.5703125" style="24" customWidth="1"/>
    <col min="6881" max="6881" width="11.5703125" style="24" customWidth="1"/>
    <col min="6882" max="6885" width="11.42578125" style="24"/>
    <col min="6886" max="6886" width="22.5703125" style="24" customWidth="1"/>
    <col min="6887" max="6887" width="14" style="24" customWidth="1"/>
    <col min="6888" max="6888" width="1.7109375" style="24" customWidth="1"/>
    <col min="6889" max="7133" width="11.42578125" style="24"/>
    <col min="7134" max="7134" width="4.42578125" style="24" customWidth="1"/>
    <col min="7135" max="7135" width="11.42578125" style="24"/>
    <col min="7136" max="7136" width="17.5703125" style="24" customWidth="1"/>
    <col min="7137" max="7137" width="11.5703125" style="24" customWidth="1"/>
    <col min="7138" max="7141" width="11.42578125" style="24"/>
    <col min="7142" max="7142" width="22.5703125" style="24" customWidth="1"/>
    <col min="7143" max="7143" width="14" style="24" customWidth="1"/>
    <col min="7144" max="7144" width="1.7109375" style="24" customWidth="1"/>
    <col min="7145" max="7389" width="11.42578125" style="24"/>
    <col min="7390" max="7390" width="4.42578125" style="24" customWidth="1"/>
    <col min="7391" max="7391" width="11.42578125" style="24"/>
    <col min="7392" max="7392" width="17.5703125" style="24" customWidth="1"/>
    <col min="7393" max="7393" width="11.5703125" style="24" customWidth="1"/>
    <col min="7394" max="7397" width="11.42578125" style="24"/>
    <col min="7398" max="7398" width="22.5703125" style="24" customWidth="1"/>
    <col min="7399" max="7399" width="14" style="24" customWidth="1"/>
    <col min="7400" max="7400" width="1.7109375" style="24" customWidth="1"/>
    <col min="7401" max="7645" width="11.42578125" style="24"/>
    <col min="7646" max="7646" width="4.42578125" style="24" customWidth="1"/>
    <col min="7647" max="7647" width="11.42578125" style="24"/>
    <col min="7648" max="7648" width="17.5703125" style="24" customWidth="1"/>
    <col min="7649" max="7649" width="11.5703125" style="24" customWidth="1"/>
    <col min="7650" max="7653" width="11.42578125" style="24"/>
    <col min="7654" max="7654" width="22.5703125" style="24" customWidth="1"/>
    <col min="7655" max="7655" width="14" style="24" customWidth="1"/>
    <col min="7656" max="7656" width="1.7109375" style="24" customWidth="1"/>
    <col min="7657" max="7901" width="11.42578125" style="24"/>
    <col min="7902" max="7902" width="4.42578125" style="24" customWidth="1"/>
    <col min="7903" max="7903" width="11.42578125" style="24"/>
    <col min="7904" max="7904" width="17.5703125" style="24" customWidth="1"/>
    <col min="7905" max="7905" width="11.5703125" style="24" customWidth="1"/>
    <col min="7906" max="7909" width="11.42578125" style="24"/>
    <col min="7910" max="7910" width="22.5703125" style="24" customWidth="1"/>
    <col min="7911" max="7911" width="14" style="24" customWidth="1"/>
    <col min="7912" max="7912" width="1.7109375" style="24" customWidth="1"/>
    <col min="7913" max="8157" width="11.42578125" style="24"/>
    <col min="8158" max="8158" width="4.42578125" style="24" customWidth="1"/>
    <col min="8159" max="8159" width="11.42578125" style="24"/>
    <col min="8160" max="8160" width="17.5703125" style="24" customWidth="1"/>
    <col min="8161" max="8161" width="11.5703125" style="24" customWidth="1"/>
    <col min="8162" max="8165" width="11.42578125" style="24"/>
    <col min="8166" max="8166" width="22.5703125" style="24" customWidth="1"/>
    <col min="8167" max="8167" width="14" style="24" customWidth="1"/>
    <col min="8168" max="8168" width="1.7109375" style="24" customWidth="1"/>
    <col min="8169" max="8413" width="11.42578125" style="24"/>
    <col min="8414" max="8414" width="4.42578125" style="24" customWidth="1"/>
    <col min="8415" max="8415" width="11.42578125" style="24"/>
    <col min="8416" max="8416" width="17.5703125" style="24" customWidth="1"/>
    <col min="8417" max="8417" width="11.5703125" style="24" customWidth="1"/>
    <col min="8418" max="8421" width="11.42578125" style="24"/>
    <col min="8422" max="8422" width="22.5703125" style="24" customWidth="1"/>
    <col min="8423" max="8423" width="14" style="24" customWidth="1"/>
    <col min="8424" max="8424" width="1.7109375" style="24" customWidth="1"/>
    <col min="8425" max="8669" width="11.42578125" style="24"/>
    <col min="8670" max="8670" width="4.42578125" style="24" customWidth="1"/>
    <col min="8671" max="8671" width="11.42578125" style="24"/>
    <col min="8672" max="8672" width="17.5703125" style="24" customWidth="1"/>
    <col min="8673" max="8673" width="11.5703125" style="24" customWidth="1"/>
    <col min="8674" max="8677" width="11.42578125" style="24"/>
    <col min="8678" max="8678" width="22.5703125" style="24" customWidth="1"/>
    <col min="8679" max="8679" width="14" style="24" customWidth="1"/>
    <col min="8680" max="8680" width="1.7109375" style="24" customWidth="1"/>
    <col min="8681" max="8925" width="11.42578125" style="24"/>
    <col min="8926" max="8926" width="4.42578125" style="24" customWidth="1"/>
    <col min="8927" max="8927" width="11.42578125" style="24"/>
    <col min="8928" max="8928" width="17.5703125" style="24" customWidth="1"/>
    <col min="8929" max="8929" width="11.5703125" style="24" customWidth="1"/>
    <col min="8930" max="8933" width="11.42578125" style="24"/>
    <col min="8934" max="8934" width="22.5703125" style="24" customWidth="1"/>
    <col min="8935" max="8935" width="14" style="24" customWidth="1"/>
    <col min="8936" max="8936" width="1.7109375" style="24" customWidth="1"/>
    <col min="8937" max="9181" width="11.42578125" style="24"/>
    <col min="9182" max="9182" width="4.42578125" style="24" customWidth="1"/>
    <col min="9183" max="9183" width="11.42578125" style="24"/>
    <col min="9184" max="9184" width="17.5703125" style="24" customWidth="1"/>
    <col min="9185" max="9185" width="11.5703125" style="24" customWidth="1"/>
    <col min="9186" max="9189" width="11.42578125" style="24"/>
    <col min="9190" max="9190" width="22.5703125" style="24" customWidth="1"/>
    <col min="9191" max="9191" width="14" style="24" customWidth="1"/>
    <col min="9192" max="9192" width="1.7109375" style="24" customWidth="1"/>
    <col min="9193" max="9437" width="11.42578125" style="24"/>
    <col min="9438" max="9438" width="4.42578125" style="24" customWidth="1"/>
    <col min="9439" max="9439" width="11.42578125" style="24"/>
    <col min="9440" max="9440" width="17.5703125" style="24" customWidth="1"/>
    <col min="9441" max="9441" width="11.5703125" style="24" customWidth="1"/>
    <col min="9442" max="9445" width="11.42578125" style="24"/>
    <col min="9446" max="9446" width="22.5703125" style="24" customWidth="1"/>
    <col min="9447" max="9447" width="14" style="24" customWidth="1"/>
    <col min="9448" max="9448" width="1.7109375" style="24" customWidth="1"/>
    <col min="9449" max="9693" width="11.42578125" style="24"/>
    <col min="9694" max="9694" width="4.42578125" style="24" customWidth="1"/>
    <col min="9695" max="9695" width="11.42578125" style="24"/>
    <col min="9696" max="9696" width="17.5703125" style="24" customWidth="1"/>
    <col min="9697" max="9697" width="11.5703125" style="24" customWidth="1"/>
    <col min="9698" max="9701" width="11.42578125" style="24"/>
    <col min="9702" max="9702" width="22.5703125" style="24" customWidth="1"/>
    <col min="9703" max="9703" width="14" style="24" customWidth="1"/>
    <col min="9704" max="9704" width="1.7109375" style="24" customWidth="1"/>
    <col min="9705" max="9949" width="11.42578125" style="24"/>
    <col min="9950" max="9950" width="4.42578125" style="24" customWidth="1"/>
    <col min="9951" max="9951" width="11.42578125" style="24"/>
    <col min="9952" max="9952" width="17.5703125" style="24" customWidth="1"/>
    <col min="9953" max="9953" width="11.5703125" style="24" customWidth="1"/>
    <col min="9954" max="9957" width="11.42578125" style="24"/>
    <col min="9958" max="9958" width="22.5703125" style="24" customWidth="1"/>
    <col min="9959" max="9959" width="14" style="24" customWidth="1"/>
    <col min="9960" max="9960" width="1.7109375" style="24" customWidth="1"/>
    <col min="9961" max="10205" width="11.42578125" style="24"/>
    <col min="10206" max="10206" width="4.42578125" style="24" customWidth="1"/>
    <col min="10207" max="10207" width="11.42578125" style="24"/>
    <col min="10208" max="10208" width="17.5703125" style="24" customWidth="1"/>
    <col min="10209" max="10209" width="11.5703125" style="24" customWidth="1"/>
    <col min="10210" max="10213" width="11.42578125" style="24"/>
    <col min="10214" max="10214" width="22.5703125" style="24" customWidth="1"/>
    <col min="10215" max="10215" width="14" style="24" customWidth="1"/>
    <col min="10216" max="10216" width="1.7109375" style="24" customWidth="1"/>
    <col min="10217" max="10461" width="11.42578125" style="24"/>
    <col min="10462" max="10462" width="4.42578125" style="24" customWidth="1"/>
    <col min="10463" max="10463" width="11.42578125" style="24"/>
    <col min="10464" max="10464" width="17.5703125" style="24" customWidth="1"/>
    <col min="10465" max="10465" width="11.5703125" style="24" customWidth="1"/>
    <col min="10466" max="10469" width="11.42578125" style="24"/>
    <col min="10470" max="10470" width="22.5703125" style="24" customWidth="1"/>
    <col min="10471" max="10471" width="14" style="24" customWidth="1"/>
    <col min="10472" max="10472" width="1.7109375" style="24" customWidth="1"/>
    <col min="10473" max="10717" width="11.42578125" style="24"/>
    <col min="10718" max="10718" width="4.42578125" style="24" customWidth="1"/>
    <col min="10719" max="10719" width="11.42578125" style="24"/>
    <col min="10720" max="10720" width="17.5703125" style="24" customWidth="1"/>
    <col min="10721" max="10721" width="11.5703125" style="24" customWidth="1"/>
    <col min="10722" max="10725" width="11.42578125" style="24"/>
    <col min="10726" max="10726" width="22.5703125" style="24" customWidth="1"/>
    <col min="10727" max="10727" width="14" style="24" customWidth="1"/>
    <col min="10728" max="10728" width="1.7109375" style="24" customWidth="1"/>
    <col min="10729" max="10973" width="11.42578125" style="24"/>
    <col min="10974" max="10974" width="4.42578125" style="24" customWidth="1"/>
    <col min="10975" max="10975" width="11.42578125" style="24"/>
    <col min="10976" max="10976" width="17.5703125" style="24" customWidth="1"/>
    <col min="10977" max="10977" width="11.5703125" style="24" customWidth="1"/>
    <col min="10978" max="10981" width="11.42578125" style="24"/>
    <col min="10982" max="10982" width="22.5703125" style="24" customWidth="1"/>
    <col min="10983" max="10983" width="14" style="24" customWidth="1"/>
    <col min="10984" max="10984" width="1.7109375" style="24" customWidth="1"/>
    <col min="10985" max="11229" width="11.42578125" style="24"/>
    <col min="11230" max="11230" width="4.42578125" style="24" customWidth="1"/>
    <col min="11231" max="11231" width="11.42578125" style="24"/>
    <col min="11232" max="11232" width="17.5703125" style="24" customWidth="1"/>
    <col min="11233" max="11233" width="11.5703125" style="24" customWidth="1"/>
    <col min="11234" max="11237" width="11.42578125" style="24"/>
    <col min="11238" max="11238" width="22.5703125" style="24" customWidth="1"/>
    <col min="11239" max="11239" width="14" style="24" customWidth="1"/>
    <col min="11240" max="11240" width="1.7109375" style="24" customWidth="1"/>
    <col min="11241" max="11485" width="11.42578125" style="24"/>
    <col min="11486" max="11486" width="4.42578125" style="24" customWidth="1"/>
    <col min="11487" max="11487" width="11.42578125" style="24"/>
    <col min="11488" max="11488" width="17.5703125" style="24" customWidth="1"/>
    <col min="11489" max="11489" width="11.5703125" style="24" customWidth="1"/>
    <col min="11490" max="11493" width="11.42578125" style="24"/>
    <col min="11494" max="11494" width="22.5703125" style="24" customWidth="1"/>
    <col min="11495" max="11495" width="14" style="24" customWidth="1"/>
    <col min="11496" max="11496" width="1.7109375" style="24" customWidth="1"/>
    <col min="11497" max="11741" width="11.42578125" style="24"/>
    <col min="11742" max="11742" width="4.42578125" style="24" customWidth="1"/>
    <col min="11743" max="11743" width="11.42578125" style="24"/>
    <col min="11744" max="11744" width="17.5703125" style="24" customWidth="1"/>
    <col min="11745" max="11745" width="11.5703125" style="24" customWidth="1"/>
    <col min="11746" max="11749" width="11.42578125" style="24"/>
    <col min="11750" max="11750" width="22.5703125" style="24" customWidth="1"/>
    <col min="11751" max="11751" width="14" style="24" customWidth="1"/>
    <col min="11752" max="11752" width="1.7109375" style="24" customWidth="1"/>
    <col min="11753" max="11997" width="11.42578125" style="24"/>
    <col min="11998" max="11998" width="4.42578125" style="24" customWidth="1"/>
    <col min="11999" max="11999" width="11.42578125" style="24"/>
    <col min="12000" max="12000" width="17.5703125" style="24" customWidth="1"/>
    <col min="12001" max="12001" width="11.5703125" style="24" customWidth="1"/>
    <col min="12002" max="12005" width="11.42578125" style="24"/>
    <col min="12006" max="12006" width="22.5703125" style="24" customWidth="1"/>
    <col min="12007" max="12007" width="14" style="24" customWidth="1"/>
    <col min="12008" max="12008" width="1.7109375" style="24" customWidth="1"/>
    <col min="12009" max="12253" width="11.42578125" style="24"/>
    <col min="12254" max="12254" width="4.42578125" style="24" customWidth="1"/>
    <col min="12255" max="12255" width="11.42578125" style="24"/>
    <col min="12256" max="12256" width="17.5703125" style="24" customWidth="1"/>
    <col min="12257" max="12257" width="11.5703125" style="24" customWidth="1"/>
    <col min="12258" max="12261" width="11.42578125" style="24"/>
    <col min="12262" max="12262" width="22.5703125" style="24" customWidth="1"/>
    <col min="12263" max="12263" width="14" style="24" customWidth="1"/>
    <col min="12264" max="12264" width="1.7109375" style="24" customWidth="1"/>
    <col min="12265" max="12509" width="11.42578125" style="24"/>
    <col min="12510" max="12510" width="4.42578125" style="24" customWidth="1"/>
    <col min="12511" max="12511" width="11.42578125" style="24"/>
    <col min="12512" max="12512" width="17.5703125" style="24" customWidth="1"/>
    <col min="12513" max="12513" width="11.5703125" style="24" customWidth="1"/>
    <col min="12514" max="12517" width="11.42578125" style="24"/>
    <col min="12518" max="12518" width="22.5703125" style="24" customWidth="1"/>
    <col min="12519" max="12519" width="14" style="24" customWidth="1"/>
    <col min="12520" max="12520" width="1.7109375" style="24" customWidth="1"/>
    <col min="12521" max="12765" width="11.42578125" style="24"/>
    <col min="12766" max="12766" width="4.42578125" style="24" customWidth="1"/>
    <col min="12767" max="12767" width="11.42578125" style="24"/>
    <col min="12768" max="12768" width="17.5703125" style="24" customWidth="1"/>
    <col min="12769" max="12769" width="11.5703125" style="24" customWidth="1"/>
    <col min="12770" max="12773" width="11.42578125" style="24"/>
    <col min="12774" max="12774" width="22.5703125" style="24" customWidth="1"/>
    <col min="12775" max="12775" width="14" style="24" customWidth="1"/>
    <col min="12776" max="12776" width="1.7109375" style="24" customWidth="1"/>
    <col min="12777" max="13021" width="11.42578125" style="24"/>
    <col min="13022" max="13022" width="4.42578125" style="24" customWidth="1"/>
    <col min="13023" max="13023" width="11.42578125" style="24"/>
    <col min="13024" max="13024" width="17.5703125" style="24" customWidth="1"/>
    <col min="13025" max="13025" width="11.5703125" style="24" customWidth="1"/>
    <col min="13026" max="13029" width="11.42578125" style="24"/>
    <col min="13030" max="13030" width="22.5703125" style="24" customWidth="1"/>
    <col min="13031" max="13031" width="14" style="24" customWidth="1"/>
    <col min="13032" max="13032" width="1.7109375" style="24" customWidth="1"/>
    <col min="13033" max="13277" width="11.42578125" style="24"/>
    <col min="13278" max="13278" width="4.42578125" style="24" customWidth="1"/>
    <col min="13279" max="13279" width="11.42578125" style="24"/>
    <col min="13280" max="13280" width="17.5703125" style="24" customWidth="1"/>
    <col min="13281" max="13281" width="11.5703125" style="24" customWidth="1"/>
    <col min="13282" max="13285" width="11.42578125" style="24"/>
    <col min="13286" max="13286" width="22.5703125" style="24" customWidth="1"/>
    <col min="13287" max="13287" width="14" style="24" customWidth="1"/>
    <col min="13288" max="13288" width="1.7109375" style="24" customWidth="1"/>
    <col min="13289" max="13533" width="11.42578125" style="24"/>
    <col min="13534" max="13534" width="4.42578125" style="24" customWidth="1"/>
    <col min="13535" max="13535" width="11.42578125" style="24"/>
    <col min="13536" max="13536" width="17.5703125" style="24" customWidth="1"/>
    <col min="13537" max="13537" width="11.5703125" style="24" customWidth="1"/>
    <col min="13538" max="13541" width="11.42578125" style="24"/>
    <col min="13542" max="13542" width="22.5703125" style="24" customWidth="1"/>
    <col min="13543" max="13543" width="14" style="24" customWidth="1"/>
    <col min="13544" max="13544" width="1.7109375" style="24" customWidth="1"/>
    <col min="13545" max="13789" width="11.42578125" style="24"/>
    <col min="13790" max="13790" width="4.42578125" style="24" customWidth="1"/>
    <col min="13791" max="13791" width="11.42578125" style="24"/>
    <col min="13792" max="13792" width="17.5703125" style="24" customWidth="1"/>
    <col min="13793" max="13793" width="11.5703125" style="24" customWidth="1"/>
    <col min="13794" max="13797" width="11.42578125" style="24"/>
    <col min="13798" max="13798" width="22.5703125" style="24" customWidth="1"/>
    <col min="13799" max="13799" width="14" style="24" customWidth="1"/>
    <col min="13800" max="13800" width="1.7109375" style="24" customWidth="1"/>
    <col min="13801" max="14045" width="11.42578125" style="24"/>
    <col min="14046" max="14046" width="4.42578125" style="24" customWidth="1"/>
    <col min="14047" max="14047" width="11.42578125" style="24"/>
    <col min="14048" max="14048" width="17.5703125" style="24" customWidth="1"/>
    <col min="14049" max="14049" width="11.5703125" style="24" customWidth="1"/>
    <col min="14050" max="14053" width="11.42578125" style="24"/>
    <col min="14054" max="14054" width="22.5703125" style="24" customWidth="1"/>
    <col min="14055" max="14055" width="14" style="24" customWidth="1"/>
    <col min="14056" max="14056" width="1.7109375" style="24" customWidth="1"/>
    <col min="14057" max="14301" width="11.42578125" style="24"/>
    <col min="14302" max="14302" width="4.42578125" style="24" customWidth="1"/>
    <col min="14303" max="14303" width="11.42578125" style="24"/>
    <col min="14304" max="14304" width="17.5703125" style="24" customWidth="1"/>
    <col min="14305" max="14305" width="11.5703125" style="24" customWidth="1"/>
    <col min="14306" max="14309" width="11.42578125" style="24"/>
    <col min="14310" max="14310" width="22.5703125" style="24" customWidth="1"/>
    <col min="14311" max="14311" width="14" style="24" customWidth="1"/>
    <col min="14312" max="14312" width="1.7109375" style="24" customWidth="1"/>
    <col min="14313" max="14557" width="11.42578125" style="24"/>
    <col min="14558" max="14558" width="4.42578125" style="24" customWidth="1"/>
    <col min="14559" max="14559" width="11.42578125" style="24"/>
    <col min="14560" max="14560" width="17.5703125" style="24" customWidth="1"/>
    <col min="14561" max="14561" width="11.5703125" style="24" customWidth="1"/>
    <col min="14562" max="14565" width="11.42578125" style="24"/>
    <col min="14566" max="14566" width="22.5703125" style="24" customWidth="1"/>
    <col min="14567" max="14567" width="14" style="24" customWidth="1"/>
    <col min="14568" max="14568" width="1.7109375" style="24" customWidth="1"/>
    <col min="14569" max="14813" width="11.42578125" style="24"/>
    <col min="14814" max="14814" width="4.42578125" style="24" customWidth="1"/>
    <col min="14815" max="14815" width="11.42578125" style="24"/>
    <col min="14816" max="14816" width="17.5703125" style="24" customWidth="1"/>
    <col min="14817" max="14817" width="11.5703125" style="24" customWidth="1"/>
    <col min="14818" max="14821" width="11.42578125" style="24"/>
    <col min="14822" max="14822" width="22.5703125" style="24" customWidth="1"/>
    <col min="14823" max="14823" width="14" style="24" customWidth="1"/>
    <col min="14824" max="14824" width="1.7109375" style="24" customWidth="1"/>
    <col min="14825" max="15069" width="11.42578125" style="24"/>
    <col min="15070" max="15070" width="4.42578125" style="24" customWidth="1"/>
    <col min="15071" max="15071" width="11.42578125" style="24"/>
    <col min="15072" max="15072" width="17.5703125" style="24" customWidth="1"/>
    <col min="15073" max="15073" width="11.5703125" style="24" customWidth="1"/>
    <col min="15074" max="15077" width="11.42578125" style="24"/>
    <col min="15078" max="15078" width="22.5703125" style="24" customWidth="1"/>
    <col min="15079" max="15079" width="14" style="24" customWidth="1"/>
    <col min="15080" max="15080" width="1.7109375" style="24" customWidth="1"/>
    <col min="15081" max="15325" width="11.42578125" style="24"/>
    <col min="15326" max="15326" width="4.42578125" style="24" customWidth="1"/>
    <col min="15327" max="15327" width="11.42578125" style="24"/>
    <col min="15328" max="15328" width="17.5703125" style="24" customWidth="1"/>
    <col min="15329" max="15329" width="11.5703125" style="24" customWidth="1"/>
    <col min="15330" max="15333" width="11.42578125" style="24"/>
    <col min="15334" max="15334" width="22.5703125" style="24" customWidth="1"/>
    <col min="15335" max="15335" width="14" style="24" customWidth="1"/>
    <col min="15336" max="15336" width="1.7109375" style="24" customWidth="1"/>
    <col min="15337" max="15581" width="11.42578125" style="24"/>
    <col min="15582" max="15582" width="4.42578125" style="24" customWidth="1"/>
    <col min="15583" max="15583" width="11.42578125" style="24"/>
    <col min="15584" max="15584" width="17.5703125" style="24" customWidth="1"/>
    <col min="15585" max="15585" width="11.5703125" style="24" customWidth="1"/>
    <col min="15586" max="15589" width="11.42578125" style="24"/>
    <col min="15590" max="15590" width="22.5703125" style="24" customWidth="1"/>
    <col min="15591" max="15591" width="14" style="24" customWidth="1"/>
    <col min="15592" max="15592" width="1.7109375" style="24" customWidth="1"/>
    <col min="15593" max="15837" width="11.42578125" style="24"/>
    <col min="15838" max="15838" width="4.42578125" style="24" customWidth="1"/>
    <col min="15839" max="15839" width="11.42578125" style="24"/>
    <col min="15840" max="15840" width="17.5703125" style="24" customWidth="1"/>
    <col min="15841" max="15841" width="11.5703125" style="24" customWidth="1"/>
    <col min="15842" max="15845" width="11.42578125" style="24"/>
    <col min="15846" max="15846" width="22.5703125" style="24" customWidth="1"/>
    <col min="15847" max="15847" width="14" style="24" customWidth="1"/>
    <col min="15848" max="15848" width="1.7109375" style="24" customWidth="1"/>
    <col min="15849" max="16093" width="11.42578125" style="24"/>
    <col min="16094" max="16094" width="4.42578125" style="24" customWidth="1"/>
    <col min="16095" max="16095" width="11.42578125" style="24"/>
    <col min="16096" max="16096" width="17.5703125" style="24" customWidth="1"/>
    <col min="16097" max="16097" width="11.5703125" style="24" customWidth="1"/>
    <col min="16098" max="16101" width="11.42578125" style="24"/>
    <col min="16102" max="16102" width="22.5703125" style="24" customWidth="1"/>
    <col min="16103" max="16103" width="14" style="24" customWidth="1"/>
    <col min="16104" max="16104" width="1.7109375" style="24" customWidth="1"/>
    <col min="16105" max="16384" width="11.42578125" style="24"/>
  </cols>
  <sheetData>
    <row r="1" spans="2:15" ht="18" customHeight="1" thickBot="1" x14ac:dyDescent="0.25"/>
    <row r="2" spans="2:15" ht="19.5" customHeight="1" x14ac:dyDescent="0.2">
      <c r="B2" s="25"/>
      <c r="C2" s="26"/>
      <c r="D2" s="27" t="s">
        <v>201</v>
      </c>
      <c r="E2" s="28"/>
      <c r="F2" s="28"/>
      <c r="G2" s="28"/>
      <c r="H2" s="28"/>
      <c r="I2" s="29"/>
      <c r="J2" s="30" t="s">
        <v>202</v>
      </c>
    </row>
    <row r="3" spans="2:15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5" x14ac:dyDescent="0.2">
      <c r="B4" s="31"/>
      <c r="C4" s="32"/>
      <c r="D4" s="27" t="s">
        <v>203</v>
      </c>
      <c r="E4" s="28"/>
      <c r="F4" s="28"/>
      <c r="G4" s="28"/>
      <c r="H4" s="28"/>
      <c r="I4" s="29"/>
      <c r="J4" s="30" t="s">
        <v>204</v>
      </c>
    </row>
    <row r="5" spans="2:15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5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5" x14ac:dyDescent="0.2">
      <c r="B7" s="43"/>
      <c r="J7" s="44"/>
    </row>
    <row r="8" spans="2:15" x14ac:dyDescent="0.2">
      <c r="B8" s="43"/>
      <c r="J8" s="44"/>
    </row>
    <row r="9" spans="2:15" x14ac:dyDescent="0.2">
      <c r="B9" s="43"/>
      <c r="J9" s="44"/>
    </row>
    <row r="10" spans="2:15" x14ac:dyDescent="0.2">
      <c r="B10" s="43"/>
      <c r="C10" s="24" t="s">
        <v>223</v>
      </c>
      <c r="E10" s="45"/>
      <c r="J10" s="44"/>
    </row>
    <row r="11" spans="2:15" x14ac:dyDescent="0.2">
      <c r="B11" s="43"/>
      <c r="J11" s="44"/>
    </row>
    <row r="12" spans="2:15" x14ac:dyDescent="0.2">
      <c r="B12" s="43"/>
      <c r="C12" s="46" t="s">
        <v>224</v>
      </c>
      <c r="J12" s="44"/>
    </row>
    <row r="13" spans="2:15" x14ac:dyDescent="0.2">
      <c r="B13" s="43"/>
      <c r="C13" s="24" t="s">
        <v>225</v>
      </c>
      <c r="J13" s="44"/>
    </row>
    <row r="14" spans="2:15" x14ac:dyDescent="0.2">
      <c r="B14" s="43"/>
      <c r="J14" s="44"/>
    </row>
    <row r="15" spans="2:15" x14ac:dyDescent="0.2">
      <c r="B15" s="43"/>
      <c r="C15" s="24" t="s">
        <v>231</v>
      </c>
      <c r="J15" s="44"/>
      <c r="M15" s="47"/>
      <c r="O15" s="69"/>
    </row>
    <row r="16" spans="2:15" x14ac:dyDescent="0.2">
      <c r="B16" s="43"/>
      <c r="C16" s="48"/>
      <c r="J16" s="44"/>
      <c r="O16" s="69"/>
    </row>
    <row r="17" spans="2:15" x14ac:dyDescent="0.2">
      <c r="B17" s="43"/>
      <c r="C17" s="24" t="s">
        <v>205</v>
      </c>
      <c r="D17" s="45"/>
      <c r="H17" s="49" t="s">
        <v>206</v>
      </c>
      <c r="I17" s="49" t="s">
        <v>18</v>
      </c>
      <c r="J17" s="44"/>
    </row>
    <row r="18" spans="2:15" x14ac:dyDescent="0.2">
      <c r="B18" s="43"/>
      <c r="C18" s="46" t="s">
        <v>207</v>
      </c>
      <c r="D18" s="46"/>
      <c r="E18" s="46"/>
      <c r="F18" s="46"/>
      <c r="H18" s="50">
        <v>57</v>
      </c>
      <c r="I18" s="74">
        <v>124621739</v>
      </c>
      <c r="J18" s="44"/>
    </row>
    <row r="19" spans="2:15" x14ac:dyDescent="0.2">
      <c r="B19" s="43"/>
      <c r="C19" s="24" t="s">
        <v>208</v>
      </c>
      <c r="H19" s="51">
        <v>23</v>
      </c>
      <c r="I19" s="75">
        <v>88561009</v>
      </c>
      <c r="J19" s="44"/>
    </row>
    <row r="20" spans="2:15" x14ac:dyDescent="0.2">
      <c r="B20" s="43"/>
      <c r="C20" s="24" t="s">
        <v>209</v>
      </c>
      <c r="H20" s="51">
        <v>5</v>
      </c>
      <c r="I20" s="75">
        <v>25676161</v>
      </c>
      <c r="J20" s="44"/>
      <c r="M20" s="53"/>
    </row>
    <row r="21" spans="2:15" x14ac:dyDescent="0.2">
      <c r="B21" s="43"/>
      <c r="C21" s="24" t="s">
        <v>210</v>
      </c>
      <c r="H21" s="51">
        <v>17</v>
      </c>
      <c r="I21" s="75">
        <v>6646414</v>
      </c>
      <c r="J21" s="44"/>
    </row>
    <row r="22" spans="2:15" x14ac:dyDescent="0.2">
      <c r="B22" s="43"/>
      <c r="C22" s="24" t="s">
        <v>211</v>
      </c>
      <c r="H22" s="51"/>
      <c r="I22" s="75">
        <v>0</v>
      </c>
      <c r="J22" s="44"/>
    </row>
    <row r="23" spans="2:15" ht="13.5" thickBot="1" x14ac:dyDescent="0.25">
      <c r="B23" s="43"/>
      <c r="C23" s="24" t="s">
        <v>212</v>
      </c>
      <c r="H23" s="54"/>
      <c r="I23" s="76">
        <v>0</v>
      </c>
      <c r="J23" s="44"/>
    </row>
    <row r="24" spans="2:15" x14ac:dyDescent="0.2">
      <c r="B24" s="43"/>
      <c r="C24" s="46" t="s">
        <v>213</v>
      </c>
      <c r="D24" s="46"/>
      <c r="E24" s="46"/>
      <c r="F24" s="46"/>
      <c r="H24" s="50">
        <f>(H19+H21)</f>
        <v>40</v>
      </c>
      <c r="I24" s="74">
        <f>(I19+I21+I20)</f>
        <v>120883584</v>
      </c>
      <c r="J24" s="44"/>
    </row>
    <row r="25" spans="2:15" x14ac:dyDescent="0.2">
      <c r="B25" s="43"/>
      <c r="C25" s="24" t="s">
        <v>214</v>
      </c>
      <c r="H25" s="51">
        <v>12</v>
      </c>
      <c r="I25" s="75">
        <v>3738155</v>
      </c>
      <c r="J25" s="55"/>
      <c r="L25" s="56"/>
      <c r="M25" s="53"/>
    </row>
    <row r="26" spans="2:15" x14ac:dyDescent="0.2">
      <c r="B26" s="43"/>
      <c r="C26" s="24" t="s">
        <v>215</v>
      </c>
      <c r="H26" s="51"/>
      <c r="I26" s="75">
        <v>0</v>
      </c>
      <c r="J26" s="44"/>
      <c r="L26" s="56"/>
      <c r="M26" s="57"/>
    </row>
    <row r="27" spans="2:15" ht="13.5" thickBot="1" x14ac:dyDescent="0.25">
      <c r="B27" s="43"/>
      <c r="C27" s="24" t="s">
        <v>216</v>
      </c>
      <c r="H27" s="54">
        <v>2</v>
      </c>
      <c r="I27" s="76">
        <v>0</v>
      </c>
      <c r="J27" s="44"/>
      <c r="L27" s="53"/>
    </row>
    <row r="28" spans="2:15" x14ac:dyDescent="0.2">
      <c r="B28" s="43"/>
      <c r="C28" s="46" t="s">
        <v>217</v>
      </c>
      <c r="D28" s="46"/>
      <c r="E28" s="46"/>
      <c r="F28" s="46"/>
      <c r="H28" s="50">
        <f>H25+H26+H27</f>
        <v>14</v>
      </c>
      <c r="I28" s="74">
        <f>(I25+I27)</f>
        <v>3738155</v>
      </c>
      <c r="J28" s="44"/>
      <c r="L28" s="56"/>
    </row>
    <row r="29" spans="2:15" ht="13.5" thickBot="1" x14ac:dyDescent="0.25">
      <c r="B29" s="43"/>
      <c r="C29" s="24" t="s">
        <v>218</v>
      </c>
      <c r="D29" s="46"/>
      <c r="E29" s="46"/>
      <c r="F29" s="46"/>
      <c r="H29" s="54">
        <v>0</v>
      </c>
      <c r="I29" s="76">
        <v>0</v>
      </c>
      <c r="J29" s="44"/>
      <c r="L29" s="56"/>
    </row>
    <row r="30" spans="2:15" x14ac:dyDescent="0.2">
      <c r="B30" s="43"/>
      <c r="C30" s="46" t="s">
        <v>219</v>
      </c>
      <c r="D30" s="46"/>
      <c r="E30" s="46"/>
      <c r="F30" s="46"/>
      <c r="H30" s="51">
        <f>H29</f>
        <v>0</v>
      </c>
      <c r="I30" s="75">
        <v>0</v>
      </c>
      <c r="J30" s="44"/>
      <c r="M30" s="56"/>
      <c r="N30" s="56"/>
      <c r="O30" s="56"/>
    </row>
    <row r="31" spans="2:15" x14ac:dyDescent="0.2">
      <c r="B31" s="43"/>
      <c r="C31" s="46"/>
      <c r="D31" s="46"/>
      <c r="E31" s="46"/>
      <c r="F31" s="46"/>
      <c r="H31" s="58"/>
      <c r="I31" s="74"/>
      <c r="J31" s="44"/>
      <c r="M31" s="59"/>
    </row>
    <row r="32" spans="2:15" ht="13.5" thickBot="1" x14ac:dyDescent="0.25">
      <c r="B32" s="43"/>
      <c r="C32" s="46" t="s">
        <v>220</v>
      </c>
      <c r="D32" s="46"/>
      <c r="H32" s="60">
        <f>H24+H28+H30</f>
        <v>54</v>
      </c>
      <c r="I32" s="77">
        <f>(I24+I28)</f>
        <v>124621739</v>
      </c>
      <c r="J32" s="44"/>
    </row>
    <row r="33" spans="2:13" ht="13.5" thickTop="1" x14ac:dyDescent="0.2">
      <c r="B33" s="43"/>
      <c r="C33" s="46"/>
      <c r="D33" s="46"/>
      <c r="H33" s="53"/>
      <c r="I33" s="52"/>
      <c r="J33" s="44"/>
      <c r="M33" s="53"/>
    </row>
    <row r="34" spans="2:13" x14ac:dyDescent="0.2">
      <c r="B34" s="43"/>
      <c r="G34" s="53"/>
      <c r="H34" s="53"/>
      <c r="I34" s="53"/>
      <c r="J34" s="44"/>
    </row>
    <row r="35" spans="2:13" x14ac:dyDescent="0.2">
      <c r="B35" s="43"/>
      <c r="G35" s="53"/>
      <c r="H35" s="53"/>
      <c r="I35" s="53"/>
      <c r="J35" s="44"/>
    </row>
    <row r="36" spans="2:13" x14ac:dyDescent="0.2">
      <c r="B36" s="43"/>
      <c r="G36" s="53"/>
      <c r="H36" s="53"/>
      <c r="I36" s="53"/>
      <c r="J36" s="44"/>
    </row>
    <row r="37" spans="2:13" ht="13.5" thickBot="1" x14ac:dyDescent="0.25">
      <c r="B37" s="43"/>
      <c r="C37" s="61"/>
      <c r="D37" s="61"/>
      <c r="G37" s="61" t="s">
        <v>221</v>
      </c>
      <c r="H37" s="61"/>
      <c r="I37" s="53"/>
      <c r="J37" s="44"/>
    </row>
    <row r="38" spans="2:13" x14ac:dyDescent="0.2">
      <c r="B38" s="43"/>
      <c r="C38" s="53" t="s">
        <v>232</v>
      </c>
      <c r="D38" s="53"/>
      <c r="G38" s="53" t="s">
        <v>222</v>
      </c>
      <c r="H38" s="53"/>
      <c r="I38" s="53"/>
      <c r="J38" s="44"/>
    </row>
    <row r="39" spans="2:13" x14ac:dyDescent="0.2">
      <c r="B39" s="43"/>
      <c r="G39" s="53"/>
      <c r="H39" s="53"/>
      <c r="I39" s="53"/>
      <c r="J39" s="44"/>
    </row>
    <row r="40" spans="2:13" x14ac:dyDescent="0.2">
      <c r="B40" s="43"/>
      <c r="G40" s="53"/>
      <c r="H40" s="53"/>
      <c r="I40" s="53"/>
      <c r="J40" s="44"/>
    </row>
    <row r="41" spans="2:13" ht="18.75" customHeight="1" thickBot="1" x14ac:dyDescent="0.25">
      <c r="B41" s="62"/>
      <c r="C41" s="63"/>
      <c r="D41" s="63"/>
      <c r="E41" s="63"/>
      <c r="F41" s="63"/>
      <c r="G41" s="61"/>
      <c r="H41" s="61"/>
      <c r="I41" s="61"/>
      <c r="J41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1</dc:creator>
  <cp:lastModifiedBy>Natalia Elena Granados Oviedo</cp:lastModifiedBy>
  <dcterms:created xsi:type="dcterms:W3CDTF">2022-07-08T22:44:05Z</dcterms:created>
  <dcterms:modified xsi:type="dcterms:W3CDTF">2022-09-01T22:31:59Z</dcterms:modified>
</cp:coreProperties>
</file>