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ENTRO DE SALUD SAN JUAN BOSCO LA LLANADA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K7" i="2"/>
  <c r="I32" i="4" l="1"/>
  <c r="K1" i="1"/>
  <c r="J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<sst xmlns="http://schemas.openxmlformats.org/spreadsheetml/2006/main" count="137" uniqueCount="106">
  <si>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</si>
  <si>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</si>
  <si>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</si>
  <si>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</si>
  <si>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</si>
  <si>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</si>
  <si>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</si>
  <si>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</si>
  <si>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</si>
  <si>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</si>
  <si>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</si>
  <si>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</si>
  <si>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</si>
  <si>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</si>
  <si>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</si>
  <si>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</si>
  <si>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</si>
  <si>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</si>
  <si>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</si>
  <si>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</si>
  <si>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</si>
  <si>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</si>
  <si>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</si>
  <si>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</si>
  <si>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</si>
  <si>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</si>
  <si>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</si>
  <si>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</si>
  <si>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</si>
  <si>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</si>
  <si>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</si>
  <si>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</si>
  <si>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</si>
  <si>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</si>
  <si>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</si>
  <si>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</si>
  <si>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</si>
  <si>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</si>
  <si>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</si>
  <si>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</si>
  <si>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</si>
  <si>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</si>
  <si>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</si>
  <si>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</si>
  <si>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</si>
  <si>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</si>
  <si>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</si>
  <si>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</si>
  <si>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CENTRO DE SALUD SAN JUAN BOSCO LA LLANADA</t>
  </si>
  <si>
    <t>_332570</t>
  </si>
  <si>
    <t>900140292__332570</t>
  </si>
  <si>
    <t>NULL</t>
  </si>
  <si>
    <t>A)Factura no radicada en ERP</t>
  </si>
  <si>
    <t>no_cruza</t>
  </si>
  <si>
    <t>_335635</t>
  </si>
  <si>
    <t>900140292__335635</t>
  </si>
  <si>
    <t>_335636</t>
  </si>
  <si>
    <t>900140292__335636</t>
  </si>
  <si>
    <t>_337452</t>
  </si>
  <si>
    <t>900140292__337452</t>
  </si>
  <si>
    <t>_339416</t>
  </si>
  <si>
    <t>900140292__339416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</si>
  <si>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</si>
  <si>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</si>
  <si>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</si>
  <si>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</si>
  <si>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</si>
  <si>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</si>
  <si>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</si>
  <si>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</si>
  <si>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</si>
  <si>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</si>
  <si>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</si>
  <si>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</si>
  <si>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</si>
  <si>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</si>
  <si>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</si>
  <si>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</si>
  <si>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</si>
  <si>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</si>
  <si>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</si>
  <si>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</si>
  <si>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</si>
  <si>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</si>
  <si>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</si>
  <si>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</si>
  <si>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</si>
  <si>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</si>
  <si>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</si>
  <si>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</si>
  <si>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</si>
  <si>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</si>
  <si>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</si>
  <si>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</si>
  <si>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</si>
  <si>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</si>
  <si>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</si>
  <si>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</si>
  <si>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</si>
  <si>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</si>
  <si>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</si>
  <si>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</si>
  <si>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</si>
  <si>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</si>
  <si>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CENTRO DE SALUD SAN JUAN BOSCO LA LLANADA</t>
  </si>
  <si>
    <t>NIT: 900140292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</si>
</sst>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yyyy\-mm\-dd;@"/>
    <numFmt numFmtId="168" formatCode="&quot;$&quot;\ #,##0;[Red]&quot;$&quot;\ #,##0"/>
    <numFmt numFmtId="169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17" fontId="0" fillId="0" borderId="1" xfId="0" applyNumberFormat="1" applyBorder="1"/>
    <xf numFmtId="44" fontId="0" fillId="0" borderId="1" xfId="3" applyFont="1" applyBorder="1"/>
    <xf numFmtId="4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0" fontId="8" fillId="0" borderId="0" xfId="4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42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8" fontId="7" fillId="0" borderId="0" xfId="4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8" fontId="7" fillId="0" borderId="9" xfId="4" applyNumberFormat="1" applyFont="1" applyBorder="1" applyAlignment="1">
      <alignment horizontal="right"/>
    </xf>
    <xf numFmtId="168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68" fontId="8" fillId="0" borderId="13" xfId="4" applyNumberFormat="1" applyFont="1" applyBorder="1" applyAlignment="1">
      <alignment horizontal="right"/>
    </xf>
    <xf numFmtId="168" fontId="7" fillId="0" borderId="0" xfId="4" applyNumberFormat="1" applyFont="1"/>
    <xf numFmtId="168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71"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33033217596" createdVersion="5" refreshedVersion="5" minRefreshableVersion="3" recordCount="5">
  <cacheSource type="worksheet">
    <worksheetSource ref="A2:AV7" sheet="ESTADO DE CADA FACTURA"/>
  </cacheSource>
  <cacheFields count="48">
    <cacheField name="NIT IPS" numFmtId="0">
      <sharedItems containsSemiMixedTypes="0" containsString="0" containsNumber="1" containsInteger="1" minValue="900140292" maxValue="900140292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32570" maxValue="33941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FECHA FACT IPS" numFmtId="14">
      <sharedItems containsSemiMixedTypes="0" containsNonDate="0" containsDate="1" containsString="0" minDate="2016-05-01T00:00:00" maxDate="2016-09-02T00:00:00"/>
    </cacheField>
    <cacheField name="VALOR FACT IPS" numFmtId="164">
      <sharedItems containsSemiMixedTypes="0" containsString="0" containsNumber="1" containsInteger="1" minValue="3200" maxValue="53400"/>
    </cacheField>
    <cacheField name="SALDO FACT IPS" numFmtId="164">
      <sharedItems containsSemiMixedTypes="0" containsString="0" containsNumber="1" containsInteger="1" minValue="3200" maxValue="53400"/>
    </cacheField>
    <cacheField name="OBSERVACION SASS" numFmtId="0">
      <sharedItems/>
    </cacheField>
    <cacheField name="ESTADO EPS AGOSTO 29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6-05-01T00:00:00" maxDate="2016-09-02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0140292"/>
    <s v="CENTRO DE SALUD SAN JUAN BOSCO LA LLANADA"/>
    <m/>
    <n v="332570"/>
    <s v="_332570"/>
    <s v="900140292__332570"/>
    <s v="NULL"/>
    <s v="NULL"/>
    <d v="2016-05-01T00:00:00"/>
    <n v="50290"/>
    <n v="5029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6-05-01T00:00:00"/>
    <m/>
    <m/>
    <m/>
    <m/>
    <m/>
    <m/>
    <m/>
    <n v="0"/>
    <n v="0"/>
    <m/>
  </r>
  <r>
    <n v="900140292"/>
    <s v="CENTRO DE SALUD SAN JUAN BOSCO LA LLANADA"/>
    <m/>
    <n v="335635"/>
    <s v="_335635"/>
    <s v="900140292__335635"/>
    <s v="NULL"/>
    <s v="NULL"/>
    <d v="2016-07-01T00:00:00"/>
    <n v="3200"/>
    <n v="32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6-07-01T00:00:00"/>
    <m/>
    <m/>
    <m/>
    <m/>
    <m/>
    <m/>
    <m/>
    <n v="0"/>
    <n v="0"/>
    <m/>
  </r>
  <r>
    <n v="900140292"/>
    <s v="CENTRO DE SALUD SAN JUAN BOSCO LA LLANADA"/>
    <m/>
    <n v="335636"/>
    <s v="_335636"/>
    <s v="900140292__335636"/>
    <s v="NULL"/>
    <s v="NULL"/>
    <d v="2016-07-01T00:00:00"/>
    <n v="9600"/>
    <n v="96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6-07-01T00:00:00"/>
    <m/>
    <m/>
    <m/>
    <m/>
    <m/>
    <m/>
    <m/>
    <n v="0"/>
    <n v="0"/>
    <m/>
  </r>
  <r>
    <n v="900140292"/>
    <s v="CENTRO DE SALUD SAN JUAN BOSCO LA LLANADA"/>
    <m/>
    <n v="337452"/>
    <s v="_337452"/>
    <s v="900140292__337452"/>
    <s v="NULL"/>
    <s v="NULL"/>
    <d v="2016-08-01T00:00:00"/>
    <n v="52550"/>
    <n v="5255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6-08-01T00:00:00"/>
    <m/>
    <m/>
    <m/>
    <m/>
    <m/>
    <m/>
    <m/>
    <n v="0"/>
    <n v="0"/>
    <m/>
  </r>
  <r>
    <n v="900140292"/>
    <s v="CENTRO DE SALUD SAN JUAN BOSCO LA LLANADA"/>
    <m/>
    <n v="339416"/>
    <s v="_339416"/>
    <s v="900140292__339416"/>
    <s v="NULL"/>
    <s v="NULL"/>
    <d v="2016-09-01T00:00:00"/>
    <n v="53400"/>
    <n v="53400"/>
    <s v="A)Factura no radicada en ERP"/>
    <x v="0"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6-09-01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3">
    <format dxfId="70">
      <pivotArea type="all" dataOnly="0" outline="0" fieldPosition="0"/>
    </format>
    <format dxfId="69">
      <pivotArea outline="0" collapsedLevelsAreSubtotals="1" fieldPosition="0"/>
    </format>
    <format dxfId="68">
      <pivotArea field="12" type="button" dataOnly="0" labelOnly="1" outline="0" axis="axisRow" fieldPosition="0"/>
    </format>
    <format dxfId="67">
      <pivotArea dataOnly="0" labelOnly="1" fieldPosition="0">
        <references count="1">
          <reference field="12" count="0"/>
        </references>
      </pivotArea>
    </format>
    <format dxfId="66">
      <pivotArea dataOnly="0" labelOnly="1" grandRow="1" outline="0" fieldPosition="0"/>
    </format>
    <format dxfId="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12" type="button" dataOnly="0" labelOnly="1" outline="0" axis="axisRow" fieldPosition="0"/>
    </format>
    <format dxfId="43">
      <pivotArea dataOnly="0" labelOnly="1" fieldPosition="0">
        <references count="1">
          <reference field="12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workbookViewId="0">
      <selection activeCell="L1" sqref="L1:L1048576"/>
    </sheetView>
  </sheetViews>
  <sheetFormatPr baseColWidth="10" defaultRowHeight="15" x14ac:dyDescent="0.25"/>
  <cols>
    <col min="7" max="7" width="12" bestFit="1" customWidth="1"/>
    <col min="11" max="11" width="13" bestFit="1" customWidth="1"/>
  </cols>
  <sheetData>
    <row r="1" spans="1:11" ht="56.25" x14ac:dyDescent="0.25">
      <c r="A1" s="11" t="s">
        <v>62</v>
      </c>
      <c r="B1" s="12" t="s">
        <v>63</v>
      </c>
      <c r="C1" s="11" t="s">
        <v>64</v>
      </c>
      <c r="D1" s="12" t="s">
        <v>65</v>
      </c>
      <c r="E1" s="13" t="s">
        <v>66</v>
      </c>
      <c r="F1" s="13" t="s">
        <v>67</v>
      </c>
      <c r="G1" s="14" t="s">
        <v>68</v>
      </c>
      <c r="H1" s="14" t="s">
        <v>69</v>
      </c>
      <c r="I1" s="14" t="s">
        <v>70</v>
      </c>
      <c r="J1" s="14" t="s">
        <v>71</v>
      </c>
      <c r="K1" s="14" t="s">
        <v>72</v>
      </c>
    </row>
    <row r="2" spans="1:11" x14ac:dyDescent="0.25">
      <c r="A2" s="7">
        <v>900140292</v>
      </c>
      <c r="B2" s="7" t="s">
        <v>48</v>
      </c>
      <c r="C2" s="7"/>
      <c r="D2" s="7">
        <v>332570</v>
      </c>
      <c r="E2" s="15">
        <v>42491</v>
      </c>
      <c r="F2" s="15">
        <v>42491</v>
      </c>
      <c r="G2" s="16">
        <v>50290</v>
      </c>
      <c r="H2" s="7"/>
      <c r="I2" s="7"/>
      <c r="J2" s="7"/>
      <c r="K2" s="16">
        <v>50290</v>
      </c>
    </row>
    <row r="3" spans="1:11" x14ac:dyDescent="0.25">
      <c r="A3" s="7">
        <v>900140292</v>
      </c>
      <c r="B3" s="7" t="s">
        <v>48</v>
      </c>
      <c r="C3" s="7"/>
      <c r="D3" s="7">
        <v>335636</v>
      </c>
      <c r="E3" s="15">
        <v>42552</v>
      </c>
      <c r="F3" s="15">
        <v>42552</v>
      </c>
      <c r="G3" s="16">
        <v>9600</v>
      </c>
      <c r="H3" s="7"/>
      <c r="I3" s="7"/>
      <c r="J3" s="7"/>
      <c r="K3" s="16">
        <v>9600</v>
      </c>
    </row>
    <row r="4" spans="1:11" x14ac:dyDescent="0.25">
      <c r="A4" s="7">
        <v>900140292</v>
      </c>
      <c r="B4" s="7" t="s">
        <v>48</v>
      </c>
      <c r="C4" s="7"/>
      <c r="D4" s="7">
        <v>335635</v>
      </c>
      <c r="E4" s="15">
        <v>42552</v>
      </c>
      <c r="F4" s="15">
        <v>42552</v>
      </c>
      <c r="G4" s="16">
        <v>3200</v>
      </c>
      <c r="H4" s="7"/>
      <c r="I4" s="7"/>
      <c r="J4" s="7"/>
      <c r="K4" s="16">
        <v>3200</v>
      </c>
    </row>
    <row r="5" spans="1:11" x14ac:dyDescent="0.25">
      <c r="A5" s="7">
        <v>900140292</v>
      </c>
      <c r="B5" s="7" t="s">
        <v>48</v>
      </c>
      <c r="C5" s="7"/>
      <c r="D5" s="7">
        <v>337452</v>
      </c>
      <c r="E5" s="15">
        <v>42583</v>
      </c>
      <c r="F5" s="15">
        <v>42583</v>
      </c>
      <c r="G5" s="16">
        <v>52550</v>
      </c>
      <c r="H5" s="7"/>
      <c r="I5" s="7"/>
      <c r="J5" s="7"/>
      <c r="K5" s="16">
        <v>52550</v>
      </c>
    </row>
    <row r="6" spans="1:11" x14ac:dyDescent="0.25">
      <c r="A6" s="7">
        <v>900140292</v>
      </c>
      <c r="B6" s="7" t="s">
        <v>48</v>
      </c>
      <c r="C6" s="7"/>
      <c r="D6" s="7">
        <v>339416</v>
      </c>
      <c r="E6" s="15">
        <v>42614</v>
      </c>
      <c r="F6" s="15">
        <v>42614</v>
      </c>
      <c r="G6" s="16">
        <v>53400</v>
      </c>
      <c r="H6" s="7"/>
      <c r="I6" s="7"/>
      <c r="J6" s="7"/>
      <c r="K6" s="16">
        <v>53400</v>
      </c>
    </row>
    <row r="7" spans="1:1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17">
        <f>SUM(K2:K6)</f>
        <v>169040</v>
      </c>
    </row>
    <row r="8" spans="1:1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</sheetData>
  <dataValidations count="4">
    <dataValidation type="whole" allowBlank="1" showInputMessage="1" showErrorMessage="1" error="Solo valores numericos" prompt="NUMERO DE FACTURA FISCAL SIN LETRAS NI CARACTERES ESPECIALES" sqref="D2:D6">
      <formula1>0</formula1>
      <formula2>99999999999999</formula2>
    </dataValidation>
    <dataValidation type="date" allowBlank="1" showInputMessage="1" showErrorMessage="1" sqref="E1:F12">
      <formula1>36526</formula1>
      <formula2>44656</formula2>
    </dataValidation>
    <dataValidation type="whole" allowBlank="1" showInputMessage="1" showErrorMessage="1" errorTitle="ERROR" error="Datos no validos" sqref="D7:D12">
      <formula1>1</formula1>
      <formula2>9999999999999</formula2>
    </dataValidation>
    <dataValidation type="textLength" allowBlank="1" showInputMessage="1" showErrorMessage="1" errorTitle="ERROR" error="El prefijo no debe superar los 4 caracteres" sqref="C2:C12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"/>
  <sheetViews>
    <sheetView workbookViewId="0">
      <selection activeCell="F11" sqref="F11"/>
    </sheetView>
  </sheetViews>
  <sheetFormatPr baseColWidth="10" defaultRowHeight="15" x14ac:dyDescent="0.25"/>
  <cols>
    <col min="2" max="2" width="45" bestFit="1" customWidth="1"/>
    <col min="3" max="3" width="7.42578125" bestFit="1" customWidth="1"/>
    <col min="13" max="13" width="22.42578125" bestFit="1" customWidth="1"/>
  </cols>
  <sheetData>
    <row r="1" spans="1:48" x14ac:dyDescent="0.25">
      <c r="J1" s="10">
        <f>SUBTOTAL(9,J3:J7)</f>
        <v>169040</v>
      </c>
      <c r="K1" s="10">
        <f>SUBTOTAL(9,K3:K7)</f>
        <v>169040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900140292</v>
      </c>
      <c r="B3" s="7" t="s">
        <v>48</v>
      </c>
      <c r="C3" s="7"/>
      <c r="D3" s="7">
        <v>332570</v>
      </c>
      <c r="E3" s="7" t="s">
        <v>49</v>
      </c>
      <c r="F3" s="7" t="s">
        <v>50</v>
      </c>
      <c r="G3" s="7" t="s">
        <v>51</v>
      </c>
      <c r="H3" s="7" t="s">
        <v>51</v>
      </c>
      <c r="I3" s="8">
        <v>42491</v>
      </c>
      <c r="J3" s="9">
        <v>50290</v>
      </c>
      <c r="K3" s="9">
        <v>50290</v>
      </c>
      <c r="L3" s="7" t="s">
        <v>52</v>
      </c>
      <c r="M3" s="7" t="s">
        <v>73</v>
      </c>
      <c r="N3" s="7"/>
      <c r="O3" s="7"/>
      <c r="P3" s="9">
        <v>0</v>
      </c>
      <c r="Q3" s="7"/>
      <c r="R3" s="7"/>
      <c r="S3" s="7"/>
      <c r="T3" s="7"/>
      <c r="U3" s="7"/>
      <c r="V3" s="9" t="s">
        <v>53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9">
        <v>0</v>
      </c>
      <c r="AE3" s="7"/>
      <c r="AF3" s="9">
        <v>0</v>
      </c>
      <c r="AG3" s="9">
        <v>0</v>
      </c>
      <c r="AH3" s="9">
        <v>0</v>
      </c>
      <c r="AI3" s="7"/>
      <c r="AJ3" s="7"/>
      <c r="AK3" s="9">
        <v>0</v>
      </c>
      <c r="AL3" s="8">
        <v>42491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x14ac:dyDescent="0.25">
      <c r="A4" s="7">
        <v>900140292</v>
      </c>
      <c r="B4" s="7" t="s">
        <v>48</v>
      </c>
      <c r="C4" s="7"/>
      <c r="D4" s="7">
        <v>335635</v>
      </c>
      <c r="E4" s="7" t="s">
        <v>54</v>
      </c>
      <c r="F4" s="7" t="s">
        <v>55</v>
      </c>
      <c r="G4" s="7" t="s">
        <v>51</v>
      </c>
      <c r="H4" s="7" t="s">
        <v>51</v>
      </c>
      <c r="I4" s="8">
        <v>42552</v>
      </c>
      <c r="J4" s="9">
        <v>3200</v>
      </c>
      <c r="K4" s="9">
        <v>3200</v>
      </c>
      <c r="L4" s="7" t="s">
        <v>52</v>
      </c>
      <c r="M4" s="7" t="s">
        <v>73</v>
      </c>
      <c r="N4" s="7"/>
      <c r="O4" s="7"/>
      <c r="P4" s="9">
        <v>0</v>
      </c>
      <c r="Q4" s="7"/>
      <c r="R4" s="7"/>
      <c r="S4" s="7"/>
      <c r="T4" s="7"/>
      <c r="U4" s="7"/>
      <c r="V4" s="9" t="s">
        <v>53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9">
        <v>0</v>
      </c>
      <c r="AE4" s="7"/>
      <c r="AF4" s="9">
        <v>0</v>
      </c>
      <c r="AG4" s="9">
        <v>0</v>
      </c>
      <c r="AH4" s="9">
        <v>0</v>
      </c>
      <c r="AI4" s="7"/>
      <c r="AJ4" s="7"/>
      <c r="AK4" s="9">
        <v>0</v>
      </c>
      <c r="AL4" s="8">
        <v>42552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x14ac:dyDescent="0.25">
      <c r="A5" s="7">
        <v>900140292</v>
      </c>
      <c r="B5" s="7" t="s">
        <v>48</v>
      </c>
      <c r="C5" s="7"/>
      <c r="D5" s="7">
        <v>335636</v>
      </c>
      <c r="E5" s="7" t="s">
        <v>56</v>
      </c>
      <c r="F5" s="7" t="s">
        <v>57</v>
      </c>
      <c r="G5" s="7" t="s">
        <v>51</v>
      </c>
      <c r="H5" s="7" t="s">
        <v>51</v>
      </c>
      <c r="I5" s="8">
        <v>42552</v>
      </c>
      <c r="J5" s="9">
        <v>9600</v>
      </c>
      <c r="K5" s="9">
        <v>9600</v>
      </c>
      <c r="L5" s="7" t="s">
        <v>52</v>
      </c>
      <c r="M5" s="7" t="s">
        <v>73</v>
      </c>
      <c r="N5" s="7"/>
      <c r="O5" s="7"/>
      <c r="P5" s="9">
        <v>0</v>
      </c>
      <c r="Q5" s="7"/>
      <c r="R5" s="7"/>
      <c r="S5" s="7"/>
      <c r="T5" s="7"/>
      <c r="U5" s="7"/>
      <c r="V5" s="9" t="s">
        <v>53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9">
        <v>0</v>
      </c>
      <c r="AE5" s="7"/>
      <c r="AF5" s="9">
        <v>0</v>
      </c>
      <c r="AG5" s="9">
        <v>0</v>
      </c>
      <c r="AH5" s="9">
        <v>0</v>
      </c>
      <c r="AI5" s="7"/>
      <c r="AJ5" s="7"/>
      <c r="AK5" s="9">
        <v>0</v>
      </c>
      <c r="AL5" s="8">
        <v>42552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x14ac:dyDescent="0.25">
      <c r="A6" s="7">
        <v>900140292</v>
      </c>
      <c r="B6" s="7" t="s">
        <v>48</v>
      </c>
      <c r="C6" s="7"/>
      <c r="D6" s="7">
        <v>337452</v>
      </c>
      <c r="E6" s="7" t="s">
        <v>58</v>
      </c>
      <c r="F6" s="7" t="s">
        <v>59</v>
      </c>
      <c r="G6" s="7" t="s">
        <v>51</v>
      </c>
      <c r="H6" s="7" t="s">
        <v>51</v>
      </c>
      <c r="I6" s="8">
        <v>42583</v>
      </c>
      <c r="J6" s="9">
        <v>52550</v>
      </c>
      <c r="K6" s="9">
        <v>52550</v>
      </c>
      <c r="L6" s="7" t="s">
        <v>52</v>
      </c>
      <c r="M6" s="7" t="s">
        <v>73</v>
      </c>
      <c r="N6" s="7"/>
      <c r="O6" s="7"/>
      <c r="P6" s="9">
        <v>0</v>
      </c>
      <c r="Q6" s="7"/>
      <c r="R6" s="7"/>
      <c r="S6" s="7"/>
      <c r="T6" s="7"/>
      <c r="U6" s="7"/>
      <c r="V6" s="9" t="s">
        <v>53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7"/>
      <c r="AD6" s="9">
        <v>0</v>
      </c>
      <c r="AE6" s="7"/>
      <c r="AF6" s="9">
        <v>0</v>
      </c>
      <c r="AG6" s="9">
        <v>0</v>
      </c>
      <c r="AH6" s="9">
        <v>0</v>
      </c>
      <c r="AI6" s="7"/>
      <c r="AJ6" s="7"/>
      <c r="AK6" s="9">
        <v>0</v>
      </c>
      <c r="AL6" s="8">
        <v>42583</v>
      </c>
      <c r="AM6" s="7"/>
      <c r="AN6" s="7"/>
      <c r="AO6" s="7"/>
      <c r="AP6" s="7"/>
      <c r="AQ6" s="7"/>
      <c r="AR6" s="7"/>
      <c r="AS6" s="7"/>
      <c r="AT6" s="9">
        <v>0</v>
      </c>
      <c r="AU6" s="9">
        <v>0</v>
      </c>
      <c r="AV6" s="7"/>
    </row>
    <row r="7" spans="1:48" x14ac:dyDescent="0.25">
      <c r="A7" s="7">
        <v>900140292</v>
      </c>
      <c r="B7" s="7" t="s">
        <v>48</v>
      </c>
      <c r="C7" s="7"/>
      <c r="D7" s="7">
        <v>339416</v>
      </c>
      <c r="E7" s="7" t="s">
        <v>60</v>
      </c>
      <c r="F7" s="7" t="s">
        <v>61</v>
      </c>
      <c r="G7" s="7" t="s">
        <v>51</v>
      </c>
      <c r="H7" s="7" t="s">
        <v>51</v>
      </c>
      <c r="I7" s="8">
        <v>42614</v>
      </c>
      <c r="J7" s="9">
        <v>53400</v>
      </c>
      <c r="K7" s="9">
        <v>53400</v>
      </c>
      <c r="L7" s="7" t="s">
        <v>52</v>
      </c>
      <c r="M7" s="7" t="s">
        <v>73</v>
      </c>
      <c r="N7" s="7"/>
      <c r="O7" s="7"/>
      <c r="P7" s="9">
        <v>0</v>
      </c>
      <c r="Q7" s="7"/>
      <c r="R7" s="7"/>
      <c r="S7" s="7"/>
      <c r="T7" s="7"/>
      <c r="U7" s="7"/>
      <c r="V7" s="9" t="s">
        <v>53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7"/>
      <c r="AD7" s="9">
        <v>0</v>
      </c>
      <c r="AE7" s="7"/>
      <c r="AF7" s="9">
        <v>0</v>
      </c>
      <c r="AG7" s="9">
        <v>0</v>
      </c>
      <c r="AH7" s="9">
        <v>0</v>
      </c>
      <c r="AI7" s="7"/>
      <c r="AJ7" s="7"/>
      <c r="AK7" s="9">
        <v>0</v>
      </c>
      <c r="AL7" s="8">
        <v>42614</v>
      </c>
      <c r="AM7" s="7"/>
      <c r="AN7" s="7"/>
      <c r="AO7" s="7"/>
      <c r="AP7" s="7"/>
      <c r="AQ7" s="7"/>
      <c r="AR7" s="7"/>
      <c r="AS7" s="7"/>
      <c r="AT7" s="9">
        <v>0</v>
      </c>
      <c r="AU7" s="9">
        <v>0</v>
      </c>
      <c r="AV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9" sqref="C19"/>
    </sheetView>
  </sheetViews>
  <sheetFormatPr baseColWidth="10" defaultRowHeight="15" x14ac:dyDescent="0.25"/>
  <cols>
    <col min="1" max="1" width="22.42578125" bestFit="1" customWidth="1"/>
    <col min="2" max="2" width="24.5703125" bestFit="1" customWidth="1"/>
    <col min="3" max="3" width="24.140625" bestFit="1" customWidth="1"/>
  </cols>
  <sheetData>
    <row r="3" spans="1:3" x14ac:dyDescent="0.25">
      <c r="A3" s="18" t="s">
        <v>75</v>
      </c>
      <c r="B3" s="19" t="s">
        <v>76</v>
      </c>
      <c r="C3" s="19" t="s">
        <v>77</v>
      </c>
    </row>
    <row r="4" spans="1:3" x14ac:dyDescent="0.25">
      <c r="A4" s="19" t="s">
        <v>73</v>
      </c>
      <c r="B4" s="20">
        <v>5</v>
      </c>
      <c r="C4" s="21">
        <v>169040</v>
      </c>
    </row>
    <row r="5" spans="1:3" x14ac:dyDescent="0.25">
      <c r="A5" s="19" t="s">
        <v>74</v>
      </c>
      <c r="B5" s="20">
        <v>5</v>
      </c>
      <c r="C5" s="21">
        <v>169040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78</v>
      </c>
      <c r="E2" s="26"/>
      <c r="F2" s="26"/>
      <c r="G2" s="26"/>
      <c r="H2" s="26"/>
      <c r="I2" s="27"/>
      <c r="J2" s="28" t="s">
        <v>79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80</v>
      </c>
      <c r="E4" s="26"/>
      <c r="F4" s="26"/>
      <c r="G4" s="26"/>
      <c r="H4" s="26"/>
      <c r="I4" s="27"/>
      <c r="J4" s="28" t="s">
        <v>81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82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44" t="s">
        <v>104</v>
      </c>
      <c r="J12" s="42"/>
    </row>
    <row r="13" spans="2:10" x14ac:dyDescent="0.2">
      <c r="B13" s="41"/>
      <c r="C13" s="22" t="s">
        <v>105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83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84</v>
      </c>
      <c r="D17" s="43"/>
      <c r="H17" s="46" t="s">
        <v>85</v>
      </c>
      <c r="I17" s="46" t="s">
        <v>86</v>
      </c>
      <c r="J17" s="42"/>
    </row>
    <row r="18" spans="2:10" x14ac:dyDescent="0.2">
      <c r="B18" s="41"/>
      <c r="C18" s="44" t="s">
        <v>87</v>
      </c>
      <c r="D18" s="44"/>
      <c r="E18" s="44"/>
      <c r="F18" s="44"/>
      <c r="H18" s="47">
        <v>5</v>
      </c>
      <c r="I18" s="48">
        <v>169040</v>
      </c>
      <c r="J18" s="42"/>
    </row>
    <row r="19" spans="2:10" x14ac:dyDescent="0.2">
      <c r="B19" s="41"/>
      <c r="C19" s="22" t="s">
        <v>88</v>
      </c>
      <c r="H19" s="49">
        <v>0</v>
      </c>
      <c r="I19" s="50">
        <v>0</v>
      </c>
      <c r="J19" s="42"/>
    </row>
    <row r="20" spans="2:10" x14ac:dyDescent="0.2">
      <c r="B20" s="41"/>
      <c r="C20" s="22" t="s">
        <v>89</v>
      </c>
      <c r="H20" s="49">
        <v>0</v>
      </c>
      <c r="I20" s="50">
        <v>0</v>
      </c>
      <c r="J20" s="42"/>
    </row>
    <row r="21" spans="2:10" x14ac:dyDescent="0.2">
      <c r="B21" s="41"/>
      <c r="C21" s="22" t="s">
        <v>90</v>
      </c>
      <c r="H21" s="49">
        <v>5</v>
      </c>
      <c r="I21" s="51">
        <v>169040</v>
      </c>
      <c r="J21" s="42"/>
    </row>
    <row r="22" spans="2:10" x14ac:dyDescent="0.2">
      <c r="B22" s="41"/>
      <c r="C22" s="22" t="s">
        <v>91</v>
      </c>
      <c r="H22" s="49">
        <v>0</v>
      </c>
      <c r="I22" s="50">
        <v>0</v>
      </c>
      <c r="J22" s="42"/>
    </row>
    <row r="23" spans="2:10" ht="13.5" thickBot="1" x14ac:dyDescent="0.25">
      <c r="B23" s="41"/>
      <c r="C23" s="22" t="s">
        <v>92</v>
      </c>
      <c r="H23" s="52">
        <v>0</v>
      </c>
      <c r="I23" s="53">
        <v>0</v>
      </c>
      <c r="J23" s="42"/>
    </row>
    <row r="24" spans="2:10" x14ac:dyDescent="0.2">
      <c r="B24" s="41"/>
      <c r="C24" s="44" t="s">
        <v>93</v>
      </c>
      <c r="D24" s="44"/>
      <c r="E24" s="44"/>
      <c r="F24" s="44"/>
      <c r="H24" s="47">
        <f>H19+H20+H21+H22+H23</f>
        <v>5</v>
      </c>
      <c r="I24" s="54">
        <f>I19+I20+I21+I22+I23</f>
        <v>169040</v>
      </c>
      <c r="J24" s="42"/>
    </row>
    <row r="25" spans="2:10" x14ac:dyDescent="0.2">
      <c r="B25" s="41"/>
      <c r="C25" s="22" t="s">
        <v>94</v>
      </c>
      <c r="H25" s="49">
        <v>0</v>
      </c>
      <c r="I25" s="50">
        <v>0</v>
      </c>
      <c r="J25" s="42"/>
    </row>
    <row r="26" spans="2:10" x14ac:dyDescent="0.2">
      <c r="B26" s="41"/>
      <c r="C26" s="22" t="s">
        <v>95</v>
      </c>
      <c r="H26" s="49">
        <v>0</v>
      </c>
      <c r="I26" s="50">
        <v>0</v>
      </c>
      <c r="J26" s="42"/>
    </row>
    <row r="27" spans="2:10" ht="13.5" thickBot="1" x14ac:dyDescent="0.25">
      <c r="B27" s="41"/>
      <c r="C27" s="22" t="s">
        <v>96</v>
      </c>
      <c r="H27" s="52">
        <v>0</v>
      </c>
      <c r="I27" s="53">
        <v>0</v>
      </c>
      <c r="J27" s="42"/>
    </row>
    <row r="28" spans="2:10" x14ac:dyDescent="0.2">
      <c r="B28" s="41"/>
      <c r="C28" s="44" t="s">
        <v>97</v>
      </c>
      <c r="D28" s="44"/>
      <c r="E28" s="44"/>
      <c r="F28" s="44"/>
      <c r="H28" s="47">
        <f>H25+H26+H27</f>
        <v>0</v>
      </c>
      <c r="I28" s="54">
        <f>I25+I26+I27</f>
        <v>0</v>
      </c>
      <c r="J28" s="42"/>
    </row>
    <row r="29" spans="2:10" ht="13.5" thickBot="1" x14ac:dyDescent="0.25">
      <c r="B29" s="41"/>
      <c r="C29" s="22" t="s">
        <v>98</v>
      </c>
      <c r="D29" s="44"/>
      <c r="E29" s="44"/>
      <c r="F29" s="44"/>
      <c r="H29" s="52">
        <v>0</v>
      </c>
      <c r="I29" s="53">
        <v>0</v>
      </c>
      <c r="J29" s="42"/>
    </row>
    <row r="30" spans="2:10" x14ac:dyDescent="0.2">
      <c r="B30" s="41"/>
      <c r="C30" s="44" t="s">
        <v>99</v>
      </c>
      <c r="D30" s="44"/>
      <c r="E30" s="44"/>
      <c r="F30" s="44"/>
      <c r="H30" s="49">
        <f>H29</f>
        <v>0</v>
      </c>
      <c r="I30" s="50">
        <f>I29</f>
        <v>0</v>
      </c>
      <c r="J30" s="42"/>
    </row>
    <row r="31" spans="2:10" x14ac:dyDescent="0.2">
      <c r="B31" s="41"/>
      <c r="C31" s="44"/>
      <c r="D31" s="44"/>
      <c r="E31" s="44"/>
      <c r="F31" s="44"/>
      <c r="H31" s="55"/>
      <c r="I31" s="54"/>
      <c r="J31" s="42"/>
    </row>
    <row r="32" spans="2:10" ht="13.5" thickBot="1" x14ac:dyDescent="0.25">
      <c r="B32" s="41"/>
      <c r="C32" s="44" t="s">
        <v>100</v>
      </c>
      <c r="D32" s="44"/>
      <c r="H32" s="56">
        <f>H24+H28+H30</f>
        <v>5</v>
      </c>
      <c r="I32" s="57">
        <f>I24+I28+I30</f>
        <v>169040</v>
      </c>
      <c r="J32" s="42"/>
    </row>
    <row r="33" spans="2:10" ht="13.5" thickTop="1" x14ac:dyDescent="0.2">
      <c r="B33" s="41"/>
      <c r="C33" s="44"/>
      <c r="D33" s="44"/>
      <c r="H33" s="58"/>
      <c r="I33" s="50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x14ac:dyDescent="0.2">
      <c r="B36" s="41"/>
      <c r="G36" s="58"/>
      <c r="H36" s="58"/>
      <c r="I36" s="58"/>
      <c r="J36" s="42"/>
    </row>
    <row r="37" spans="2:10" ht="13.5" thickBot="1" x14ac:dyDescent="0.25">
      <c r="B37" s="41"/>
      <c r="C37" s="59"/>
      <c r="D37" s="59"/>
      <c r="G37" s="59" t="s">
        <v>101</v>
      </c>
      <c r="H37" s="59"/>
      <c r="I37" s="58"/>
      <c r="J37" s="42"/>
    </row>
    <row r="38" spans="2:10" x14ac:dyDescent="0.2">
      <c r="B38" s="41"/>
      <c r="C38" s="58" t="s">
        <v>102</v>
      </c>
      <c r="D38" s="58"/>
      <c r="G38" s="58" t="s">
        <v>103</v>
      </c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x14ac:dyDescent="0.2">
      <c r="B40" s="41"/>
      <c r="G40" s="58"/>
      <c r="H40" s="58"/>
      <c r="I40" s="58"/>
      <c r="J40" s="42"/>
    </row>
    <row r="41" spans="2:10" ht="18.75" customHeight="1" thickBot="1" x14ac:dyDescent="0.25">
      <c r="B41" s="60"/>
      <c r="C41" s="61"/>
      <c r="D41" s="61"/>
      <c r="E41" s="61"/>
      <c r="F41" s="61"/>
      <c r="G41" s="59"/>
      <c r="H41" s="59"/>
      <c r="I41" s="59"/>
      <c r="J41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2022-08-29T15:20:02Z</dcterms:created>
  <dcterms:modified xsi:type="dcterms:W3CDTF">2022-08-29T15:31:50Z</dcterms:modified>
</cp:coreProperties>
</file>