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4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ffernandezv\Downloads\"/>
    </mc:Choice>
  </mc:AlternateContent>
  <xr:revisionPtr revIDLastSave="0" documentId="13_ncr:1_{BAC549A6-9F2E-4F55-B809-2D7E59470F10}" xr6:coauthVersionLast="47" xr6:coauthVersionMax="47" xr10:uidLastSave="{00000000-0000-0000-0000-000000000000}"/>
  <bookViews>
    <workbookView xWindow="-120" yWindow="-120" windowWidth="20730" windowHeight="11160" activeTab="3" xr2:uid="{00000000-000D-0000-FFFF-FFFF00000000}"/>
  </bookViews>
  <sheets>
    <sheet name="INFO IPS" sheetId="2" r:id="rId1"/>
    <sheet name="TD" sheetId="5" r:id="rId2"/>
    <sheet name="ESTADO DE CADA FACTURA" sheetId="3" r:id="rId3"/>
    <sheet name="FOR-CSA-018" sheetId="6" r:id="rId4"/>
  </sheets>
  <definedNames>
    <definedName name="_xlnm._FilterDatabase" localSheetId="2" hidden="1">'ESTADO DE CADA FACTURA'!$A$2:$AT$43</definedName>
    <definedName name="ExportarAExcel">#REF!</definedName>
  </definedNames>
  <calcPr calcId="191029"/>
  <pivotCaches>
    <pivotCache cacheId="14" r:id="rId5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9" i="6" l="1"/>
  <c r="H29" i="6"/>
  <c r="I27" i="6"/>
  <c r="H27" i="6"/>
  <c r="I24" i="6"/>
  <c r="H24" i="6"/>
  <c r="H31" i="6" s="1"/>
  <c r="I31" i="6" l="1"/>
  <c r="AC42" i="3"/>
  <c r="AC41" i="3"/>
  <c r="AC31" i="3"/>
  <c r="AC26" i="3"/>
  <c r="AC25" i="3"/>
  <c r="AC24" i="3"/>
  <c r="AC16" i="3"/>
  <c r="AC15" i="3"/>
  <c r="AC14" i="3"/>
  <c r="AC13" i="3"/>
  <c r="AC43" i="3"/>
  <c r="AD43" i="3"/>
  <c r="AD1" i="3" s="1"/>
  <c r="AB1" i="3"/>
  <c r="AA1" i="3"/>
  <c r="Y1" i="3"/>
  <c r="W1" i="3"/>
  <c r="V1" i="3"/>
  <c r="U1" i="3"/>
  <c r="R1" i="3"/>
  <c r="O1" i="3"/>
  <c r="L1" i="3"/>
  <c r="K1" i="3"/>
  <c r="AC1" i="3" l="1"/>
</calcChain>
</file>

<file path=xl/sharedStrings.xml><?xml version="1.0" encoding="utf-8"?>
<sst xmlns="http://schemas.openxmlformats.org/spreadsheetml/2006/main" count="503" uniqueCount="185">
  <si>
    <t>NIT IPS</t>
  </si>
  <si>
    <t>NOMBRE IPS</t>
  </si>
  <si>
    <t>PREFIJO DE LA FACTURA</t>
  </si>
  <si>
    <t>NUMERO DE FACTURA</t>
  </si>
  <si>
    <t>IPS FECHA DE FACTURA</t>
  </si>
  <si>
    <t>IPS FECHA DE RADICADO</t>
  </si>
  <si>
    <t>IPS VALOR FACTURA</t>
  </si>
  <si>
    <t>IPS SALDO FACTURA</t>
  </si>
  <si>
    <t>CEDIT SAS</t>
  </si>
  <si>
    <t xml:space="preserve">TOTAL </t>
  </si>
  <si>
    <t>FEB</t>
  </si>
  <si>
    <t>BC</t>
  </si>
  <si>
    <t>NIT_IPS</t>
  </si>
  <si>
    <t xml:space="preserve"> ENTIDAD</t>
  </si>
  <si>
    <t>PrefijoFactura</t>
  </si>
  <si>
    <t>NUMERO_FACTURA</t>
  </si>
  <si>
    <t>PREFIJO_SASS</t>
  </si>
  <si>
    <t>NUMERO_FACT_SASSS</t>
  </si>
  <si>
    <t>DOC_CONTABLE</t>
  </si>
  <si>
    <t>FACTURA</t>
  </si>
  <si>
    <t>LLAVE</t>
  </si>
  <si>
    <t>FECHA_FACT_IPS</t>
  </si>
  <si>
    <t>VALOR_FACT_IPS</t>
  </si>
  <si>
    <t>SALDO_FACT_IPS</t>
  </si>
  <si>
    <t>OBSERVACION_SASS</t>
  </si>
  <si>
    <t xml:space="preserve">ESTADO EPS AGOSTO </t>
  </si>
  <si>
    <t>POR PAGAR</t>
  </si>
  <si>
    <t>DOCUMENTO CONTABLE</t>
  </si>
  <si>
    <t>FUERA DE CIERRE</t>
  </si>
  <si>
    <t>VAGLO</t>
  </si>
  <si>
    <t>TIPIFICACIÓN</t>
  </si>
  <si>
    <t>VALIDACION_ALFA_FACT</t>
  </si>
  <si>
    <t>VALOR_RADICADO_FACT</t>
  </si>
  <si>
    <t>VALOR_NOTA_CREDITO</t>
  </si>
  <si>
    <t>VALOR_GLOSA_ACEPTDA</t>
  </si>
  <si>
    <t>OBSERVACION_GLOSA_ACEPTADA</t>
  </si>
  <si>
    <t>VALOR_GLOSA_DV</t>
  </si>
  <si>
    <t>OBSERVACION_GLOSA_DV</t>
  </si>
  <si>
    <t>VALOR_CRUZADO_SASS</t>
  </si>
  <si>
    <t>SALDO_SASS</t>
  </si>
  <si>
    <t>RETENCION</t>
  </si>
  <si>
    <t>VALO_CANCELADO_SAP</t>
  </si>
  <si>
    <t>DOC_COMPENSACION_SAP</t>
  </si>
  <si>
    <t>FECHA_COMPENSACION_SAP</t>
  </si>
  <si>
    <t>VALOR_TRANFERENCIA</t>
  </si>
  <si>
    <t>AUTORIZACION</t>
  </si>
  <si>
    <t>ENTIDAD_RESPONSABLE_PAGO</t>
  </si>
  <si>
    <t>FECHA_RAD_IPS</t>
  </si>
  <si>
    <t>FECHA_RAD_INICIAL_SASS</t>
  </si>
  <si>
    <t>ULTIMO_ESTADO_FACT</t>
  </si>
  <si>
    <t>FECHA_ULTIMA_NOVEDAD</t>
  </si>
  <si>
    <t>CLASIFICACION_GLOSA</t>
  </si>
  <si>
    <t>NUMERO_INGRESO_FACT</t>
  </si>
  <si>
    <t>F_PROBABLE_PAGO_SASS</t>
  </si>
  <si>
    <t>F_RAD_SASS</t>
  </si>
  <si>
    <t>VALOR_REPORTADO_CRICULAR 030</t>
  </si>
  <si>
    <t>VALOR_GLOSA_ACEPTADA_REPORTADO_CIRCULAR 030</t>
  </si>
  <si>
    <t>F_CORTE</t>
  </si>
  <si>
    <t>FEB_387</t>
  </si>
  <si>
    <t>830114846_FEB_387</t>
  </si>
  <si>
    <t>A)Factura no radicada en ERP</t>
  </si>
  <si>
    <t>no_cruza</t>
  </si>
  <si>
    <t>FEB_465</t>
  </si>
  <si>
    <t>830114846_FEB_465</t>
  </si>
  <si>
    <t>FEB_466</t>
  </si>
  <si>
    <t>830114846_FEB_466</t>
  </si>
  <si>
    <t>FEB_540</t>
  </si>
  <si>
    <t>830114846_FEB_540</t>
  </si>
  <si>
    <t>FEB_541</t>
  </si>
  <si>
    <t>830114846_FEB_541</t>
  </si>
  <si>
    <t>FEB_542</t>
  </si>
  <si>
    <t>830114846_FEB_542</t>
  </si>
  <si>
    <t>FEB_543</t>
  </si>
  <si>
    <t>830114846_FEB_543</t>
  </si>
  <si>
    <t>FEB_544</t>
  </si>
  <si>
    <t>830114846_FEB_544</t>
  </si>
  <si>
    <t>FEB_545</t>
  </si>
  <si>
    <t>830114846_FEB_545</t>
  </si>
  <si>
    <t>BC_11274</t>
  </si>
  <si>
    <t>830114846_BC_11274</t>
  </si>
  <si>
    <t>FEB_335</t>
  </si>
  <si>
    <t>830114846_FEB_335</t>
  </si>
  <si>
    <t>B)Factura sin saldo ERP</t>
  </si>
  <si>
    <t>OK</t>
  </si>
  <si>
    <t>FEB_362</t>
  </si>
  <si>
    <t>830114846_FEB_362</t>
  </si>
  <si>
    <t>FEB_412</t>
  </si>
  <si>
    <t>830114846_FEB_412</t>
  </si>
  <si>
    <t>FEB_440</t>
  </si>
  <si>
    <t>830114846_FEB_440</t>
  </si>
  <si>
    <t>FEB_487</t>
  </si>
  <si>
    <t>830114846_FEB_487</t>
  </si>
  <si>
    <t>FEB_515</t>
  </si>
  <si>
    <t>830114846_FEB_515</t>
  </si>
  <si>
    <t>FEB_569</t>
  </si>
  <si>
    <t>830114846_FEB_569</t>
  </si>
  <si>
    <t>FEB_570</t>
  </si>
  <si>
    <t>830114846_FEB_570</t>
  </si>
  <si>
    <t>FEB_571</t>
  </si>
  <si>
    <t>830114846_FEB_571</t>
  </si>
  <si>
    <t>FEB_572</t>
  </si>
  <si>
    <t>830114846_FEB_572</t>
  </si>
  <si>
    <t>FEB_573</t>
  </si>
  <si>
    <t>830114846_FEB_573</t>
  </si>
  <si>
    <t>FEB_595</t>
  </si>
  <si>
    <t>830114846_FEB_595</t>
  </si>
  <si>
    <t>FEB_596</t>
  </si>
  <si>
    <t>830114846_FEB_596</t>
  </si>
  <si>
    <t>FEB_597</t>
  </si>
  <si>
    <t>830114846_FEB_597</t>
  </si>
  <si>
    <t>FEB_598</t>
  </si>
  <si>
    <t>830114846_FEB_598</t>
  </si>
  <si>
    <t>FEB_599</t>
  </si>
  <si>
    <t>830114846_FEB_599</t>
  </si>
  <si>
    <t>FEB_600</t>
  </si>
  <si>
    <t>830114846_FEB_600</t>
  </si>
  <si>
    <t>FEB_601</t>
  </si>
  <si>
    <t>830114846_FEB_601</t>
  </si>
  <si>
    <t>FEB_602</t>
  </si>
  <si>
    <t>830114846_FEB_602</t>
  </si>
  <si>
    <t>FEB_603</t>
  </si>
  <si>
    <t>830114846_FEB_603</t>
  </si>
  <si>
    <t>FEB_627</t>
  </si>
  <si>
    <t>830114846_FEB_627</t>
  </si>
  <si>
    <t>FEB_628</t>
  </si>
  <si>
    <t>830114846_FEB_628</t>
  </si>
  <si>
    <t>FEB_629</t>
  </si>
  <si>
    <t>830114846_FEB_629</t>
  </si>
  <si>
    <t>FEB_630</t>
  </si>
  <si>
    <t>830114846_FEB_630</t>
  </si>
  <si>
    <t>FEB_631</t>
  </si>
  <si>
    <t>830114846_FEB_631</t>
  </si>
  <si>
    <t>FEB_632</t>
  </si>
  <si>
    <t>830114846_FEB_632</t>
  </si>
  <si>
    <t>FEB_633</t>
  </si>
  <si>
    <t>830114846_FEB_633</t>
  </si>
  <si>
    <t>FEB_634</t>
  </si>
  <si>
    <t>830114846_FEB_634</t>
  </si>
  <si>
    <t>BC_11273</t>
  </si>
  <si>
    <t>830114846_BC_11273</t>
  </si>
  <si>
    <t>B)Factura sin saldo ERP/conciliar diferencia valor de factura</t>
  </si>
  <si>
    <t>FEB_313</t>
  </si>
  <si>
    <t>830114846_FEB_313</t>
  </si>
  <si>
    <t>FEB_65</t>
  </si>
  <si>
    <t>830114846_FEB_65</t>
  </si>
  <si>
    <t>FACTURA NO RADICADA</t>
  </si>
  <si>
    <t>01.08.2022</t>
  </si>
  <si>
    <t>16.08.2022</t>
  </si>
  <si>
    <t>07.09.2020</t>
  </si>
  <si>
    <t>FACTURA CANCELADA</t>
  </si>
  <si>
    <t>FACTURA PENDIENTE DE PAGO</t>
  </si>
  <si>
    <t>Total general</t>
  </si>
  <si>
    <t>ESTADO</t>
  </si>
  <si>
    <t>FACTURAS</t>
  </si>
  <si>
    <t xml:space="preserve">SALDO FACT IPS </t>
  </si>
  <si>
    <t xml:space="preserve">RETENCION </t>
  </si>
  <si>
    <t>VALOR CANCELADO</t>
  </si>
  <si>
    <t>FOR-CSA-018</t>
  </si>
  <si>
    <t>HOJA 1 DE 2</t>
  </si>
  <si>
    <t>RESUMEN DE CARTERA REVISADA POR LA EPS</t>
  </si>
  <si>
    <t>VERSION 1</t>
  </si>
  <si>
    <t>Cant Fact</t>
  </si>
  <si>
    <t>Valor</t>
  </si>
  <si>
    <t xml:space="preserve">VALOR PRESENTADO POR LA ENTIDAD </t>
  </si>
  <si>
    <t>FACTURA YA CANCELADA</t>
  </si>
  <si>
    <t xml:space="preserve">      </t>
  </si>
  <si>
    <t xml:space="preserve">FACTURA DEVUELTA </t>
  </si>
  <si>
    <t>FACTURA NO RADICADA POR LA ENTIDAD</t>
  </si>
  <si>
    <t>FACTURA-GLOSA-DEVOLUCION ACEPTADA POR LA IPS ( $ )</t>
  </si>
  <si>
    <t>GLOSA POR CONCILIAR</t>
  </si>
  <si>
    <t>SUB TOTAL CARTERA SUSTENTADA A LA IPS</t>
  </si>
  <si>
    <t>FACTURACION PENDIENTE PROGRAMACION DE PAGO</t>
  </si>
  <si>
    <t>FACTURA EN PROCESO INTERNO</t>
  </si>
  <si>
    <t>SUB TOTAL  CARTERA A CARGO DE LA EPS</t>
  </si>
  <si>
    <t>FACTURACIÓN COVID</t>
  </si>
  <si>
    <t>SUB TOTAL CARTERA COVID</t>
  </si>
  <si>
    <t>TOTAL CARTERA REVISADA</t>
  </si>
  <si>
    <t>DIEGO FERNANDEZ</t>
  </si>
  <si>
    <t>IPS.</t>
  </si>
  <si>
    <t>AUXILIAR DE CARTERA CUENTAS SALUD</t>
  </si>
  <si>
    <t>SANTIAGO DE CALI , AGOSTO 31 DE 2022</t>
  </si>
  <si>
    <t>Señores CEDIT SAS</t>
  </si>
  <si>
    <t>NIT: 830114846</t>
  </si>
  <si>
    <t>A continuacion me permito remitir   nuestra respuesta al estado de cartera presentado en la fecha: 03/08/2022</t>
  </si>
  <si>
    <t>Con Corte al dia :31/07/2022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</si>
</sst>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2" formatCode="_-&quot;$&quot;\ * #,##0_-;\-&quot;$&quot;\ * #,##0_-;_-&quot;$&quot;\ * &quot;-&quot;_-;_-@_-"/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* #,##0_-;\-* #,##0_-;_-* &quot;-&quot;??_-;_-@_-"/>
    <numFmt numFmtId="165" formatCode="_-* #,##0.00\ &quot;€&quot;_-;\-* #,##0.00\ &quot;€&quot;_-;_-* &quot;-&quot;??\ &quot;€&quot;_-;_-@_-"/>
    <numFmt numFmtId="166" formatCode="&quot;$&quot;\ #,##0"/>
    <numFmt numFmtId="167" formatCode="_-&quot;$&quot;\ * #,##0_-;\-&quot;$&quot;\ * #,##0_-;_-&quot;$&quot;\ * &quot;-&quot;??_-;_-@_-"/>
    <numFmt numFmtId="169" formatCode="&quot;$&quot;\ #,##0;[Red]&quot;$&quot;\ #,##0"/>
  </numFmts>
  <fonts count="2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sz val="10"/>
      <name val="Verdana   "/>
    </font>
    <font>
      <sz val="10"/>
      <name val="MS Sans Serif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27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51">
    <xf numFmtId="0" fontId="0" fillId="0" borderId="0"/>
    <xf numFmtId="43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0" fillId="0" borderId="0"/>
    <xf numFmtId="0" fontId="19" fillId="0" borderId="0"/>
    <xf numFmtId="0" fontId="1" fillId="0" borderId="0"/>
    <xf numFmtId="43" fontId="1" fillId="0" borderId="0" applyFont="0" applyFill="0" applyBorder="0" applyAlignment="0" applyProtection="0"/>
    <xf numFmtId="43" fontId="18" fillId="0" borderId="0" applyNumberFormat="0" applyFill="0" applyBorder="0" applyAlignment="0" applyProtection="0"/>
    <xf numFmtId="165" fontId="1" fillId="0" borderId="0" applyFont="0" applyFill="0" applyBorder="0" applyAlignment="0" applyProtection="0"/>
    <xf numFmtId="0" fontId="18" fillId="0" borderId="0"/>
    <xf numFmtId="44" fontId="1" fillId="0" borderId="0" applyFont="0" applyFill="0" applyBorder="0" applyAlignment="0" applyProtection="0"/>
  </cellStyleXfs>
  <cellXfs count="67">
    <xf numFmtId="0" fontId="0" fillId="0" borderId="0" xfId="0"/>
    <xf numFmtId="0" fontId="0" fillId="0" borderId="10" xfId="0" applyNumberFormat="1" applyBorder="1"/>
    <xf numFmtId="164" fontId="16" fillId="0" borderId="10" xfId="0" applyNumberFormat="1" applyFont="1" applyBorder="1"/>
    <xf numFmtId="0" fontId="0" fillId="0" borderId="0" xfId="0" applyBorder="1"/>
    <xf numFmtId="164" fontId="0" fillId="0" borderId="10" xfId="0" applyNumberFormat="1" applyBorder="1"/>
    <xf numFmtId="164" fontId="0" fillId="0" borderId="10" xfId="1" applyNumberFormat="1" applyFont="1" applyBorder="1"/>
    <xf numFmtId="0" fontId="16" fillId="0" borderId="10" xfId="0" applyFont="1" applyBorder="1" applyAlignment="1">
      <alignment horizontal="center" vertical="center" wrapText="1"/>
    </xf>
    <xf numFmtId="14" fontId="16" fillId="0" borderId="10" xfId="0" applyNumberFormat="1" applyFont="1" applyBorder="1" applyAlignment="1">
      <alignment horizontal="center" vertical="center" wrapText="1"/>
    </xf>
    <xf numFmtId="166" fontId="16" fillId="0" borderId="10" xfId="48" applyNumberFormat="1" applyFont="1" applyBorder="1" applyAlignment="1">
      <alignment horizontal="center" vertical="center" wrapText="1"/>
    </xf>
    <xf numFmtId="0" fontId="0" fillId="0" borderId="10" xfId="0" applyBorder="1"/>
    <xf numFmtId="14" fontId="0" fillId="0" borderId="10" xfId="0" applyNumberFormat="1" applyBorder="1"/>
    <xf numFmtId="0" fontId="0" fillId="0" borderId="10" xfId="0" applyBorder="1"/>
    <xf numFmtId="14" fontId="0" fillId="0" borderId="10" xfId="0" applyNumberFormat="1" applyBorder="1"/>
    <xf numFmtId="0" fontId="16" fillId="0" borderId="11" xfId="0" applyFont="1" applyBorder="1" applyAlignment="1">
      <alignment horizontal="center"/>
    </xf>
    <xf numFmtId="0" fontId="16" fillId="0" borderId="12" xfId="0" applyFont="1" applyBorder="1" applyAlignment="1">
      <alignment horizontal="center"/>
    </xf>
    <xf numFmtId="0" fontId="16" fillId="0" borderId="13" xfId="0" applyFont="1" applyBorder="1" applyAlignment="1">
      <alignment horizontal="center"/>
    </xf>
    <xf numFmtId="167" fontId="16" fillId="0" borderId="0" xfId="50" applyNumberFormat="1" applyFont="1"/>
    <xf numFmtId="0" fontId="0" fillId="33" borderId="10" xfId="0" applyFill="1" applyBorder="1" applyAlignment="1">
      <alignment horizontal="center" vertical="center" wrapText="1"/>
    </xf>
    <xf numFmtId="0" fontId="0" fillId="34" borderId="10" xfId="0" applyFill="1" applyBorder="1" applyAlignment="1">
      <alignment horizontal="center" vertical="center" wrapText="1"/>
    </xf>
    <xf numFmtId="167" fontId="0" fillId="0" borderId="10" xfId="50" applyNumberFormat="1" applyFont="1" applyBorder="1"/>
    <xf numFmtId="43" fontId="0" fillId="0" borderId="10" xfId="1" applyFont="1" applyBorder="1"/>
    <xf numFmtId="0" fontId="0" fillId="0" borderId="0" xfId="0" pivotButton="1"/>
    <xf numFmtId="0" fontId="0" fillId="0" borderId="0" xfId="0" applyAlignment="1">
      <alignment horizontal="left"/>
    </xf>
    <xf numFmtId="167" fontId="0" fillId="0" borderId="0" xfId="0" applyNumberFormat="1"/>
    <xf numFmtId="0" fontId="0" fillId="0" borderId="0" xfId="0" applyAlignment="1">
      <alignment horizontal="center"/>
    </xf>
    <xf numFmtId="0" fontId="0" fillId="0" borderId="0" xfId="0" applyNumberFormat="1" applyAlignment="1">
      <alignment horizontal="center"/>
    </xf>
    <xf numFmtId="0" fontId="21" fillId="0" borderId="0" xfId="49" applyFont="1"/>
    <xf numFmtId="0" fontId="21" fillId="0" borderId="14" xfId="49" applyFont="1" applyBorder="1" applyAlignment="1">
      <alignment horizontal="centerContinuous"/>
    </xf>
    <xf numFmtId="0" fontId="21" fillId="0" borderId="15" xfId="49" applyFont="1" applyBorder="1" applyAlignment="1">
      <alignment horizontal="centerContinuous"/>
    </xf>
    <xf numFmtId="0" fontId="22" fillId="0" borderId="14" xfId="49" applyFont="1" applyBorder="1" applyAlignment="1">
      <alignment horizontal="centerContinuous" vertical="center"/>
    </xf>
    <xf numFmtId="0" fontId="22" fillId="0" borderId="16" xfId="49" applyFont="1" applyBorder="1" applyAlignment="1">
      <alignment horizontal="centerContinuous" vertical="center"/>
    </xf>
    <xf numFmtId="0" fontId="22" fillId="0" borderId="15" xfId="49" applyFont="1" applyBorder="1" applyAlignment="1">
      <alignment horizontal="centerContinuous" vertical="center"/>
    </xf>
    <xf numFmtId="0" fontId="22" fillId="0" borderId="17" xfId="49" applyFont="1" applyBorder="1" applyAlignment="1">
      <alignment horizontal="centerContinuous" vertical="center"/>
    </xf>
    <xf numFmtId="0" fontId="21" fillId="0" borderId="18" xfId="49" applyFont="1" applyBorder="1" applyAlignment="1">
      <alignment horizontal="centerContinuous"/>
    </xf>
    <xf numFmtId="0" fontId="21" fillId="0" borderId="19" xfId="49" applyFont="1" applyBorder="1" applyAlignment="1">
      <alignment horizontal="centerContinuous"/>
    </xf>
    <xf numFmtId="0" fontId="22" fillId="0" borderId="20" xfId="49" applyFont="1" applyBorder="1" applyAlignment="1">
      <alignment horizontal="centerContinuous" vertical="center"/>
    </xf>
    <xf numFmtId="0" fontId="22" fillId="0" borderId="21" xfId="49" applyFont="1" applyBorder="1" applyAlignment="1">
      <alignment horizontal="centerContinuous" vertical="center"/>
    </xf>
    <xf numFmtId="0" fontId="22" fillId="0" borderId="22" xfId="49" applyFont="1" applyBorder="1" applyAlignment="1">
      <alignment horizontal="centerContinuous" vertical="center"/>
    </xf>
    <xf numFmtId="0" fontId="22" fillId="0" borderId="23" xfId="49" applyFont="1" applyBorder="1" applyAlignment="1">
      <alignment horizontal="centerContinuous" vertical="center"/>
    </xf>
    <xf numFmtId="0" fontId="22" fillId="0" borderId="18" xfId="49" applyFont="1" applyBorder="1" applyAlignment="1">
      <alignment horizontal="centerContinuous" vertical="center"/>
    </xf>
    <xf numFmtId="0" fontId="22" fillId="0" borderId="0" xfId="49" applyFont="1" applyAlignment="1">
      <alignment horizontal="centerContinuous" vertical="center"/>
    </xf>
    <xf numFmtId="0" fontId="22" fillId="0" borderId="19" xfId="49" applyFont="1" applyBorder="1" applyAlignment="1">
      <alignment horizontal="centerContinuous" vertical="center"/>
    </xf>
    <xf numFmtId="0" fontId="22" fillId="0" borderId="24" xfId="49" applyFont="1" applyBorder="1" applyAlignment="1">
      <alignment horizontal="centerContinuous" vertical="center"/>
    </xf>
    <xf numFmtId="0" fontId="21" fillId="0" borderId="20" xfId="49" applyFont="1" applyBorder="1" applyAlignment="1">
      <alignment horizontal="centerContinuous"/>
    </xf>
    <xf numFmtId="0" fontId="21" fillId="0" borderId="22" xfId="49" applyFont="1" applyBorder="1" applyAlignment="1">
      <alignment horizontal="centerContinuous"/>
    </xf>
    <xf numFmtId="0" fontId="21" fillId="0" borderId="18" xfId="49" applyFont="1" applyBorder="1"/>
    <xf numFmtId="0" fontId="21" fillId="0" borderId="19" xfId="49" applyFont="1" applyBorder="1"/>
    <xf numFmtId="14" fontId="21" fillId="0" borderId="0" xfId="49" applyNumberFormat="1" applyFont="1"/>
    <xf numFmtId="14" fontId="21" fillId="0" borderId="0" xfId="49" applyNumberFormat="1" applyFont="1" applyAlignment="1">
      <alignment horizontal="left"/>
    </xf>
    <xf numFmtId="0" fontId="22" fillId="0" borderId="0" xfId="49" applyFont="1" applyAlignment="1">
      <alignment horizontal="center"/>
    </xf>
    <xf numFmtId="0" fontId="22" fillId="0" borderId="0" xfId="49" applyFont="1"/>
    <xf numFmtId="42" fontId="22" fillId="0" borderId="0" xfId="49" applyNumberFormat="1" applyFont="1" applyAlignment="1">
      <alignment horizontal="right"/>
    </xf>
    <xf numFmtId="1" fontId="21" fillId="0" borderId="0" xfId="49" applyNumberFormat="1" applyFont="1" applyAlignment="1">
      <alignment horizontal="center"/>
    </xf>
    <xf numFmtId="169" fontId="21" fillId="0" borderId="0" xfId="49" applyNumberFormat="1" applyFont="1" applyAlignment="1">
      <alignment horizontal="right"/>
    </xf>
    <xf numFmtId="1" fontId="21" fillId="0" borderId="25" xfId="49" applyNumberFormat="1" applyFont="1" applyBorder="1" applyAlignment="1">
      <alignment horizontal="center"/>
    </xf>
    <xf numFmtId="169" fontId="21" fillId="0" borderId="25" xfId="49" applyNumberFormat="1" applyFont="1" applyBorder="1" applyAlignment="1">
      <alignment horizontal="right"/>
    </xf>
    <xf numFmtId="169" fontId="22" fillId="0" borderId="0" xfId="49" applyNumberFormat="1" applyFont="1" applyAlignment="1">
      <alignment horizontal="right"/>
    </xf>
    <xf numFmtId="1" fontId="21" fillId="0" borderId="21" xfId="49" applyNumberFormat="1" applyFont="1" applyBorder="1" applyAlignment="1">
      <alignment horizontal="center"/>
    </xf>
    <xf numFmtId="169" fontId="21" fillId="0" borderId="21" xfId="49" applyNumberFormat="1" applyFont="1" applyBorder="1" applyAlignment="1">
      <alignment horizontal="right"/>
    </xf>
    <xf numFmtId="0" fontId="21" fillId="0" borderId="25" xfId="49" applyFont="1" applyBorder="1" applyAlignment="1">
      <alignment horizontal="center"/>
    </xf>
    <xf numFmtId="0" fontId="21" fillId="0" borderId="26" xfId="49" applyFont="1" applyBorder="1" applyAlignment="1">
      <alignment horizontal="center"/>
    </xf>
    <xf numFmtId="169" fontId="21" fillId="0" borderId="26" xfId="49" applyNumberFormat="1" applyFont="1" applyBorder="1" applyAlignment="1">
      <alignment horizontal="right"/>
    </xf>
    <xf numFmtId="169" fontId="21" fillId="0" borderId="0" xfId="49" applyNumberFormat="1" applyFont="1"/>
    <xf numFmtId="169" fontId="21" fillId="0" borderId="21" xfId="49" applyNumberFormat="1" applyFont="1" applyBorder="1"/>
    <xf numFmtId="0" fontId="21" fillId="0" borderId="20" xfId="49" applyFont="1" applyBorder="1"/>
    <xf numFmtId="0" fontId="21" fillId="0" borderId="21" xfId="49" applyFont="1" applyBorder="1"/>
    <xf numFmtId="0" fontId="21" fillId="0" borderId="22" xfId="49" applyFont="1" applyBorder="1"/>
  </cellXfs>
  <cellStyles count="51">
    <cellStyle name="20% - Énfasis1" xfId="20" builtinId="30" customBuiltin="1"/>
    <cellStyle name="20% - Énfasis2" xfId="24" builtinId="34" customBuiltin="1"/>
    <cellStyle name="20% - Énfasis3" xfId="28" builtinId="38" customBuiltin="1"/>
    <cellStyle name="20% - Énfasis4" xfId="32" builtinId="42" customBuiltin="1"/>
    <cellStyle name="20% - Énfasis5" xfId="36" builtinId="46" customBuiltin="1"/>
    <cellStyle name="20% - Énfasis6" xfId="40" builtinId="50" customBuiltin="1"/>
    <cellStyle name="40% - Énfasis1" xfId="21" builtinId="31" customBuiltin="1"/>
    <cellStyle name="40% - Énfasis2" xfId="25" builtinId="35" customBuiltin="1"/>
    <cellStyle name="40% - Énfasis3" xfId="29" builtinId="39" customBuiltin="1"/>
    <cellStyle name="40% - Énfasis4" xfId="33" builtinId="43" customBuiltin="1"/>
    <cellStyle name="40% - Énfasis5" xfId="37" builtinId="47" customBuiltin="1"/>
    <cellStyle name="40% - Énfasis6" xfId="41" builtinId="51" customBuiltin="1"/>
    <cellStyle name="60% - Énfasis1" xfId="22" builtinId="32" customBuiltin="1"/>
    <cellStyle name="60% - Énfasis2" xfId="26" builtinId="36" customBuiltin="1"/>
    <cellStyle name="60% - Énfasis3" xfId="30" builtinId="40" customBuiltin="1"/>
    <cellStyle name="60% - Énfasis4" xfId="34" builtinId="44" customBuiltin="1"/>
    <cellStyle name="60% - Énfasis5" xfId="38" builtinId="48" customBuiltin="1"/>
    <cellStyle name="60% - Énfasis6" xfId="42" builtinId="52" customBuiltin="1"/>
    <cellStyle name="Bueno" xfId="7" builtinId="26" customBuiltin="1"/>
    <cellStyle name="Cálculo" xfId="12" builtinId="22" customBuiltin="1"/>
    <cellStyle name="Celda de comprobación" xfId="14" builtinId="23" customBuiltin="1"/>
    <cellStyle name="Celda vinculada" xfId="13" builtinId="24" customBuiltin="1"/>
    <cellStyle name="Encabezado 1" xfId="3" builtinId="16" customBuiltin="1"/>
    <cellStyle name="Encabezado 4" xfId="6" builtinId="19" customBuiltin="1"/>
    <cellStyle name="Énfasis1" xfId="19" builtinId="29" customBuiltin="1"/>
    <cellStyle name="Énfasis2" xfId="23" builtinId="33" customBuiltin="1"/>
    <cellStyle name="Énfasis3" xfId="27" builtinId="37" customBuiltin="1"/>
    <cellStyle name="Énfasis4" xfId="31" builtinId="41" customBuiltin="1"/>
    <cellStyle name="Énfasis5" xfId="35" builtinId="45" customBuiltin="1"/>
    <cellStyle name="Énfasis6" xfId="39" builtinId="49" customBuiltin="1"/>
    <cellStyle name="Entrada" xfId="10" builtinId="20" customBuiltin="1"/>
    <cellStyle name="Incorrecto" xfId="8" builtinId="27" customBuiltin="1"/>
    <cellStyle name="Millares" xfId="1" builtinId="3"/>
    <cellStyle name="Millares 2" xfId="47" xr:uid="{159EC132-0339-4EF6-8C7A-A63B46BB7B92}"/>
    <cellStyle name="Millares 3" xfId="46" xr:uid="{70E79B3D-407F-46B2-BCD4-EFDA16C9B954}"/>
    <cellStyle name="Moneda" xfId="50" builtinId="4"/>
    <cellStyle name="Moneda 2" xfId="48" xr:uid="{B7A61C5B-67C9-46EC-8E91-5FD37D1F22BC}"/>
    <cellStyle name="Neutral" xfId="9" builtinId="28" customBuiltin="1"/>
    <cellStyle name="Normal" xfId="0" builtinId="0"/>
    <cellStyle name="Normal 2" xfId="49" xr:uid="{70340D04-8124-423E-85B6-A83D26DA0ECE}"/>
    <cellStyle name="Normal 2 2" xfId="45" xr:uid="{596D0686-28AA-4FA0-9426-63E9EDB1A269}"/>
    <cellStyle name="Normal 2 3" xfId="43" xr:uid="{B7A7AF0D-5E4E-4DB7-BD60-DA4221212B3A}"/>
    <cellStyle name="Normal 5" xfId="44" xr:uid="{BABF149D-38A8-4591-937B-4EBF721C4626}"/>
    <cellStyle name="Notas" xfId="16" builtinId="10" customBuiltin="1"/>
    <cellStyle name="Salida" xfId="11" builtinId="21" customBuiltin="1"/>
    <cellStyle name="Texto de advertencia" xfId="15" builtinId="11" customBuiltin="1"/>
    <cellStyle name="Texto explicativo" xfId="17" builtinId="53" customBuiltin="1"/>
    <cellStyle name="Título" xfId="2" builtinId="15" customBuiltin="1"/>
    <cellStyle name="Título 2" xfId="4" builtinId="17" customBuiltin="1"/>
    <cellStyle name="Título 3" xfId="5" builtinId="18" customBuiltin="1"/>
    <cellStyle name="Total" xfId="18" builtinId="25" customBuiltin="1"/>
  </cellStyles>
  <dxfs count="7">
    <dxf>
      <alignment horizontal="center"/>
    </dxf>
    <dxf>
      <alignment horizontal="center"/>
    </dxf>
    <dxf>
      <numFmt numFmtId="168" formatCode="_-&quot;$&quot;\ * #,##0.0_-;\-&quot;$&quot;\ * #,##0.0_-;_-&quot;$&quot;\ * &quot;-&quot;??_-;_-@_-"/>
    </dxf>
    <dxf>
      <numFmt numFmtId="167" formatCode="_-&quot;$&quot;\ * #,##0_-;\-&quot;$&quot;\ * #,##0_-;_-&quot;$&quot;\ * &quot;-&quot;??_-;_-@_-"/>
    </dxf>
    <dxf>
      <numFmt numFmtId="168" formatCode="_-&quot;$&quot;\ * #,##0.0_-;\-&quot;$&quot;\ * #,##0.0_-;_-&quot;$&quot;\ * &quot;-&quot;??_-;_-@_-"/>
    </dxf>
    <dxf>
      <numFmt numFmtId="34" formatCode="_-&quot;$&quot;\ * #,##0.00_-;\-&quot;$&quot;\ * #,##0.00_-;_-&quot;$&quot;\ * &quot;-&quot;??_-;_-@_-"/>
    </dxf>
    <dxf>
      <numFmt numFmtId="34" formatCode="_-&quot;$&quot;\ * #,##0.00_-;\-&quot;$&quot;\ * #,##0.00_-;_-&quot;$&quot;\ * &quot;-&quot;??_-;_-@_-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733425</xdr:colOff>
      <xdr:row>32</xdr:row>
      <xdr:rowOff>9525</xdr:rowOff>
    </xdr:from>
    <xdr:to>
      <xdr:col>7</xdr:col>
      <xdr:colOff>742950</xdr:colOff>
      <xdr:row>34</xdr:row>
      <xdr:rowOff>152400</xdr:rowOff>
    </xdr:to>
    <xdr:pic>
      <xdr:nvPicPr>
        <xdr:cNvPr id="2" name="Imagen 3">
          <a:extLst>
            <a:ext uri="{FF2B5EF4-FFF2-40B4-BE49-F238E27FC236}">
              <a16:creationId xmlns:a16="http://schemas.microsoft.com/office/drawing/2014/main" id="{58D61607-AC3D-4C80-BD4C-60838285783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95800" y="5391150"/>
          <a:ext cx="1533525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8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Diego Fernando Fernandez Valencia" refreshedDate="44805.583802430556" createdVersion="8" refreshedVersion="8" minRefreshableVersion="3" recordCount="41" xr:uid="{61354F39-ACF4-465C-AD62-4FCE74B29D1D}">
  <cacheSource type="worksheet">
    <worksheetSource ref="A2:AT43" sheet="ESTADO DE CADA FACTURA"/>
  </cacheSource>
  <cacheFields count="46">
    <cacheField name="NIT_IPS" numFmtId="0">
      <sharedItems containsSemiMixedTypes="0" containsString="0" containsNumber="1" containsInteger="1" minValue="830114846" maxValue="830114846"/>
    </cacheField>
    <cacheField name=" ENTIDAD" numFmtId="0">
      <sharedItems/>
    </cacheField>
    <cacheField name="PrefijoFactura" numFmtId="0">
      <sharedItems/>
    </cacheField>
    <cacheField name="NUMERO_FACTURA" numFmtId="0">
      <sharedItems containsSemiMixedTypes="0" containsString="0" containsNumber="1" containsInteger="1" minValue="65" maxValue="11274"/>
    </cacheField>
    <cacheField name="PREFIJO_SASS" numFmtId="0">
      <sharedItems containsBlank="1"/>
    </cacheField>
    <cacheField name="NUMERO_FACT_SASSS" numFmtId="0">
      <sharedItems containsString="0" containsBlank="1" containsNumber="1" containsInteger="1" minValue="65" maxValue="11273"/>
    </cacheField>
    <cacheField name="DOC_CONTABLE" numFmtId="0">
      <sharedItems containsNonDate="0" containsString="0" containsBlank="1"/>
    </cacheField>
    <cacheField name="FACTURA" numFmtId="0">
      <sharedItems/>
    </cacheField>
    <cacheField name="LLAVE" numFmtId="0">
      <sharedItems/>
    </cacheField>
    <cacheField name="FECHA_FACT_IPS" numFmtId="14">
      <sharedItems containsSemiMixedTypes="0" containsNonDate="0" containsDate="1" containsString="0" minDate="2020-05-30T00:00:00" maxDate="2022-07-15T00:00:00"/>
    </cacheField>
    <cacheField name="VALOR_FACT_IPS" numFmtId="167">
      <sharedItems containsSemiMixedTypes="0" containsString="0" containsNumber="1" containsInteger="1" minValue="701580" maxValue="18708800"/>
    </cacheField>
    <cacheField name="SALDO_FACT_IPS" numFmtId="167">
      <sharedItems containsSemiMixedTypes="0" containsString="0" containsNumber="1" containsInteger="1" minValue="701580" maxValue="18708800"/>
    </cacheField>
    <cacheField name="OBSERVACION_SASS" numFmtId="0">
      <sharedItems/>
    </cacheField>
    <cacheField name="ESTADO EPS AGOSTO " numFmtId="0">
      <sharedItems count="3">
        <s v="FACTURA NO RADICADA"/>
        <s v="FACTURA CANCELADA"/>
        <s v="FACTURA PENDIENTE DE PAGO"/>
      </sharedItems>
    </cacheField>
    <cacheField name="POR PAGAR" numFmtId="0">
      <sharedItems containsNonDate="0" containsString="0" containsBlank="1"/>
    </cacheField>
    <cacheField name="DOCUMENTO CONTABLE" numFmtId="0">
      <sharedItems containsNonDate="0" containsString="0" containsBlank="1"/>
    </cacheField>
    <cacheField name="FUERA DE CIERRE" numFmtId="0">
      <sharedItems containsNonDate="0" containsString="0" containsBlank="1"/>
    </cacheField>
    <cacheField name="VAGLO" numFmtId="43">
      <sharedItems containsSemiMixedTypes="0" containsString="0" containsNumber="1" containsInteger="1" minValue="0" maxValue="0"/>
    </cacheField>
    <cacheField name="TIPIFICACIÓN" numFmtId="43">
      <sharedItems containsSemiMixedTypes="0" containsString="0" containsNumber="1" containsInteger="1" minValue="0" maxValue="0"/>
    </cacheField>
    <cacheField name="VALIDACION_ALFA_FACT" numFmtId="0">
      <sharedItems/>
    </cacheField>
    <cacheField name="VALOR_RADICADO_FACT" numFmtId="167">
      <sharedItems containsString="0" containsBlank="1" containsNumber="1" containsInteger="1" minValue="701580" maxValue="18708800"/>
    </cacheField>
    <cacheField name="VALOR_NOTA_CREDITO" numFmtId="167">
      <sharedItems containsString="0" containsBlank="1" containsNumber="1" containsInteger="1" minValue="0" maxValue="0"/>
    </cacheField>
    <cacheField name="VALOR_GLOSA_ACEPTDA" numFmtId="167">
      <sharedItems containsString="0" containsBlank="1" containsNumber="1" containsInteger="1" minValue="0" maxValue="0"/>
    </cacheField>
    <cacheField name="OBSERVACION_GLOSA_ACEPTADA" numFmtId="0">
      <sharedItems containsNonDate="0" containsString="0" containsBlank="1"/>
    </cacheField>
    <cacheField name="VALOR_GLOSA_DV" numFmtId="167">
      <sharedItems containsString="0" containsBlank="1" containsNumber="1" containsInteger="1" minValue="0" maxValue="0"/>
    </cacheField>
    <cacheField name="OBSERVACION_GLOSA_DV" numFmtId="0">
      <sharedItems containsNonDate="0" containsString="0" containsBlank="1"/>
    </cacheField>
    <cacheField name="VALOR_CRUZADO_SASS" numFmtId="167">
      <sharedItems containsString="0" containsBlank="1" containsNumber="1" containsInteger="1" minValue="701580" maxValue="18708800"/>
    </cacheField>
    <cacheField name="SALDO_SASS" numFmtId="167">
      <sharedItems containsString="0" containsBlank="1" containsNumber="1" containsInteger="1" minValue="0" maxValue="0"/>
    </cacheField>
    <cacheField name="RETENCION" numFmtId="167">
      <sharedItems containsString="0" containsBlank="1" containsNumber="1" minValue="42094.8" maxValue="374176"/>
    </cacheField>
    <cacheField name="VALO_CANCELADO_SAP" numFmtId="0">
      <sharedItems containsSemiMixedTypes="0" containsString="0" containsNumber="1" containsInteger="1" minValue="0" maxValue="18334624"/>
    </cacheField>
    <cacheField name="DOC_COMPENSACION_SAP" numFmtId="0">
      <sharedItems containsSemiMixedTypes="0" containsString="0" containsNumber="1" containsInteger="1" minValue="0" maxValue="4800056634"/>
    </cacheField>
    <cacheField name="FECHA_COMPENSACION_SAP" numFmtId="0">
      <sharedItems containsMixedTypes="1" containsNumber="1" containsInteger="1" minValue="0" maxValue="0"/>
    </cacheField>
    <cacheField name="VALOR_TRANFERENCIA" numFmtId="0">
      <sharedItems containsNonDate="0" containsString="0" containsBlank="1"/>
    </cacheField>
    <cacheField name="AUTORIZACION" numFmtId="0">
      <sharedItems containsNonDate="0" containsString="0" containsBlank="1"/>
    </cacheField>
    <cacheField name="ENTIDAD_RESPONSABLE_PAGO" numFmtId="0">
      <sharedItems containsNonDate="0" containsString="0" containsBlank="1"/>
    </cacheField>
    <cacheField name="FECHA_RAD_IPS" numFmtId="14">
      <sharedItems containsSemiMixedTypes="0" containsNonDate="0" containsDate="1" containsString="0" minDate="2020-06-17T00:00:00" maxDate="2020-07-09T00:00:00"/>
    </cacheField>
    <cacheField name="FECHA_RAD_INICIAL_SASS" numFmtId="0">
      <sharedItems containsNonDate="0" containsString="0" containsBlank="1"/>
    </cacheField>
    <cacheField name="ULTIMO_ESTADO_FACT" numFmtId="0">
      <sharedItems containsString="0" containsBlank="1" containsNumber="1" containsInteger="1" minValue="2" maxValue="2"/>
    </cacheField>
    <cacheField name="FECHA_ULTIMA_NOVEDAD" numFmtId="0">
      <sharedItems containsNonDate="0" containsString="0" containsBlank="1"/>
    </cacheField>
    <cacheField name="CLASIFICACION_GLOSA" numFmtId="0">
      <sharedItems containsNonDate="0" containsString="0" containsBlank="1"/>
    </cacheField>
    <cacheField name="NUMERO_INGRESO_FACT" numFmtId="0">
      <sharedItems containsString="0" containsBlank="1" containsNumber="1" containsInteger="1" minValue="1" maxValue="2"/>
    </cacheField>
    <cacheField name="F_PROBABLE_PAGO_SASS" numFmtId="0">
      <sharedItems containsString="0" containsBlank="1" containsNumber="1" containsInteger="1" minValue="20200630" maxValue="20220830"/>
    </cacheField>
    <cacheField name="F_RAD_SASS" numFmtId="0">
      <sharedItems containsString="0" containsBlank="1" containsNumber="1" containsInteger="1" minValue="20200617" maxValue="20220802"/>
    </cacheField>
    <cacheField name="VALOR_REPORTADO_CRICULAR 030" numFmtId="0">
      <sharedItems containsString="0" containsBlank="1" containsNumber="1" containsInteger="1" minValue="701580" maxValue="18708800"/>
    </cacheField>
    <cacheField name="VALOR_GLOSA_ACEPTADA_REPORTADO_CIRCULAR 030" numFmtId="0">
      <sharedItems containsString="0" containsBlank="1" containsNumber="1" containsInteger="1" minValue="0" maxValue="0"/>
    </cacheField>
    <cacheField name="F_CORTE" numFmtId="0">
      <sharedItems containsSemiMixedTypes="0" containsString="0" containsNumber="1" containsInteger="1" minValue="20220831" maxValue="2022083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41">
  <r>
    <n v="830114846"/>
    <s v="CEDIT SAS"/>
    <s v="FEB"/>
    <n v="387"/>
    <m/>
    <m/>
    <m/>
    <s v="FEB_387"/>
    <s v="830114846_FEB_387"/>
    <d v="2021-10-12T00:00:00"/>
    <n v="11693000"/>
    <n v="11693000"/>
    <s v="A)Factura no radicada en ERP"/>
    <x v="0"/>
    <m/>
    <m/>
    <m/>
    <n v="0"/>
    <n v="0"/>
    <s v="no_cruza"/>
    <m/>
    <m/>
    <m/>
    <m/>
    <m/>
    <m/>
    <m/>
    <m/>
    <m/>
    <n v="0"/>
    <n v="0"/>
    <n v="0"/>
    <m/>
    <m/>
    <m/>
    <d v="2020-07-08T00:00:00"/>
    <m/>
    <m/>
    <m/>
    <m/>
    <m/>
    <m/>
    <m/>
    <m/>
    <m/>
    <n v="20220831"/>
  </r>
  <r>
    <n v="830114846"/>
    <s v="CEDIT SAS"/>
    <s v="FEB"/>
    <n v="465"/>
    <m/>
    <m/>
    <m/>
    <s v="FEB_465"/>
    <s v="830114846_FEB_465"/>
    <d v="2022-01-13T00:00:00"/>
    <n v="6080360"/>
    <n v="6080360"/>
    <s v="A)Factura no radicada en ERP"/>
    <x v="0"/>
    <m/>
    <m/>
    <m/>
    <n v="0"/>
    <n v="0"/>
    <s v="no_cruza"/>
    <m/>
    <m/>
    <m/>
    <m/>
    <m/>
    <m/>
    <m/>
    <m/>
    <m/>
    <n v="0"/>
    <n v="0"/>
    <n v="0"/>
    <m/>
    <m/>
    <m/>
    <d v="2020-07-08T00:00:00"/>
    <m/>
    <m/>
    <m/>
    <m/>
    <m/>
    <m/>
    <m/>
    <m/>
    <m/>
    <n v="20220831"/>
  </r>
  <r>
    <n v="830114846"/>
    <s v="CEDIT SAS"/>
    <s v="FEB"/>
    <n v="466"/>
    <m/>
    <m/>
    <m/>
    <s v="FEB_466"/>
    <s v="830114846_FEB_466"/>
    <d v="2022-01-13T00:00:00"/>
    <n v="17773360"/>
    <n v="17773360"/>
    <s v="A)Factura no radicada en ERP"/>
    <x v="0"/>
    <m/>
    <m/>
    <m/>
    <n v="0"/>
    <n v="0"/>
    <s v="no_cruza"/>
    <m/>
    <m/>
    <m/>
    <m/>
    <m/>
    <m/>
    <m/>
    <m/>
    <m/>
    <n v="0"/>
    <n v="0"/>
    <n v="0"/>
    <m/>
    <m/>
    <m/>
    <d v="2020-07-08T00:00:00"/>
    <m/>
    <m/>
    <m/>
    <m/>
    <m/>
    <m/>
    <m/>
    <m/>
    <m/>
    <n v="20220831"/>
  </r>
  <r>
    <n v="830114846"/>
    <s v="CEDIT SAS"/>
    <s v="FEB"/>
    <n v="540"/>
    <m/>
    <m/>
    <m/>
    <s v="FEB_540"/>
    <s v="830114846_FEB_540"/>
    <d v="2022-04-18T00:00:00"/>
    <n v="1637020"/>
    <n v="1637020"/>
    <s v="A)Factura no radicada en ERP"/>
    <x v="0"/>
    <m/>
    <m/>
    <m/>
    <n v="0"/>
    <n v="0"/>
    <s v="no_cruza"/>
    <m/>
    <m/>
    <m/>
    <m/>
    <m/>
    <m/>
    <m/>
    <m/>
    <m/>
    <n v="0"/>
    <n v="0"/>
    <n v="0"/>
    <m/>
    <m/>
    <m/>
    <d v="2020-07-08T00:00:00"/>
    <m/>
    <m/>
    <m/>
    <m/>
    <m/>
    <m/>
    <m/>
    <m/>
    <m/>
    <n v="20220831"/>
  </r>
  <r>
    <n v="830114846"/>
    <s v="CEDIT SAS"/>
    <s v="FEB"/>
    <n v="541"/>
    <m/>
    <m/>
    <m/>
    <s v="FEB_541"/>
    <s v="830114846_FEB_541"/>
    <d v="2022-04-18T00:00:00"/>
    <n v="2338600"/>
    <n v="2338600"/>
    <s v="A)Factura no radicada en ERP"/>
    <x v="0"/>
    <m/>
    <m/>
    <m/>
    <n v="0"/>
    <n v="0"/>
    <s v="no_cruza"/>
    <m/>
    <m/>
    <m/>
    <m/>
    <m/>
    <m/>
    <m/>
    <m/>
    <m/>
    <n v="0"/>
    <n v="0"/>
    <n v="0"/>
    <m/>
    <m/>
    <m/>
    <d v="2020-07-08T00:00:00"/>
    <m/>
    <m/>
    <m/>
    <m/>
    <m/>
    <m/>
    <m/>
    <m/>
    <m/>
    <n v="20220831"/>
  </r>
  <r>
    <n v="830114846"/>
    <s v="CEDIT SAS"/>
    <s v="FEB"/>
    <n v="542"/>
    <m/>
    <m/>
    <m/>
    <s v="FEB_542"/>
    <s v="830114846_FEB_542"/>
    <d v="2022-04-18T00:00:00"/>
    <n v="3274040"/>
    <n v="3274040"/>
    <s v="A)Factura no radicada en ERP"/>
    <x v="0"/>
    <m/>
    <m/>
    <m/>
    <n v="0"/>
    <n v="0"/>
    <s v="no_cruza"/>
    <m/>
    <m/>
    <m/>
    <m/>
    <m/>
    <m/>
    <m/>
    <m/>
    <m/>
    <n v="0"/>
    <n v="0"/>
    <n v="0"/>
    <m/>
    <m/>
    <m/>
    <d v="2020-07-08T00:00:00"/>
    <m/>
    <m/>
    <m/>
    <m/>
    <m/>
    <m/>
    <m/>
    <m/>
    <m/>
    <n v="20220831"/>
  </r>
  <r>
    <n v="830114846"/>
    <s v="CEDIT SAS"/>
    <s v="FEB"/>
    <n v="543"/>
    <m/>
    <m/>
    <m/>
    <s v="FEB_543"/>
    <s v="830114846_FEB_543"/>
    <d v="2022-04-18T00:00:00"/>
    <n v="3274040"/>
    <n v="3274040"/>
    <s v="A)Factura no radicada en ERP"/>
    <x v="0"/>
    <m/>
    <m/>
    <m/>
    <n v="0"/>
    <n v="0"/>
    <s v="no_cruza"/>
    <m/>
    <m/>
    <m/>
    <m/>
    <m/>
    <m/>
    <m/>
    <m/>
    <m/>
    <n v="0"/>
    <n v="0"/>
    <n v="0"/>
    <m/>
    <m/>
    <m/>
    <d v="2020-07-08T00:00:00"/>
    <m/>
    <m/>
    <m/>
    <m/>
    <m/>
    <m/>
    <m/>
    <m/>
    <m/>
    <n v="20220831"/>
  </r>
  <r>
    <n v="830114846"/>
    <s v="CEDIT SAS"/>
    <s v="FEB"/>
    <n v="544"/>
    <m/>
    <m/>
    <m/>
    <s v="FEB_544"/>
    <s v="830114846_FEB_544"/>
    <d v="2022-04-18T00:00:00"/>
    <n v="1403160"/>
    <n v="1403160"/>
    <s v="A)Factura no radicada en ERP"/>
    <x v="0"/>
    <m/>
    <m/>
    <m/>
    <n v="0"/>
    <n v="0"/>
    <s v="no_cruza"/>
    <m/>
    <m/>
    <m/>
    <m/>
    <m/>
    <m/>
    <m/>
    <m/>
    <m/>
    <n v="0"/>
    <n v="0"/>
    <n v="0"/>
    <m/>
    <m/>
    <m/>
    <d v="2020-07-08T00:00:00"/>
    <m/>
    <m/>
    <m/>
    <m/>
    <m/>
    <m/>
    <m/>
    <m/>
    <m/>
    <n v="20220831"/>
  </r>
  <r>
    <n v="830114846"/>
    <s v="CEDIT SAS"/>
    <s v="FEB"/>
    <n v="545"/>
    <m/>
    <m/>
    <m/>
    <s v="FEB_545"/>
    <s v="830114846_FEB_545"/>
    <d v="2022-04-18T00:00:00"/>
    <n v="3040180"/>
    <n v="3040180"/>
    <s v="A)Factura no radicada en ERP"/>
    <x v="0"/>
    <m/>
    <m/>
    <m/>
    <n v="0"/>
    <n v="0"/>
    <s v="no_cruza"/>
    <m/>
    <m/>
    <m/>
    <m/>
    <m/>
    <m/>
    <m/>
    <m/>
    <m/>
    <n v="0"/>
    <n v="0"/>
    <n v="0"/>
    <m/>
    <m/>
    <m/>
    <d v="2020-07-08T00:00:00"/>
    <m/>
    <m/>
    <m/>
    <m/>
    <m/>
    <m/>
    <m/>
    <m/>
    <m/>
    <n v="20220831"/>
  </r>
  <r>
    <n v="830114846"/>
    <s v="CEDIT SAS"/>
    <s v="BC"/>
    <n v="11274"/>
    <m/>
    <m/>
    <m/>
    <s v="BC_11274"/>
    <s v="830114846_BC_11274"/>
    <d v="2020-05-30T00:00:00"/>
    <n v="1076748"/>
    <n v="1076748"/>
    <s v="A)Factura no radicada en ERP"/>
    <x v="0"/>
    <m/>
    <m/>
    <m/>
    <n v="0"/>
    <n v="0"/>
    <s v="no_cruza"/>
    <m/>
    <m/>
    <m/>
    <m/>
    <m/>
    <m/>
    <m/>
    <m/>
    <m/>
    <n v="0"/>
    <n v="0"/>
    <n v="0"/>
    <m/>
    <m/>
    <m/>
    <d v="2020-06-17T00:00:00"/>
    <m/>
    <m/>
    <m/>
    <m/>
    <m/>
    <m/>
    <m/>
    <m/>
    <m/>
    <n v="20220831"/>
  </r>
  <r>
    <n v="830114846"/>
    <s v="CEDIT SAS"/>
    <s v="FEB"/>
    <n v="335"/>
    <s v="FEB"/>
    <n v="335"/>
    <m/>
    <s v="FEB_335"/>
    <s v="830114846_FEB_335"/>
    <d v="2021-08-10T00:00:00"/>
    <n v="14733180"/>
    <n v="14733180"/>
    <s v="B)Factura sin saldo ERP"/>
    <x v="1"/>
    <m/>
    <m/>
    <m/>
    <n v="0"/>
    <n v="0"/>
    <s v="OK"/>
    <n v="14733180"/>
    <n v="0"/>
    <n v="0"/>
    <m/>
    <n v="0"/>
    <m/>
    <n v="14733180"/>
    <n v="0"/>
    <n v="294663.60000000003"/>
    <n v="14438516"/>
    <n v="2201273952"/>
    <s v="01.08.2022"/>
    <m/>
    <m/>
    <m/>
    <d v="2020-07-08T00:00:00"/>
    <m/>
    <n v="2"/>
    <m/>
    <m/>
    <n v="1"/>
    <n v="20210831"/>
    <n v="20210826"/>
    <n v="14733180"/>
    <n v="0"/>
    <n v="20220831"/>
  </r>
  <r>
    <n v="830114846"/>
    <s v="CEDIT SAS"/>
    <s v="FEB"/>
    <n v="362"/>
    <s v="FEB"/>
    <n v="362"/>
    <m/>
    <s v="FEB_362"/>
    <s v="830114846_FEB_362"/>
    <d v="2021-09-14T00:00:00"/>
    <n v="10757560"/>
    <n v="10757560"/>
    <s v="B)Factura sin saldo ERP"/>
    <x v="1"/>
    <m/>
    <m/>
    <m/>
    <n v="0"/>
    <n v="0"/>
    <s v="OK"/>
    <n v="10757560"/>
    <n v="0"/>
    <n v="0"/>
    <m/>
    <n v="0"/>
    <m/>
    <n v="10757560"/>
    <n v="0"/>
    <n v="215151.2"/>
    <n v="10542409"/>
    <n v="2201273952"/>
    <s v="01.08.2022"/>
    <m/>
    <m/>
    <m/>
    <d v="2020-07-08T00:00:00"/>
    <m/>
    <n v="2"/>
    <m/>
    <m/>
    <n v="1"/>
    <n v="20210930"/>
    <n v="20210917"/>
    <n v="10757560"/>
    <n v="0"/>
    <n v="20220831"/>
  </r>
  <r>
    <n v="830114846"/>
    <s v="CEDIT SAS"/>
    <s v="FEB"/>
    <n v="412"/>
    <s v="FEB"/>
    <n v="412"/>
    <m/>
    <s v="FEB_412"/>
    <s v="830114846_FEB_412"/>
    <d v="2021-11-12T00:00:00"/>
    <n v="10757560"/>
    <n v="10757560"/>
    <s v="B)Factura sin saldo ERP"/>
    <x v="1"/>
    <m/>
    <m/>
    <m/>
    <n v="0"/>
    <n v="0"/>
    <s v="OK"/>
    <n v="10757560"/>
    <n v="0"/>
    <n v="0"/>
    <m/>
    <n v="0"/>
    <m/>
    <n v="10757560"/>
    <n v="0"/>
    <n v="215151.2"/>
    <n v="10542409"/>
    <n v="2201273952"/>
    <s v="01.08.2022"/>
    <m/>
    <m/>
    <m/>
    <d v="2020-07-08T00:00:00"/>
    <m/>
    <n v="2"/>
    <m/>
    <m/>
    <n v="1"/>
    <n v="20211230"/>
    <n v="20211201"/>
    <n v="10757560"/>
    <n v="0"/>
    <n v="20220831"/>
  </r>
  <r>
    <n v="830114846"/>
    <s v="CEDIT SAS"/>
    <s v="FEB"/>
    <n v="440"/>
    <s v="FEB"/>
    <n v="440"/>
    <m/>
    <s v="FEB_440"/>
    <s v="830114846_FEB_440"/>
    <d v="2021-12-13T00:00:00"/>
    <n v="18708800"/>
    <n v="18708800"/>
    <s v="B)Factura sin saldo ERP"/>
    <x v="1"/>
    <m/>
    <m/>
    <m/>
    <n v="0"/>
    <n v="0"/>
    <s v="OK"/>
    <n v="18708800"/>
    <n v="0"/>
    <n v="0"/>
    <m/>
    <n v="0"/>
    <m/>
    <n v="18708800"/>
    <n v="0"/>
    <n v="374176"/>
    <n v="18334624"/>
    <n v="2201273952"/>
    <s v="01.08.2022"/>
    <m/>
    <m/>
    <m/>
    <d v="2020-07-08T00:00:00"/>
    <m/>
    <n v="2"/>
    <m/>
    <m/>
    <n v="1"/>
    <n v="20211230"/>
    <n v="20211222"/>
    <n v="18708800"/>
    <n v="0"/>
    <n v="20220831"/>
  </r>
  <r>
    <n v="830114846"/>
    <s v="CEDIT SAS"/>
    <s v="FEB"/>
    <n v="487"/>
    <s v="FEB"/>
    <n v="487"/>
    <m/>
    <s v="FEB_487"/>
    <s v="830114846_FEB_487"/>
    <d v="2022-02-14T00:00:00"/>
    <n v="12394580"/>
    <n v="12394580"/>
    <s v="B)Factura sin saldo ERP"/>
    <x v="2"/>
    <m/>
    <m/>
    <m/>
    <n v="0"/>
    <n v="0"/>
    <s v="OK"/>
    <n v="12394580"/>
    <n v="0"/>
    <n v="0"/>
    <m/>
    <n v="0"/>
    <m/>
    <n v="12394580"/>
    <n v="0"/>
    <m/>
    <n v="0"/>
    <n v="0"/>
    <n v="0"/>
    <m/>
    <m/>
    <m/>
    <d v="2020-07-08T00:00:00"/>
    <m/>
    <n v="2"/>
    <m/>
    <m/>
    <n v="1"/>
    <n v="20220330"/>
    <n v="20220318"/>
    <n v="12394580"/>
    <n v="0"/>
    <n v="20220831"/>
  </r>
  <r>
    <n v="830114846"/>
    <s v="CEDIT SAS"/>
    <s v="FEB"/>
    <n v="515"/>
    <s v="FEB"/>
    <n v="515"/>
    <m/>
    <s v="FEB_515"/>
    <s v="830114846_FEB_515"/>
    <d v="2022-03-14T00:00:00"/>
    <n v="12394580"/>
    <n v="12394580"/>
    <s v="B)Factura sin saldo ERP"/>
    <x v="2"/>
    <m/>
    <m/>
    <m/>
    <n v="0"/>
    <n v="0"/>
    <s v="OK"/>
    <n v="12394580"/>
    <n v="0"/>
    <n v="0"/>
    <m/>
    <n v="0"/>
    <m/>
    <n v="12394580"/>
    <n v="0"/>
    <m/>
    <n v="0"/>
    <n v="0"/>
    <n v="0"/>
    <m/>
    <m/>
    <m/>
    <d v="2020-07-08T00:00:00"/>
    <m/>
    <n v="2"/>
    <m/>
    <m/>
    <n v="1"/>
    <n v="20220330"/>
    <n v="20220318"/>
    <n v="12394580"/>
    <n v="0"/>
    <n v="20220831"/>
  </r>
  <r>
    <n v="830114846"/>
    <s v="CEDIT SAS"/>
    <s v="FEB"/>
    <n v="569"/>
    <s v="FEB"/>
    <n v="569"/>
    <m/>
    <s v="FEB_569"/>
    <s v="830114846_FEB_569"/>
    <d v="2022-05-13T00:00:00"/>
    <n v="3040180"/>
    <n v="3040180"/>
    <s v="B)Factura sin saldo ERP"/>
    <x v="2"/>
    <m/>
    <m/>
    <m/>
    <n v="0"/>
    <n v="0"/>
    <s v="OK"/>
    <n v="3040180"/>
    <n v="0"/>
    <n v="0"/>
    <m/>
    <n v="0"/>
    <m/>
    <n v="3040180"/>
    <n v="0"/>
    <m/>
    <n v="0"/>
    <n v="0"/>
    <n v="0"/>
    <m/>
    <m/>
    <m/>
    <d v="2020-07-08T00:00:00"/>
    <m/>
    <n v="2"/>
    <m/>
    <m/>
    <n v="1"/>
    <n v="20220630"/>
    <n v="20220602"/>
    <n v="3040180"/>
    <n v="0"/>
    <n v="20220831"/>
  </r>
  <r>
    <n v="830114846"/>
    <s v="CEDIT SAS"/>
    <s v="FEB"/>
    <n v="570"/>
    <s v="FEB"/>
    <n v="570"/>
    <m/>
    <s v="FEB_570"/>
    <s v="830114846_FEB_570"/>
    <d v="2022-05-13T00:00:00"/>
    <n v="3040180"/>
    <n v="3040180"/>
    <s v="B)Factura sin saldo ERP"/>
    <x v="2"/>
    <m/>
    <m/>
    <m/>
    <n v="0"/>
    <n v="0"/>
    <s v="OK"/>
    <n v="3040180"/>
    <n v="0"/>
    <n v="0"/>
    <m/>
    <n v="0"/>
    <m/>
    <n v="3040180"/>
    <n v="0"/>
    <m/>
    <n v="0"/>
    <n v="0"/>
    <n v="0"/>
    <m/>
    <m/>
    <m/>
    <d v="2020-07-08T00:00:00"/>
    <m/>
    <n v="2"/>
    <m/>
    <m/>
    <n v="1"/>
    <n v="20220630"/>
    <n v="20220602"/>
    <n v="3040180"/>
    <n v="0"/>
    <n v="20220831"/>
  </r>
  <r>
    <n v="830114846"/>
    <s v="CEDIT SAS"/>
    <s v="FEB"/>
    <n v="571"/>
    <s v="FEB"/>
    <n v="571"/>
    <m/>
    <s v="FEB_571"/>
    <s v="830114846_FEB_571"/>
    <d v="2022-05-13T00:00:00"/>
    <n v="3040180"/>
    <n v="3040180"/>
    <s v="B)Factura sin saldo ERP"/>
    <x v="2"/>
    <m/>
    <m/>
    <m/>
    <n v="0"/>
    <n v="0"/>
    <s v="OK"/>
    <n v="3040180"/>
    <n v="0"/>
    <n v="0"/>
    <m/>
    <n v="0"/>
    <m/>
    <n v="3040180"/>
    <n v="0"/>
    <m/>
    <n v="0"/>
    <n v="0"/>
    <n v="0"/>
    <m/>
    <m/>
    <m/>
    <d v="2020-07-08T00:00:00"/>
    <m/>
    <n v="2"/>
    <m/>
    <m/>
    <n v="1"/>
    <n v="20220630"/>
    <n v="20220602"/>
    <n v="3040180"/>
    <n v="0"/>
    <n v="20220831"/>
  </r>
  <r>
    <n v="830114846"/>
    <s v="CEDIT SAS"/>
    <s v="FEB"/>
    <n v="572"/>
    <s v="FEB"/>
    <n v="572"/>
    <m/>
    <s v="FEB_572"/>
    <s v="830114846_FEB_572"/>
    <d v="2022-05-13T00:00:00"/>
    <n v="935440"/>
    <n v="935440"/>
    <s v="B)Factura sin saldo ERP"/>
    <x v="2"/>
    <m/>
    <m/>
    <m/>
    <n v="0"/>
    <n v="0"/>
    <s v="OK"/>
    <n v="935440"/>
    <n v="0"/>
    <n v="0"/>
    <m/>
    <n v="0"/>
    <m/>
    <n v="935440"/>
    <n v="0"/>
    <m/>
    <n v="0"/>
    <n v="0"/>
    <n v="0"/>
    <m/>
    <m/>
    <m/>
    <d v="2020-07-08T00:00:00"/>
    <m/>
    <n v="2"/>
    <m/>
    <m/>
    <n v="1"/>
    <n v="20220630"/>
    <n v="20220602"/>
    <n v="935440"/>
    <n v="0"/>
    <n v="20220831"/>
  </r>
  <r>
    <n v="830114846"/>
    <s v="CEDIT SAS"/>
    <s v="FEB"/>
    <n v="573"/>
    <s v="FEB"/>
    <n v="573"/>
    <m/>
    <s v="FEB_573"/>
    <s v="830114846_FEB_573"/>
    <d v="2022-05-13T00:00:00"/>
    <n v="3040180"/>
    <n v="3040180"/>
    <s v="B)Factura sin saldo ERP"/>
    <x v="2"/>
    <m/>
    <m/>
    <m/>
    <n v="0"/>
    <n v="0"/>
    <s v="OK"/>
    <n v="3040180"/>
    <n v="0"/>
    <n v="0"/>
    <m/>
    <n v="0"/>
    <m/>
    <n v="3040180"/>
    <n v="0"/>
    <m/>
    <n v="0"/>
    <n v="0"/>
    <n v="0"/>
    <m/>
    <m/>
    <m/>
    <d v="2020-07-08T00:00:00"/>
    <m/>
    <n v="2"/>
    <m/>
    <m/>
    <n v="1"/>
    <n v="20220630"/>
    <n v="20220602"/>
    <n v="3040180"/>
    <n v="0"/>
    <n v="20220831"/>
  </r>
  <r>
    <n v="830114846"/>
    <s v="CEDIT SAS"/>
    <s v="FEB"/>
    <n v="595"/>
    <s v="FEB"/>
    <n v="595"/>
    <m/>
    <s v="FEB_595"/>
    <s v="830114846_FEB_595"/>
    <d v="2022-06-14T00:00:00"/>
    <n v="3040180"/>
    <n v="3040180"/>
    <s v="B)Factura sin saldo ERP"/>
    <x v="1"/>
    <m/>
    <m/>
    <m/>
    <n v="0"/>
    <n v="0"/>
    <s v="OK"/>
    <n v="3040180"/>
    <n v="0"/>
    <n v="0"/>
    <m/>
    <n v="0"/>
    <m/>
    <n v="3040180"/>
    <n v="0"/>
    <n v="60803.6"/>
    <n v="2979376"/>
    <n v="4800056634"/>
    <s v="16.08.2022"/>
    <m/>
    <m/>
    <m/>
    <d v="2020-07-08T00:00:00"/>
    <m/>
    <n v="2"/>
    <m/>
    <m/>
    <n v="1"/>
    <n v="20220630"/>
    <n v="20220616"/>
    <n v="3040180"/>
    <n v="0"/>
    <n v="20220831"/>
  </r>
  <r>
    <n v="830114846"/>
    <s v="CEDIT SAS"/>
    <s v="FEB"/>
    <n v="596"/>
    <s v="FEB"/>
    <n v="596"/>
    <m/>
    <s v="FEB_596"/>
    <s v="830114846_FEB_596"/>
    <d v="2022-06-14T00:00:00"/>
    <n v="3040180"/>
    <n v="3040180"/>
    <s v="B)Factura sin saldo ERP"/>
    <x v="1"/>
    <m/>
    <m/>
    <m/>
    <n v="0"/>
    <n v="0"/>
    <s v="OK"/>
    <n v="3040180"/>
    <n v="0"/>
    <n v="0"/>
    <m/>
    <n v="0"/>
    <m/>
    <n v="3040180"/>
    <n v="0"/>
    <n v="60803.6"/>
    <n v="2979376"/>
    <n v="4800056634"/>
    <s v="16.08.2022"/>
    <m/>
    <m/>
    <m/>
    <d v="2020-07-08T00:00:00"/>
    <m/>
    <n v="2"/>
    <m/>
    <m/>
    <n v="1"/>
    <n v="20220630"/>
    <n v="20220616"/>
    <n v="3040180"/>
    <n v="0"/>
    <n v="20220831"/>
  </r>
  <r>
    <n v="830114846"/>
    <s v="CEDIT SAS"/>
    <s v="FEB"/>
    <n v="597"/>
    <s v="FEB"/>
    <n v="597"/>
    <m/>
    <s v="FEB_597"/>
    <s v="830114846_FEB_597"/>
    <d v="2022-06-14T00:00:00"/>
    <n v="3040180"/>
    <n v="3040180"/>
    <s v="B)Factura sin saldo ERP"/>
    <x v="1"/>
    <m/>
    <m/>
    <m/>
    <n v="0"/>
    <n v="0"/>
    <s v="OK"/>
    <n v="3040180"/>
    <n v="0"/>
    <n v="0"/>
    <m/>
    <n v="0"/>
    <m/>
    <n v="3040180"/>
    <n v="0"/>
    <n v="60803.6"/>
    <n v="2979376"/>
    <n v="4800056634"/>
    <s v="16.08.2022"/>
    <m/>
    <m/>
    <m/>
    <d v="2020-07-08T00:00:00"/>
    <m/>
    <n v="2"/>
    <m/>
    <m/>
    <n v="1"/>
    <n v="20220630"/>
    <n v="20220616"/>
    <n v="3040180"/>
    <n v="0"/>
    <n v="20220831"/>
  </r>
  <r>
    <n v="830114846"/>
    <s v="CEDIT SAS"/>
    <s v="FEB"/>
    <n v="598"/>
    <s v="FEB"/>
    <n v="598"/>
    <m/>
    <s v="FEB_598"/>
    <s v="830114846_FEB_598"/>
    <d v="2022-06-14T00:00:00"/>
    <n v="935440"/>
    <n v="935440"/>
    <s v="B)Factura sin saldo ERP"/>
    <x v="2"/>
    <m/>
    <m/>
    <m/>
    <n v="0"/>
    <n v="0"/>
    <s v="OK"/>
    <n v="935440"/>
    <n v="0"/>
    <n v="0"/>
    <m/>
    <n v="0"/>
    <m/>
    <n v="935440"/>
    <n v="0"/>
    <m/>
    <n v="0"/>
    <n v="0"/>
    <n v="0"/>
    <m/>
    <m/>
    <m/>
    <d v="2020-07-08T00:00:00"/>
    <m/>
    <n v="2"/>
    <m/>
    <m/>
    <n v="1"/>
    <n v="20220630"/>
    <n v="20220616"/>
    <n v="935440"/>
    <n v="0"/>
    <n v="20220831"/>
  </r>
  <r>
    <n v="830114846"/>
    <s v="CEDIT SAS"/>
    <s v="FEB"/>
    <n v="599"/>
    <s v="FEB"/>
    <n v="599"/>
    <m/>
    <s v="FEB_599"/>
    <s v="830114846_FEB_599"/>
    <d v="2022-06-14T00:00:00"/>
    <n v="2572460"/>
    <n v="2572460"/>
    <s v="B)Factura sin saldo ERP"/>
    <x v="2"/>
    <m/>
    <m/>
    <m/>
    <n v="0"/>
    <n v="0"/>
    <s v="OK"/>
    <n v="2572460"/>
    <n v="0"/>
    <n v="0"/>
    <m/>
    <n v="0"/>
    <m/>
    <n v="2572460"/>
    <n v="0"/>
    <m/>
    <n v="0"/>
    <n v="0"/>
    <n v="0"/>
    <m/>
    <m/>
    <m/>
    <d v="2020-07-08T00:00:00"/>
    <m/>
    <n v="2"/>
    <m/>
    <m/>
    <n v="1"/>
    <n v="20220630"/>
    <n v="20220616"/>
    <n v="2572460"/>
    <n v="0"/>
    <n v="20220831"/>
  </r>
  <r>
    <n v="830114846"/>
    <s v="CEDIT SAS"/>
    <s v="FEB"/>
    <n v="600"/>
    <s v="FEB"/>
    <n v="600"/>
    <m/>
    <s v="FEB_600"/>
    <s v="830114846_FEB_600"/>
    <d v="2022-06-14T00:00:00"/>
    <n v="3040180"/>
    <n v="3040180"/>
    <s v="B)Factura sin saldo ERP"/>
    <x v="2"/>
    <m/>
    <m/>
    <m/>
    <n v="0"/>
    <n v="0"/>
    <s v="OK"/>
    <n v="3040180"/>
    <n v="0"/>
    <n v="0"/>
    <m/>
    <n v="0"/>
    <m/>
    <n v="3040180"/>
    <n v="0"/>
    <m/>
    <n v="0"/>
    <n v="0"/>
    <n v="0"/>
    <m/>
    <m/>
    <m/>
    <d v="2020-07-08T00:00:00"/>
    <m/>
    <n v="2"/>
    <m/>
    <m/>
    <n v="1"/>
    <n v="20220630"/>
    <n v="20220616"/>
    <n v="3040180"/>
    <n v="0"/>
    <n v="20220831"/>
  </r>
  <r>
    <n v="830114846"/>
    <s v="CEDIT SAS"/>
    <s v="FEB"/>
    <n v="601"/>
    <s v="FEB"/>
    <n v="601"/>
    <m/>
    <s v="FEB_601"/>
    <s v="830114846_FEB_601"/>
    <d v="2022-06-14T00:00:00"/>
    <n v="3040180"/>
    <n v="3040180"/>
    <s v="B)Factura sin saldo ERP"/>
    <x v="2"/>
    <m/>
    <m/>
    <m/>
    <n v="0"/>
    <n v="0"/>
    <s v="OK"/>
    <n v="3040180"/>
    <n v="0"/>
    <n v="0"/>
    <m/>
    <n v="0"/>
    <m/>
    <n v="3040180"/>
    <n v="0"/>
    <m/>
    <n v="0"/>
    <n v="0"/>
    <n v="0"/>
    <m/>
    <m/>
    <m/>
    <d v="2020-07-08T00:00:00"/>
    <m/>
    <n v="2"/>
    <m/>
    <m/>
    <n v="1"/>
    <n v="20220630"/>
    <n v="20220616"/>
    <n v="3040180"/>
    <n v="0"/>
    <n v="20220831"/>
  </r>
  <r>
    <n v="830114846"/>
    <s v="CEDIT SAS"/>
    <s v="FEB"/>
    <n v="602"/>
    <s v="FEB"/>
    <n v="602"/>
    <m/>
    <s v="FEB_602"/>
    <s v="830114846_FEB_602"/>
    <d v="2022-06-14T00:00:00"/>
    <n v="2104740"/>
    <n v="2104740"/>
    <s v="B)Factura sin saldo ERP"/>
    <x v="1"/>
    <m/>
    <m/>
    <m/>
    <n v="0"/>
    <n v="0"/>
    <s v="OK"/>
    <n v="2104740"/>
    <n v="0"/>
    <n v="0"/>
    <m/>
    <n v="0"/>
    <m/>
    <n v="2104740"/>
    <n v="0"/>
    <n v="42094.8"/>
    <n v="2062645"/>
    <n v="4800056634"/>
    <s v="16.08.2022"/>
    <m/>
    <m/>
    <m/>
    <d v="2020-07-08T00:00:00"/>
    <m/>
    <n v="2"/>
    <m/>
    <m/>
    <n v="1"/>
    <n v="20220630"/>
    <n v="20220624"/>
    <n v="2104740"/>
    <n v="0"/>
    <n v="20220831"/>
  </r>
  <r>
    <n v="830114846"/>
    <s v="CEDIT SAS"/>
    <s v="FEB"/>
    <n v="603"/>
    <s v="FEB"/>
    <n v="603"/>
    <m/>
    <s v="FEB_603"/>
    <s v="830114846_FEB_603"/>
    <d v="2022-06-14T00:00:00"/>
    <n v="2338600"/>
    <n v="2338600"/>
    <s v="B)Factura sin saldo ERP"/>
    <x v="2"/>
    <m/>
    <m/>
    <m/>
    <n v="0"/>
    <n v="0"/>
    <s v="OK"/>
    <n v="2338600"/>
    <n v="0"/>
    <n v="0"/>
    <m/>
    <n v="0"/>
    <m/>
    <n v="2338600"/>
    <n v="0"/>
    <m/>
    <n v="0"/>
    <n v="0"/>
    <n v="0"/>
    <m/>
    <m/>
    <m/>
    <d v="2020-07-08T00:00:00"/>
    <m/>
    <n v="2"/>
    <m/>
    <m/>
    <n v="1"/>
    <n v="20220630"/>
    <n v="20220616"/>
    <n v="2338600"/>
    <n v="0"/>
    <n v="20220831"/>
  </r>
  <r>
    <n v="830114846"/>
    <s v="CEDIT SAS"/>
    <s v="FEB"/>
    <n v="627"/>
    <s v="FEB"/>
    <n v="627"/>
    <m/>
    <s v="FEB_627"/>
    <s v="830114846_FEB_627"/>
    <d v="2022-07-14T00:00:00"/>
    <n v="1403160"/>
    <n v="1403160"/>
    <s v="B)Factura sin saldo ERP"/>
    <x v="2"/>
    <m/>
    <m/>
    <m/>
    <n v="0"/>
    <n v="0"/>
    <s v="OK"/>
    <n v="1403160"/>
    <n v="0"/>
    <n v="0"/>
    <m/>
    <n v="0"/>
    <m/>
    <n v="1403160"/>
    <n v="0"/>
    <m/>
    <n v="0"/>
    <n v="0"/>
    <n v="0"/>
    <m/>
    <m/>
    <m/>
    <d v="2020-07-08T00:00:00"/>
    <m/>
    <n v="2"/>
    <m/>
    <m/>
    <n v="1"/>
    <n v="20220830"/>
    <n v="20220802"/>
    <n v="1403160"/>
    <n v="0"/>
    <n v="20220831"/>
  </r>
  <r>
    <n v="830114846"/>
    <s v="CEDIT SAS"/>
    <s v="FEB"/>
    <n v="628"/>
    <s v="FEB"/>
    <n v="628"/>
    <m/>
    <s v="FEB_628"/>
    <s v="830114846_FEB_628"/>
    <d v="2022-07-14T00:00:00"/>
    <n v="2806320"/>
    <n v="2806320"/>
    <s v="B)Factura sin saldo ERP"/>
    <x v="2"/>
    <m/>
    <m/>
    <m/>
    <n v="0"/>
    <n v="0"/>
    <s v="OK"/>
    <n v="2806320"/>
    <n v="0"/>
    <n v="0"/>
    <m/>
    <n v="0"/>
    <m/>
    <n v="2806320"/>
    <n v="0"/>
    <m/>
    <n v="0"/>
    <n v="0"/>
    <n v="0"/>
    <m/>
    <m/>
    <m/>
    <d v="2020-07-08T00:00:00"/>
    <m/>
    <n v="2"/>
    <m/>
    <m/>
    <n v="1"/>
    <n v="20220830"/>
    <n v="20220802"/>
    <n v="2806320"/>
    <n v="0"/>
    <n v="20220831"/>
  </r>
  <r>
    <n v="830114846"/>
    <s v="CEDIT SAS"/>
    <s v="FEB"/>
    <n v="629"/>
    <s v="FEB"/>
    <n v="629"/>
    <m/>
    <s v="FEB_629"/>
    <s v="830114846_FEB_629"/>
    <d v="2022-07-14T00:00:00"/>
    <n v="3040180"/>
    <n v="3040180"/>
    <s v="B)Factura sin saldo ERP"/>
    <x v="2"/>
    <m/>
    <m/>
    <m/>
    <n v="0"/>
    <n v="0"/>
    <s v="OK"/>
    <n v="3040180"/>
    <n v="0"/>
    <n v="0"/>
    <m/>
    <n v="0"/>
    <m/>
    <n v="3040180"/>
    <n v="0"/>
    <m/>
    <n v="0"/>
    <n v="0"/>
    <n v="0"/>
    <m/>
    <m/>
    <m/>
    <d v="2020-07-08T00:00:00"/>
    <m/>
    <n v="2"/>
    <m/>
    <m/>
    <n v="1"/>
    <n v="20220830"/>
    <n v="20220802"/>
    <n v="3040180"/>
    <n v="0"/>
    <n v="20220831"/>
  </r>
  <r>
    <n v="830114846"/>
    <s v="CEDIT SAS"/>
    <s v="FEB"/>
    <n v="630"/>
    <s v="FEB"/>
    <n v="630"/>
    <m/>
    <s v="FEB_630"/>
    <s v="830114846_FEB_630"/>
    <d v="2022-07-14T00:00:00"/>
    <n v="2572460"/>
    <n v="2572460"/>
    <s v="B)Factura sin saldo ERP"/>
    <x v="2"/>
    <m/>
    <m/>
    <m/>
    <n v="0"/>
    <n v="0"/>
    <s v="OK"/>
    <n v="2572460"/>
    <n v="0"/>
    <n v="0"/>
    <m/>
    <n v="0"/>
    <m/>
    <n v="2572460"/>
    <n v="0"/>
    <m/>
    <n v="0"/>
    <n v="0"/>
    <n v="0"/>
    <m/>
    <m/>
    <m/>
    <d v="2020-07-08T00:00:00"/>
    <m/>
    <n v="2"/>
    <m/>
    <m/>
    <n v="1"/>
    <n v="20220830"/>
    <n v="20220802"/>
    <n v="2572460"/>
    <n v="0"/>
    <n v="20220831"/>
  </r>
  <r>
    <n v="830114846"/>
    <s v="CEDIT SAS"/>
    <s v="FEB"/>
    <n v="631"/>
    <s v="FEB"/>
    <n v="631"/>
    <m/>
    <s v="FEB_631"/>
    <s v="830114846_FEB_631"/>
    <d v="2022-07-14T00:00:00"/>
    <n v="701580"/>
    <n v="701580"/>
    <s v="B)Factura sin saldo ERP"/>
    <x v="2"/>
    <m/>
    <m/>
    <m/>
    <n v="0"/>
    <n v="0"/>
    <s v="OK"/>
    <n v="701580"/>
    <n v="0"/>
    <n v="0"/>
    <m/>
    <n v="0"/>
    <m/>
    <n v="701580"/>
    <n v="0"/>
    <m/>
    <n v="0"/>
    <n v="0"/>
    <n v="0"/>
    <m/>
    <m/>
    <m/>
    <d v="2020-07-08T00:00:00"/>
    <m/>
    <n v="2"/>
    <m/>
    <m/>
    <n v="1"/>
    <n v="20220830"/>
    <n v="20220802"/>
    <n v="701580"/>
    <n v="0"/>
    <n v="20220831"/>
  </r>
  <r>
    <n v="830114846"/>
    <s v="CEDIT SAS"/>
    <s v="FEB"/>
    <n v="632"/>
    <s v="FEB"/>
    <n v="632"/>
    <m/>
    <s v="FEB_632"/>
    <s v="830114846_FEB_632"/>
    <d v="2022-07-14T00:00:00"/>
    <n v="3040180"/>
    <n v="3040180"/>
    <s v="B)Factura sin saldo ERP"/>
    <x v="2"/>
    <m/>
    <m/>
    <m/>
    <n v="0"/>
    <n v="0"/>
    <s v="OK"/>
    <n v="3040180"/>
    <n v="0"/>
    <n v="0"/>
    <m/>
    <n v="0"/>
    <m/>
    <n v="3040180"/>
    <n v="0"/>
    <m/>
    <n v="0"/>
    <n v="0"/>
    <n v="0"/>
    <m/>
    <m/>
    <m/>
    <d v="2020-07-08T00:00:00"/>
    <m/>
    <n v="2"/>
    <m/>
    <m/>
    <n v="1"/>
    <n v="20220830"/>
    <n v="20220802"/>
    <n v="3040180"/>
    <n v="0"/>
    <n v="20220831"/>
  </r>
  <r>
    <n v="830114846"/>
    <s v="CEDIT SAS"/>
    <s v="FEB"/>
    <n v="633"/>
    <s v="FEB"/>
    <n v="633"/>
    <m/>
    <s v="FEB_633"/>
    <s v="830114846_FEB_633"/>
    <d v="2022-07-14T00:00:00"/>
    <n v="3040180"/>
    <n v="3040180"/>
    <s v="B)Factura sin saldo ERP"/>
    <x v="2"/>
    <m/>
    <m/>
    <m/>
    <n v="0"/>
    <n v="0"/>
    <s v="OK"/>
    <n v="3040180"/>
    <n v="0"/>
    <n v="0"/>
    <m/>
    <n v="0"/>
    <m/>
    <n v="3040180"/>
    <n v="0"/>
    <m/>
    <n v="0"/>
    <n v="0"/>
    <n v="0"/>
    <m/>
    <m/>
    <m/>
    <d v="2020-07-08T00:00:00"/>
    <m/>
    <n v="2"/>
    <m/>
    <m/>
    <n v="1"/>
    <n v="20220830"/>
    <n v="20220802"/>
    <n v="3040180"/>
    <n v="0"/>
    <n v="20220831"/>
  </r>
  <r>
    <n v="830114846"/>
    <s v="CEDIT SAS"/>
    <s v="FEB"/>
    <n v="634"/>
    <s v="FEB"/>
    <n v="634"/>
    <m/>
    <s v="FEB_634"/>
    <s v="830114846_FEB_634"/>
    <d v="2022-07-14T00:00:00"/>
    <n v="1870880"/>
    <n v="1870880"/>
    <s v="B)Factura sin saldo ERP"/>
    <x v="2"/>
    <m/>
    <m/>
    <m/>
    <n v="0"/>
    <n v="0"/>
    <s v="OK"/>
    <n v="1870880"/>
    <n v="0"/>
    <n v="0"/>
    <m/>
    <n v="0"/>
    <m/>
    <n v="1870880"/>
    <n v="0"/>
    <m/>
    <n v="0"/>
    <n v="0"/>
    <n v="0"/>
    <m/>
    <m/>
    <m/>
    <d v="2020-07-08T00:00:00"/>
    <m/>
    <n v="2"/>
    <m/>
    <m/>
    <n v="1"/>
    <n v="20220830"/>
    <n v="20220802"/>
    <n v="1870880"/>
    <n v="0"/>
    <n v="20220831"/>
  </r>
  <r>
    <n v="830114846"/>
    <s v="CEDIT SAS"/>
    <s v="BC"/>
    <n v="11273"/>
    <s v="BC"/>
    <n v="11273"/>
    <m/>
    <s v="BC_11273"/>
    <s v="830114846_BC_11273"/>
    <d v="2020-05-30T00:00:00"/>
    <n v="2572460"/>
    <n v="2572460"/>
    <s v="B)Factura sin saldo ERP/conciliar diferencia valor de factura"/>
    <x v="1"/>
    <m/>
    <m/>
    <m/>
    <n v="0"/>
    <n v="0"/>
    <s v="OK"/>
    <n v="10523700"/>
    <n v="0"/>
    <n v="0"/>
    <m/>
    <n v="0"/>
    <m/>
    <n v="10523700"/>
    <n v="0"/>
    <n v="210474"/>
    <n v="10313226"/>
    <n v="2200916014"/>
    <s v="07.09.2020"/>
    <m/>
    <m/>
    <m/>
    <d v="2020-06-17T00:00:00"/>
    <m/>
    <n v="2"/>
    <m/>
    <m/>
    <n v="1"/>
    <n v="20200630"/>
    <n v="20200617"/>
    <n v="10523700"/>
    <n v="0"/>
    <n v="20220831"/>
  </r>
  <r>
    <n v="830114846"/>
    <s v="CEDIT SAS"/>
    <s v="FEB"/>
    <n v="313"/>
    <s v="FEB"/>
    <n v="313"/>
    <m/>
    <s v="FEB_313"/>
    <s v="830114846_FEB_313"/>
    <d v="2021-07-13T00:00:00"/>
    <n v="13330020"/>
    <n v="13330020"/>
    <s v="B)Factura sin saldo ERP/conciliar diferencia valor de factura"/>
    <x v="1"/>
    <m/>
    <m/>
    <m/>
    <n v="0"/>
    <n v="0"/>
    <s v="OK"/>
    <n v="13330000"/>
    <n v="0"/>
    <n v="0"/>
    <m/>
    <n v="0"/>
    <m/>
    <n v="13330000"/>
    <n v="0"/>
    <n v="266600"/>
    <n v="13063400"/>
    <n v="2201273952"/>
    <s v="01.08.2022"/>
    <m/>
    <m/>
    <m/>
    <d v="2020-07-08T00:00:00"/>
    <m/>
    <n v="2"/>
    <m/>
    <m/>
    <n v="1"/>
    <n v="20210930"/>
    <n v="20210917"/>
    <n v="13330000"/>
    <n v="0"/>
    <n v="20220831"/>
  </r>
  <r>
    <n v="830114846"/>
    <s v="CEDIT SAS"/>
    <s v="FEB"/>
    <n v="65"/>
    <s v="FEB"/>
    <n v="65"/>
    <m/>
    <s v="FEB_65"/>
    <s v="830114846_FEB_65"/>
    <d v="2020-10-01T00:00:00"/>
    <n v="701580"/>
    <n v="701580"/>
    <s v="B)Factura sin saldo ERP/conciliar diferencia valor de factura"/>
    <x v="1"/>
    <m/>
    <m/>
    <m/>
    <n v="0"/>
    <n v="0"/>
    <s v="OK"/>
    <n v="9120540"/>
    <n v="0"/>
    <n v="0"/>
    <m/>
    <n v="0"/>
    <m/>
    <n v="9120540"/>
    <n v="0"/>
    <n v="182410.80000000002"/>
    <n v="8938129"/>
    <n v="2201273952"/>
    <s v="01.08.2022"/>
    <m/>
    <m/>
    <m/>
    <d v="2020-07-08T00:00:00"/>
    <m/>
    <n v="2"/>
    <m/>
    <m/>
    <n v="2"/>
    <n v="20220210"/>
    <n v="20220127"/>
    <n v="9120540"/>
    <n v="0"/>
    <n v="2022083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5C5FFA2A-CE6F-49E4-ADEC-DDF171DD7F5E}" name="TablaDinámica1" cacheId="14" applyNumberFormats="0" applyBorderFormats="0" applyFontFormats="0" applyPatternFormats="0" applyAlignmentFormats="0" applyWidthHeightFormats="1" dataCaption="Valores" updatedVersion="8" minRefreshableVersion="3" useAutoFormatting="1" itemPrintTitles="1" createdVersion="8" indent="0" outline="1" outlineData="1" multipleFieldFilters="0" rowHeaderCaption="ESTADO">
  <location ref="A3:E7" firstHeaderRow="0" firstDataRow="1" firstDataCol="1"/>
  <pivotFields count="46">
    <pivotField showAll="0"/>
    <pivotField showAll="0"/>
    <pivotField showAll="0"/>
    <pivotField showAll="0"/>
    <pivotField showAll="0"/>
    <pivotField showAll="0"/>
    <pivotField showAll="0"/>
    <pivotField showAll="0"/>
    <pivotField dataField="1" showAll="0"/>
    <pivotField numFmtId="14" showAll="0"/>
    <pivotField numFmtId="167" showAll="0"/>
    <pivotField dataField="1" numFmtId="167" showAll="0"/>
    <pivotField showAll="0"/>
    <pivotField axis="axisRow" showAll="0">
      <items count="4">
        <item x="1"/>
        <item x="0"/>
        <item x="2"/>
        <item t="default"/>
      </items>
    </pivotField>
    <pivotField showAll="0"/>
    <pivotField showAll="0"/>
    <pivotField showAll="0"/>
    <pivotField numFmtId="43" showAll="0"/>
    <pivotField numFmtId="43"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dataField="1" showAll="0"/>
    <pivotField dataField="1" showAll="0"/>
    <pivotField showAll="0"/>
    <pivotField showAll="0"/>
    <pivotField showAll="0"/>
    <pivotField showAll="0"/>
    <pivotField showAll="0"/>
    <pivotField numFmtId="14"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13"/>
  </rowFields>
  <rowItems count="4">
    <i>
      <x/>
    </i>
    <i>
      <x v="1"/>
    </i>
    <i>
      <x v="2"/>
    </i>
    <i t="grand">
      <x/>
    </i>
  </rowItems>
  <colFields count="1">
    <field x="-2"/>
  </colFields>
  <colItems count="4">
    <i>
      <x/>
    </i>
    <i i="1">
      <x v="1"/>
    </i>
    <i i="2">
      <x v="2"/>
    </i>
    <i i="3">
      <x v="3"/>
    </i>
  </colItems>
  <dataFields count="4">
    <dataField name="FACTURAS" fld="8" subtotal="count" baseField="0" baseItem="0"/>
    <dataField name="SALDO FACT IPS " fld="11" baseField="0" baseItem="0" numFmtId="167"/>
    <dataField name="RETENCION " fld="28" baseField="0" baseItem="0" numFmtId="167"/>
    <dataField name="VALOR CANCELADO" fld="29" baseField="0" baseItem="0" numFmtId="167"/>
  </dataFields>
  <formats count="3">
    <format dxfId="3">
      <pivotArea outline="0" collapsedLevelsAreSubtotals="1" fieldPosition="0">
        <references count="1">
          <reference field="4294967294" count="3" selected="0">
            <x v="1"/>
            <x v="2"/>
            <x v="3"/>
          </reference>
        </references>
      </pivotArea>
    </format>
    <format dxfId="1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0">
      <pivotArea dataOnly="0" labelOnly="1" outline="0" fieldPosition="0">
        <references count="1">
          <reference field="4294967294" count="1">
            <x v="0"/>
          </reference>
        </references>
      </pivotArea>
    </format>
  </formats>
  <pivotTableStyleInfo name="PivotStyleLight2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C21FBA-F41D-4593-B6F1-8F5F3571EDF5}">
  <dimension ref="A1:H43"/>
  <sheetViews>
    <sheetView workbookViewId="0">
      <selection activeCell="A6" sqref="A6"/>
    </sheetView>
  </sheetViews>
  <sheetFormatPr baseColWidth="10" defaultRowHeight="15"/>
  <cols>
    <col min="1" max="6" width="11.42578125" style="3"/>
    <col min="7" max="7" width="14.140625" style="3" bestFit="1" customWidth="1"/>
    <col min="8" max="8" width="12.5703125" style="3" bestFit="1" customWidth="1"/>
    <col min="9" max="16384" width="11.42578125" style="3"/>
  </cols>
  <sheetData>
    <row r="1" spans="1:8" customFormat="1" ht="45">
      <c r="A1" s="6" t="s">
        <v>0</v>
      </c>
      <c r="B1" s="6" t="s">
        <v>1</v>
      </c>
      <c r="C1" s="6" t="s">
        <v>2</v>
      </c>
      <c r="D1" s="6" t="s">
        <v>3</v>
      </c>
      <c r="E1" s="7" t="s">
        <v>4</v>
      </c>
      <c r="F1" s="7" t="s">
        <v>5</v>
      </c>
      <c r="G1" s="8" t="s">
        <v>6</v>
      </c>
      <c r="H1" s="8" t="s">
        <v>7</v>
      </c>
    </row>
    <row r="2" spans="1:8" customFormat="1">
      <c r="A2" s="9">
        <v>830114846</v>
      </c>
      <c r="B2" s="9" t="s">
        <v>8</v>
      </c>
      <c r="C2" s="9" t="s">
        <v>11</v>
      </c>
      <c r="D2" s="9">
        <v>11273</v>
      </c>
      <c r="E2" s="10">
        <v>43981</v>
      </c>
      <c r="F2" s="12">
        <v>43999</v>
      </c>
      <c r="G2" s="5">
        <v>2572460</v>
      </c>
      <c r="H2" s="4">
        <v>2572460</v>
      </c>
    </row>
    <row r="3" spans="1:8" customFormat="1">
      <c r="A3" s="9">
        <v>830114846</v>
      </c>
      <c r="B3" s="9" t="s">
        <v>8</v>
      </c>
      <c r="C3" s="9" t="s">
        <v>11</v>
      </c>
      <c r="D3" s="9">
        <v>11274</v>
      </c>
      <c r="E3" s="10">
        <v>43981</v>
      </c>
      <c r="F3" s="12">
        <v>43999</v>
      </c>
      <c r="G3" s="5">
        <v>1076748</v>
      </c>
      <c r="H3" s="4">
        <v>1076748</v>
      </c>
    </row>
    <row r="4" spans="1:8" customFormat="1">
      <c r="A4" s="9">
        <v>830114846</v>
      </c>
      <c r="B4" s="9" t="s">
        <v>8</v>
      </c>
      <c r="C4" s="1" t="s">
        <v>10</v>
      </c>
      <c r="D4" s="9">
        <v>65</v>
      </c>
      <c r="E4" s="10">
        <v>44105</v>
      </c>
      <c r="F4" s="12">
        <v>44020</v>
      </c>
      <c r="G4" s="5">
        <v>701580</v>
      </c>
      <c r="H4" s="4">
        <v>701580</v>
      </c>
    </row>
    <row r="5" spans="1:8" customFormat="1">
      <c r="A5" s="9">
        <v>830114846</v>
      </c>
      <c r="B5" s="9" t="s">
        <v>8</v>
      </c>
      <c r="C5" s="9" t="s">
        <v>10</v>
      </c>
      <c r="D5" s="9">
        <v>313</v>
      </c>
      <c r="E5" s="10">
        <v>44390</v>
      </c>
      <c r="F5" s="12">
        <v>44020</v>
      </c>
      <c r="G5" s="5">
        <v>13330020</v>
      </c>
      <c r="H5" s="4">
        <v>13330020</v>
      </c>
    </row>
    <row r="6" spans="1:8" customFormat="1">
      <c r="A6" s="9">
        <v>830114846</v>
      </c>
      <c r="B6" s="9" t="s">
        <v>8</v>
      </c>
      <c r="C6" s="9" t="s">
        <v>10</v>
      </c>
      <c r="D6" s="9">
        <v>335</v>
      </c>
      <c r="E6" s="10">
        <v>44418</v>
      </c>
      <c r="F6" s="12">
        <v>44020</v>
      </c>
      <c r="G6" s="5">
        <v>14733180</v>
      </c>
      <c r="H6" s="4">
        <v>14733180</v>
      </c>
    </row>
    <row r="7" spans="1:8" customFormat="1">
      <c r="A7" s="9">
        <v>830114846</v>
      </c>
      <c r="B7" s="9" t="s">
        <v>8</v>
      </c>
      <c r="C7" s="9" t="s">
        <v>10</v>
      </c>
      <c r="D7" s="9">
        <v>362</v>
      </c>
      <c r="E7" s="10">
        <v>44453</v>
      </c>
      <c r="F7" s="12">
        <v>44020</v>
      </c>
      <c r="G7" s="5">
        <v>10757560</v>
      </c>
      <c r="H7" s="4">
        <v>10757560</v>
      </c>
    </row>
    <row r="8" spans="1:8" customFormat="1">
      <c r="A8" s="9">
        <v>830114846</v>
      </c>
      <c r="B8" s="9" t="s">
        <v>8</v>
      </c>
      <c r="C8" s="9" t="s">
        <v>10</v>
      </c>
      <c r="D8" s="9">
        <v>387</v>
      </c>
      <c r="E8" s="10">
        <v>44481</v>
      </c>
      <c r="F8" s="12">
        <v>44020</v>
      </c>
      <c r="G8" s="5">
        <v>11693000</v>
      </c>
      <c r="H8" s="4">
        <v>11693000</v>
      </c>
    </row>
    <row r="9" spans="1:8" customFormat="1">
      <c r="A9" s="9">
        <v>830114846</v>
      </c>
      <c r="B9" s="9" t="s">
        <v>8</v>
      </c>
      <c r="C9" s="9" t="s">
        <v>10</v>
      </c>
      <c r="D9" s="9">
        <v>412</v>
      </c>
      <c r="E9" s="10">
        <v>44512</v>
      </c>
      <c r="F9" s="12">
        <v>44020</v>
      </c>
      <c r="G9" s="5">
        <v>10757560</v>
      </c>
      <c r="H9" s="4">
        <v>10757560</v>
      </c>
    </row>
    <row r="10" spans="1:8" customFormat="1">
      <c r="A10" s="9">
        <v>830114846</v>
      </c>
      <c r="B10" s="9" t="s">
        <v>8</v>
      </c>
      <c r="C10" s="9" t="s">
        <v>10</v>
      </c>
      <c r="D10" s="9">
        <v>440</v>
      </c>
      <c r="E10" s="10">
        <v>44543</v>
      </c>
      <c r="F10" s="12">
        <v>44020</v>
      </c>
      <c r="G10" s="5">
        <v>18708800</v>
      </c>
      <c r="H10" s="4">
        <v>18708800</v>
      </c>
    </row>
    <row r="11" spans="1:8" customFormat="1">
      <c r="A11" s="9">
        <v>830114846</v>
      </c>
      <c r="B11" s="9" t="s">
        <v>8</v>
      </c>
      <c r="C11" s="9" t="s">
        <v>10</v>
      </c>
      <c r="D11" s="9">
        <v>465</v>
      </c>
      <c r="E11" s="10">
        <v>44574</v>
      </c>
      <c r="F11" s="12">
        <v>44020</v>
      </c>
      <c r="G11" s="5">
        <v>6080360</v>
      </c>
      <c r="H11" s="4">
        <v>6080360</v>
      </c>
    </row>
    <row r="12" spans="1:8" customFormat="1">
      <c r="A12" s="9">
        <v>830114846</v>
      </c>
      <c r="B12" s="9" t="s">
        <v>8</v>
      </c>
      <c r="C12" s="9" t="s">
        <v>10</v>
      </c>
      <c r="D12" s="9">
        <v>466</v>
      </c>
      <c r="E12" s="10">
        <v>44574</v>
      </c>
      <c r="F12" s="12">
        <v>44020</v>
      </c>
      <c r="G12" s="5">
        <v>17773360</v>
      </c>
      <c r="H12" s="4">
        <v>17773360</v>
      </c>
    </row>
    <row r="13" spans="1:8" customFormat="1">
      <c r="A13" s="9">
        <v>830114846</v>
      </c>
      <c r="B13" s="9" t="s">
        <v>8</v>
      </c>
      <c r="C13" s="9" t="s">
        <v>10</v>
      </c>
      <c r="D13" s="9">
        <v>487</v>
      </c>
      <c r="E13" s="10">
        <v>44606</v>
      </c>
      <c r="F13" s="12">
        <v>44020</v>
      </c>
      <c r="G13" s="5">
        <v>12394580</v>
      </c>
      <c r="H13" s="4">
        <v>12394580</v>
      </c>
    </row>
    <row r="14" spans="1:8" customFormat="1">
      <c r="A14" s="9">
        <v>830114846</v>
      </c>
      <c r="B14" s="9" t="s">
        <v>8</v>
      </c>
      <c r="C14" s="9" t="s">
        <v>10</v>
      </c>
      <c r="D14" s="9">
        <v>515</v>
      </c>
      <c r="E14" s="10">
        <v>44634</v>
      </c>
      <c r="F14" s="12">
        <v>44020</v>
      </c>
      <c r="G14" s="5">
        <v>12394580</v>
      </c>
      <c r="H14" s="4">
        <v>12394580</v>
      </c>
    </row>
    <row r="15" spans="1:8" customFormat="1">
      <c r="A15" s="9">
        <v>830114846</v>
      </c>
      <c r="B15" s="9" t="s">
        <v>8</v>
      </c>
      <c r="C15" s="9" t="s">
        <v>10</v>
      </c>
      <c r="D15" s="9">
        <v>540</v>
      </c>
      <c r="E15" s="10">
        <v>44669</v>
      </c>
      <c r="F15" s="12">
        <v>44020</v>
      </c>
      <c r="G15" s="5">
        <v>1637020</v>
      </c>
      <c r="H15" s="4">
        <v>1637020</v>
      </c>
    </row>
    <row r="16" spans="1:8" customFormat="1">
      <c r="A16" s="9">
        <v>830114846</v>
      </c>
      <c r="B16" s="9" t="s">
        <v>8</v>
      </c>
      <c r="C16" s="9" t="s">
        <v>10</v>
      </c>
      <c r="D16" s="9">
        <v>541</v>
      </c>
      <c r="E16" s="10">
        <v>44669</v>
      </c>
      <c r="F16" s="12">
        <v>44020</v>
      </c>
      <c r="G16" s="5">
        <v>2338600</v>
      </c>
      <c r="H16" s="4">
        <v>2338600</v>
      </c>
    </row>
    <row r="17" spans="1:8" customFormat="1">
      <c r="A17" s="9">
        <v>830114846</v>
      </c>
      <c r="B17" s="9" t="s">
        <v>8</v>
      </c>
      <c r="C17" s="9" t="s">
        <v>10</v>
      </c>
      <c r="D17" s="9">
        <v>542</v>
      </c>
      <c r="E17" s="10">
        <v>44669</v>
      </c>
      <c r="F17" s="12">
        <v>44020</v>
      </c>
      <c r="G17" s="5">
        <v>3274040</v>
      </c>
      <c r="H17" s="4">
        <v>3274040</v>
      </c>
    </row>
    <row r="18" spans="1:8" customFormat="1">
      <c r="A18" s="9">
        <v>830114846</v>
      </c>
      <c r="B18" s="9" t="s">
        <v>8</v>
      </c>
      <c r="C18" s="9" t="s">
        <v>10</v>
      </c>
      <c r="D18" s="9">
        <v>543</v>
      </c>
      <c r="E18" s="10">
        <v>44669</v>
      </c>
      <c r="F18" s="12">
        <v>44020</v>
      </c>
      <c r="G18" s="5">
        <v>3274040</v>
      </c>
      <c r="H18" s="4">
        <v>3274040</v>
      </c>
    </row>
    <row r="19" spans="1:8" customFormat="1">
      <c r="A19" s="9">
        <v>830114846</v>
      </c>
      <c r="B19" s="9" t="s">
        <v>8</v>
      </c>
      <c r="C19" s="9" t="s">
        <v>10</v>
      </c>
      <c r="D19" s="9">
        <v>544</v>
      </c>
      <c r="E19" s="10">
        <v>44669</v>
      </c>
      <c r="F19" s="12">
        <v>44020</v>
      </c>
      <c r="G19" s="5">
        <v>1403160</v>
      </c>
      <c r="H19" s="4">
        <v>1403160</v>
      </c>
    </row>
    <row r="20" spans="1:8" customFormat="1">
      <c r="A20" s="9">
        <v>830114846</v>
      </c>
      <c r="B20" s="9" t="s">
        <v>8</v>
      </c>
      <c r="C20" s="9" t="s">
        <v>10</v>
      </c>
      <c r="D20" s="9">
        <v>545</v>
      </c>
      <c r="E20" s="10">
        <v>44669</v>
      </c>
      <c r="F20" s="12">
        <v>44020</v>
      </c>
      <c r="G20" s="5">
        <v>3040180</v>
      </c>
      <c r="H20" s="4">
        <v>3040180</v>
      </c>
    </row>
    <row r="21" spans="1:8" customFormat="1">
      <c r="A21" s="9">
        <v>830114846</v>
      </c>
      <c r="B21" s="9" t="s">
        <v>8</v>
      </c>
      <c r="C21" s="9" t="s">
        <v>10</v>
      </c>
      <c r="D21" s="9">
        <v>569</v>
      </c>
      <c r="E21" s="10">
        <v>44694</v>
      </c>
      <c r="F21" s="12">
        <v>44020</v>
      </c>
      <c r="G21" s="5">
        <v>3040180</v>
      </c>
      <c r="H21" s="4">
        <v>3040180</v>
      </c>
    </row>
    <row r="22" spans="1:8" customFormat="1">
      <c r="A22" s="9">
        <v>830114846</v>
      </c>
      <c r="B22" s="9" t="s">
        <v>8</v>
      </c>
      <c r="C22" s="9" t="s">
        <v>10</v>
      </c>
      <c r="D22" s="9">
        <v>570</v>
      </c>
      <c r="E22" s="10">
        <v>44694</v>
      </c>
      <c r="F22" s="12">
        <v>44020</v>
      </c>
      <c r="G22" s="5">
        <v>3040180</v>
      </c>
      <c r="H22" s="4">
        <v>3040180</v>
      </c>
    </row>
    <row r="23" spans="1:8" customFormat="1">
      <c r="A23" s="9">
        <v>830114846</v>
      </c>
      <c r="B23" s="9" t="s">
        <v>8</v>
      </c>
      <c r="C23" s="9" t="s">
        <v>10</v>
      </c>
      <c r="D23" s="9">
        <v>571</v>
      </c>
      <c r="E23" s="10">
        <v>44694</v>
      </c>
      <c r="F23" s="12">
        <v>44020</v>
      </c>
      <c r="G23" s="5">
        <v>3040180</v>
      </c>
      <c r="H23" s="4">
        <v>3040180</v>
      </c>
    </row>
    <row r="24" spans="1:8" customFormat="1">
      <c r="A24" s="9">
        <v>830114846</v>
      </c>
      <c r="B24" s="9" t="s">
        <v>8</v>
      </c>
      <c r="C24" s="9" t="s">
        <v>10</v>
      </c>
      <c r="D24" s="9">
        <v>572</v>
      </c>
      <c r="E24" s="10">
        <v>44694</v>
      </c>
      <c r="F24" s="12">
        <v>44020</v>
      </c>
      <c r="G24" s="5">
        <v>935440</v>
      </c>
      <c r="H24" s="4">
        <v>935440</v>
      </c>
    </row>
    <row r="25" spans="1:8" customFormat="1">
      <c r="A25" s="9">
        <v>830114846</v>
      </c>
      <c r="B25" s="9" t="s">
        <v>8</v>
      </c>
      <c r="C25" s="9" t="s">
        <v>10</v>
      </c>
      <c r="D25" s="9">
        <v>573</v>
      </c>
      <c r="E25" s="10">
        <v>44694</v>
      </c>
      <c r="F25" s="12">
        <v>44020</v>
      </c>
      <c r="G25" s="5">
        <v>3040180</v>
      </c>
      <c r="H25" s="4">
        <v>3040180</v>
      </c>
    </row>
    <row r="26" spans="1:8" customFormat="1">
      <c r="A26" s="9">
        <v>830114846</v>
      </c>
      <c r="B26" s="9" t="s">
        <v>8</v>
      </c>
      <c r="C26" s="9" t="s">
        <v>10</v>
      </c>
      <c r="D26" s="9">
        <v>595</v>
      </c>
      <c r="E26" s="10">
        <v>44726</v>
      </c>
      <c r="F26" s="12">
        <v>44020</v>
      </c>
      <c r="G26" s="5">
        <v>3040180</v>
      </c>
      <c r="H26" s="4">
        <v>3040180</v>
      </c>
    </row>
    <row r="27" spans="1:8" customFormat="1">
      <c r="A27" s="9">
        <v>830114846</v>
      </c>
      <c r="B27" s="9" t="s">
        <v>8</v>
      </c>
      <c r="C27" s="9" t="s">
        <v>10</v>
      </c>
      <c r="D27" s="9">
        <v>596</v>
      </c>
      <c r="E27" s="10">
        <v>44726</v>
      </c>
      <c r="F27" s="12">
        <v>44020</v>
      </c>
      <c r="G27" s="5">
        <v>3040180</v>
      </c>
      <c r="H27" s="4">
        <v>3040180</v>
      </c>
    </row>
    <row r="28" spans="1:8" customFormat="1">
      <c r="A28" s="9">
        <v>830114846</v>
      </c>
      <c r="B28" s="9" t="s">
        <v>8</v>
      </c>
      <c r="C28" s="9" t="s">
        <v>10</v>
      </c>
      <c r="D28" s="9">
        <v>597</v>
      </c>
      <c r="E28" s="10">
        <v>44726</v>
      </c>
      <c r="F28" s="12">
        <v>44020</v>
      </c>
      <c r="G28" s="5">
        <v>3040180</v>
      </c>
      <c r="H28" s="4">
        <v>3040180</v>
      </c>
    </row>
    <row r="29" spans="1:8" customFormat="1">
      <c r="A29" s="9">
        <v>830114846</v>
      </c>
      <c r="B29" s="9" t="s">
        <v>8</v>
      </c>
      <c r="C29" s="9" t="s">
        <v>10</v>
      </c>
      <c r="D29" s="9">
        <v>598</v>
      </c>
      <c r="E29" s="10">
        <v>44726</v>
      </c>
      <c r="F29" s="12">
        <v>44020</v>
      </c>
      <c r="G29" s="5">
        <v>935440</v>
      </c>
      <c r="H29" s="4">
        <v>935440</v>
      </c>
    </row>
    <row r="30" spans="1:8" customFormat="1">
      <c r="A30" s="9">
        <v>830114846</v>
      </c>
      <c r="B30" s="9" t="s">
        <v>8</v>
      </c>
      <c r="C30" s="9" t="s">
        <v>10</v>
      </c>
      <c r="D30" s="9">
        <v>599</v>
      </c>
      <c r="E30" s="10">
        <v>44726</v>
      </c>
      <c r="F30" s="12">
        <v>44020</v>
      </c>
      <c r="G30" s="5">
        <v>2572460</v>
      </c>
      <c r="H30" s="4">
        <v>2572460</v>
      </c>
    </row>
    <row r="31" spans="1:8" customFormat="1">
      <c r="A31" s="9">
        <v>830114846</v>
      </c>
      <c r="B31" s="9" t="s">
        <v>8</v>
      </c>
      <c r="C31" s="9" t="s">
        <v>10</v>
      </c>
      <c r="D31" s="9">
        <v>600</v>
      </c>
      <c r="E31" s="10">
        <v>44726</v>
      </c>
      <c r="F31" s="12">
        <v>44020</v>
      </c>
      <c r="G31" s="5">
        <v>3040180</v>
      </c>
      <c r="H31" s="4">
        <v>3040180</v>
      </c>
    </row>
    <row r="32" spans="1:8" customFormat="1">
      <c r="A32" s="9">
        <v>830114846</v>
      </c>
      <c r="B32" s="9" t="s">
        <v>8</v>
      </c>
      <c r="C32" s="9" t="s">
        <v>10</v>
      </c>
      <c r="D32" s="9">
        <v>601</v>
      </c>
      <c r="E32" s="10">
        <v>44726</v>
      </c>
      <c r="F32" s="12">
        <v>44020</v>
      </c>
      <c r="G32" s="5">
        <v>3040180</v>
      </c>
      <c r="H32" s="4">
        <v>3040180</v>
      </c>
    </row>
    <row r="33" spans="1:8" customFormat="1">
      <c r="A33" s="9">
        <v>830114846</v>
      </c>
      <c r="B33" s="9" t="s">
        <v>8</v>
      </c>
      <c r="C33" s="9" t="s">
        <v>10</v>
      </c>
      <c r="D33" s="9">
        <v>602</v>
      </c>
      <c r="E33" s="10">
        <v>44726</v>
      </c>
      <c r="F33" s="12">
        <v>44020</v>
      </c>
      <c r="G33" s="5">
        <v>2104740</v>
      </c>
      <c r="H33" s="4">
        <v>2104740</v>
      </c>
    </row>
    <row r="34" spans="1:8" customFormat="1">
      <c r="A34" s="9">
        <v>830114846</v>
      </c>
      <c r="B34" s="9" t="s">
        <v>8</v>
      </c>
      <c r="C34" s="9" t="s">
        <v>10</v>
      </c>
      <c r="D34" s="9">
        <v>603</v>
      </c>
      <c r="E34" s="10">
        <v>44726</v>
      </c>
      <c r="F34" s="12">
        <v>44020</v>
      </c>
      <c r="G34" s="5">
        <v>2338600</v>
      </c>
      <c r="H34" s="4">
        <v>2338600</v>
      </c>
    </row>
    <row r="35" spans="1:8" customFormat="1">
      <c r="A35" s="9">
        <v>830114846</v>
      </c>
      <c r="B35" s="9" t="s">
        <v>8</v>
      </c>
      <c r="C35" s="9" t="s">
        <v>10</v>
      </c>
      <c r="D35" s="9">
        <v>627</v>
      </c>
      <c r="E35" s="10">
        <v>44756</v>
      </c>
      <c r="F35" s="12">
        <v>44020</v>
      </c>
      <c r="G35" s="5">
        <v>1403160</v>
      </c>
      <c r="H35" s="4">
        <v>1403160</v>
      </c>
    </row>
    <row r="36" spans="1:8" customFormat="1">
      <c r="A36" s="9">
        <v>830114846</v>
      </c>
      <c r="B36" s="9" t="s">
        <v>8</v>
      </c>
      <c r="C36" s="9" t="s">
        <v>10</v>
      </c>
      <c r="D36" s="9">
        <v>628</v>
      </c>
      <c r="E36" s="10">
        <v>44756</v>
      </c>
      <c r="F36" s="12">
        <v>44020</v>
      </c>
      <c r="G36" s="5">
        <v>2806320</v>
      </c>
      <c r="H36" s="4">
        <v>2806320</v>
      </c>
    </row>
    <row r="37" spans="1:8" customFormat="1">
      <c r="A37" s="9">
        <v>830114846</v>
      </c>
      <c r="B37" s="9" t="s">
        <v>8</v>
      </c>
      <c r="C37" s="9" t="s">
        <v>10</v>
      </c>
      <c r="D37" s="9">
        <v>629</v>
      </c>
      <c r="E37" s="10">
        <v>44756</v>
      </c>
      <c r="F37" s="12">
        <v>44020</v>
      </c>
      <c r="G37" s="5">
        <v>3040180</v>
      </c>
      <c r="H37" s="4">
        <v>3040180</v>
      </c>
    </row>
    <row r="38" spans="1:8" customFormat="1">
      <c r="A38" s="9">
        <v>830114846</v>
      </c>
      <c r="B38" s="9" t="s">
        <v>8</v>
      </c>
      <c r="C38" s="9" t="s">
        <v>10</v>
      </c>
      <c r="D38" s="9">
        <v>630</v>
      </c>
      <c r="E38" s="10">
        <v>44756</v>
      </c>
      <c r="F38" s="12">
        <v>44020</v>
      </c>
      <c r="G38" s="5">
        <v>2572460</v>
      </c>
      <c r="H38" s="4">
        <v>2572460</v>
      </c>
    </row>
    <row r="39" spans="1:8" customFormat="1">
      <c r="A39" s="9">
        <v>830114846</v>
      </c>
      <c r="B39" s="9" t="s">
        <v>8</v>
      </c>
      <c r="C39" s="9" t="s">
        <v>10</v>
      </c>
      <c r="D39" s="9">
        <v>631</v>
      </c>
      <c r="E39" s="10">
        <v>44756</v>
      </c>
      <c r="F39" s="12">
        <v>44020</v>
      </c>
      <c r="G39" s="5">
        <v>701580</v>
      </c>
      <c r="H39" s="4">
        <v>701580</v>
      </c>
    </row>
    <row r="40" spans="1:8" customFormat="1">
      <c r="A40" s="9">
        <v>830114846</v>
      </c>
      <c r="B40" s="9" t="s">
        <v>8</v>
      </c>
      <c r="C40" s="9" t="s">
        <v>10</v>
      </c>
      <c r="D40" s="9">
        <v>632</v>
      </c>
      <c r="E40" s="10">
        <v>44756</v>
      </c>
      <c r="F40" s="12">
        <v>44020</v>
      </c>
      <c r="G40" s="5">
        <v>3040180</v>
      </c>
      <c r="H40" s="4">
        <v>3040180</v>
      </c>
    </row>
    <row r="41" spans="1:8" customFormat="1">
      <c r="A41" s="9">
        <v>830114846</v>
      </c>
      <c r="B41" s="9" t="s">
        <v>8</v>
      </c>
      <c r="C41" s="9" t="s">
        <v>10</v>
      </c>
      <c r="D41" s="9">
        <v>633</v>
      </c>
      <c r="E41" s="10">
        <v>44756</v>
      </c>
      <c r="F41" s="12">
        <v>44020</v>
      </c>
      <c r="G41" s="5">
        <v>3040180</v>
      </c>
      <c r="H41" s="4">
        <v>3040180</v>
      </c>
    </row>
    <row r="42" spans="1:8" customFormat="1">
      <c r="A42" s="9">
        <v>830114846</v>
      </c>
      <c r="B42" s="9" t="s">
        <v>8</v>
      </c>
      <c r="C42" s="11" t="s">
        <v>10</v>
      </c>
      <c r="D42" s="9">
        <v>634</v>
      </c>
      <c r="E42" s="10">
        <v>44756</v>
      </c>
      <c r="F42" s="12">
        <v>44020</v>
      </c>
      <c r="G42" s="5">
        <v>1870880</v>
      </c>
      <c r="H42" s="4">
        <v>1870880</v>
      </c>
    </row>
    <row r="43" spans="1:8">
      <c r="A43" s="13" t="s">
        <v>9</v>
      </c>
      <c r="B43" s="14"/>
      <c r="C43" s="14"/>
      <c r="D43" s="14"/>
      <c r="E43" s="14"/>
      <c r="F43" s="15"/>
      <c r="G43" s="2">
        <v>202664068</v>
      </c>
      <c r="H43" s="2">
        <v>202664068</v>
      </c>
    </row>
  </sheetData>
  <sortState xmlns:xlrd2="http://schemas.microsoft.com/office/spreadsheetml/2017/richdata2" ref="A2:H42">
    <sortCondition ref="E2:E42"/>
  </sortState>
  <mergeCells count="1">
    <mergeCell ref="A43:F43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4D367B-8E07-4CEA-ADA4-CE42150B56A0}">
  <dimension ref="A3:E7"/>
  <sheetViews>
    <sheetView showGridLines="0" workbookViewId="0">
      <selection activeCell="A3" sqref="A3:C7"/>
    </sheetView>
  </sheetViews>
  <sheetFormatPr baseColWidth="10" defaultRowHeight="15"/>
  <cols>
    <col min="1" max="1" width="28.140625" bestFit="1" customWidth="1"/>
    <col min="2" max="2" width="15.7109375" bestFit="1" customWidth="1"/>
    <col min="3" max="3" width="15.28515625" bestFit="1" customWidth="1"/>
    <col min="4" max="4" width="12" bestFit="1" customWidth="1"/>
    <col min="5" max="5" width="18.42578125" bestFit="1" customWidth="1"/>
  </cols>
  <sheetData>
    <row r="3" spans="1:5">
      <c r="A3" s="21" t="s">
        <v>152</v>
      </c>
      <c r="B3" s="24" t="s">
        <v>153</v>
      </c>
      <c r="C3" t="s">
        <v>154</v>
      </c>
      <c r="D3" t="s">
        <v>155</v>
      </c>
      <c r="E3" t="s">
        <v>156</v>
      </c>
    </row>
    <row r="4" spans="1:5">
      <c r="A4" s="22" t="s">
        <v>149</v>
      </c>
      <c r="B4" s="25">
        <v>11</v>
      </c>
      <c r="C4" s="23">
        <v>82786440</v>
      </c>
      <c r="D4" s="23">
        <v>1983132.4000000004</v>
      </c>
      <c r="E4" s="23">
        <v>97173486</v>
      </c>
    </row>
    <row r="5" spans="1:5">
      <c r="A5" s="22" t="s">
        <v>145</v>
      </c>
      <c r="B5" s="25">
        <v>10</v>
      </c>
      <c r="C5" s="23">
        <v>51590508</v>
      </c>
      <c r="D5" s="23"/>
      <c r="E5" s="23">
        <v>0</v>
      </c>
    </row>
    <row r="6" spans="1:5">
      <c r="A6" s="22" t="s">
        <v>150</v>
      </c>
      <c r="B6" s="25">
        <v>20</v>
      </c>
      <c r="C6" s="23">
        <v>68287120</v>
      </c>
      <c r="D6" s="23"/>
      <c r="E6" s="23">
        <v>0</v>
      </c>
    </row>
    <row r="7" spans="1:5">
      <c r="A7" s="22" t="s">
        <v>151</v>
      </c>
      <c r="B7" s="25">
        <v>41</v>
      </c>
      <c r="C7" s="23">
        <v>202664068</v>
      </c>
      <c r="D7" s="23">
        <v>1983132.4000000004</v>
      </c>
      <c r="E7" s="23">
        <v>97173486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270F29-5FEB-4528-82E5-FD3B9321692B}">
  <dimension ref="A1:AT43"/>
  <sheetViews>
    <sheetView showGridLines="0" topLeftCell="A2" zoomScale="85" zoomScaleNormal="85" workbookViewId="0">
      <selection activeCell="B4" sqref="B4"/>
    </sheetView>
  </sheetViews>
  <sheetFormatPr baseColWidth="10" defaultRowHeight="15"/>
  <cols>
    <col min="9" max="9" width="19.5703125" bestFit="1" customWidth="1"/>
    <col min="11" max="12" width="14.140625" bestFit="1" customWidth="1"/>
    <col min="13" max="13" width="29" customWidth="1"/>
    <col min="14" max="14" width="28.140625" bestFit="1" customWidth="1"/>
    <col min="21" max="21" width="17.28515625" bestFit="1" customWidth="1"/>
    <col min="27" max="27" width="16.7109375" bestFit="1" customWidth="1"/>
    <col min="29" max="29" width="16.42578125" bestFit="1" customWidth="1"/>
    <col min="30" max="30" width="13.140625" bestFit="1" customWidth="1"/>
  </cols>
  <sheetData>
    <row r="1" spans="1:46">
      <c r="K1" s="16">
        <f>SUBTOTAL(9,K3:K1264)</f>
        <v>202664068</v>
      </c>
      <c r="L1" s="16">
        <f>SUBTOTAL(9,L3:L1264)</f>
        <v>202664068</v>
      </c>
      <c r="O1" s="16">
        <f>SUBTOTAL(9,O3:O1264)</f>
        <v>0</v>
      </c>
      <c r="R1" s="16">
        <f>SUBTOTAL(9,R3:R1264)</f>
        <v>0</v>
      </c>
      <c r="U1" s="16">
        <f>SUBTOTAL(9,U3:U1264)</f>
        <v>167443740</v>
      </c>
      <c r="V1" s="16">
        <f>SUBTOTAL(9,V3:V1264)</f>
        <v>0</v>
      </c>
      <c r="W1" s="16">
        <f>SUBTOTAL(9,W3:W1264)</f>
        <v>0</v>
      </c>
      <c r="Y1" s="16">
        <f>SUBTOTAL(9,Y3:Y1264)</f>
        <v>0</v>
      </c>
      <c r="AA1" s="16">
        <f>SUBTOTAL(9,AA3:AA1264)</f>
        <v>167443740</v>
      </c>
      <c r="AB1" s="16">
        <f>SUBTOTAL(9,AB3:AB1264)</f>
        <v>0</v>
      </c>
      <c r="AC1" s="16">
        <f>SUBTOTAL(9,AC3:AC1264)</f>
        <v>1983132.4000000004</v>
      </c>
      <c r="AD1" s="16">
        <f>SUBTOTAL(9,AD3:AD1264)</f>
        <v>97173486</v>
      </c>
    </row>
    <row r="2" spans="1:46" ht="39.950000000000003" customHeight="1">
      <c r="A2" s="17" t="s">
        <v>12</v>
      </c>
      <c r="B2" s="17" t="s">
        <v>13</v>
      </c>
      <c r="C2" s="17" t="s">
        <v>14</v>
      </c>
      <c r="D2" s="17" t="s">
        <v>15</v>
      </c>
      <c r="E2" s="17" t="s">
        <v>16</v>
      </c>
      <c r="F2" s="17" t="s">
        <v>17</v>
      </c>
      <c r="G2" s="17" t="s">
        <v>18</v>
      </c>
      <c r="H2" s="18" t="s">
        <v>19</v>
      </c>
      <c r="I2" s="18" t="s">
        <v>20</v>
      </c>
      <c r="J2" s="17" t="s">
        <v>21</v>
      </c>
      <c r="K2" s="17" t="s">
        <v>22</v>
      </c>
      <c r="L2" s="17" t="s">
        <v>23</v>
      </c>
      <c r="M2" s="17" t="s">
        <v>24</v>
      </c>
      <c r="N2" s="18" t="s">
        <v>25</v>
      </c>
      <c r="O2" s="18" t="s">
        <v>26</v>
      </c>
      <c r="P2" s="18" t="s">
        <v>27</v>
      </c>
      <c r="Q2" s="18" t="s">
        <v>28</v>
      </c>
      <c r="R2" s="18" t="s">
        <v>29</v>
      </c>
      <c r="S2" s="18" t="s">
        <v>30</v>
      </c>
      <c r="T2" s="17" t="s">
        <v>31</v>
      </c>
      <c r="U2" s="17" t="s">
        <v>32</v>
      </c>
      <c r="V2" s="17" t="s">
        <v>33</v>
      </c>
      <c r="W2" s="18" t="s">
        <v>34</v>
      </c>
      <c r="X2" s="18" t="s">
        <v>35</v>
      </c>
      <c r="Y2" s="18" t="s">
        <v>36</v>
      </c>
      <c r="Z2" s="18" t="s">
        <v>37</v>
      </c>
      <c r="AA2" s="17" t="s">
        <v>38</v>
      </c>
      <c r="AB2" s="17" t="s">
        <v>39</v>
      </c>
      <c r="AC2" s="18" t="s">
        <v>40</v>
      </c>
      <c r="AD2" s="18" t="s">
        <v>41</v>
      </c>
      <c r="AE2" s="18" t="s">
        <v>42</v>
      </c>
      <c r="AF2" s="18" t="s">
        <v>43</v>
      </c>
      <c r="AG2" s="18" t="s">
        <v>44</v>
      </c>
      <c r="AH2" s="17" t="s">
        <v>45</v>
      </c>
      <c r="AI2" s="17" t="s">
        <v>46</v>
      </c>
      <c r="AJ2" s="17" t="s">
        <v>47</v>
      </c>
      <c r="AK2" s="17" t="s">
        <v>48</v>
      </c>
      <c r="AL2" s="17" t="s">
        <v>49</v>
      </c>
      <c r="AM2" s="17" t="s">
        <v>50</v>
      </c>
      <c r="AN2" s="17" t="s">
        <v>51</v>
      </c>
      <c r="AO2" s="17" t="s">
        <v>52</v>
      </c>
      <c r="AP2" s="17" t="s">
        <v>53</v>
      </c>
      <c r="AQ2" s="17" t="s">
        <v>54</v>
      </c>
      <c r="AR2" s="17" t="s">
        <v>55</v>
      </c>
      <c r="AS2" s="17" t="s">
        <v>56</v>
      </c>
      <c r="AT2" s="17" t="s">
        <v>57</v>
      </c>
    </row>
    <row r="3" spans="1:46">
      <c r="A3" s="11">
        <v>830114846</v>
      </c>
      <c r="B3" s="11" t="s">
        <v>8</v>
      </c>
      <c r="C3" s="11" t="s">
        <v>10</v>
      </c>
      <c r="D3" s="11">
        <v>387</v>
      </c>
      <c r="E3" s="11"/>
      <c r="F3" s="11"/>
      <c r="G3" s="11"/>
      <c r="H3" s="11" t="s">
        <v>58</v>
      </c>
      <c r="I3" s="11" t="s">
        <v>59</v>
      </c>
      <c r="J3" s="12">
        <v>44481</v>
      </c>
      <c r="K3" s="19">
        <v>11693000</v>
      </c>
      <c r="L3" s="19">
        <v>11693000</v>
      </c>
      <c r="M3" s="11" t="s">
        <v>60</v>
      </c>
      <c r="N3" s="11" t="s">
        <v>145</v>
      </c>
      <c r="O3" s="11"/>
      <c r="P3" s="11"/>
      <c r="Q3" s="11"/>
      <c r="R3" s="20">
        <v>0</v>
      </c>
      <c r="S3" s="20">
        <v>0</v>
      </c>
      <c r="T3" s="11" t="s">
        <v>61</v>
      </c>
      <c r="U3" s="19"/>
      <c r="V3" s="19"/>
      <c r="W3" s="19"/>
      <c r="X3" s="11"/>
      <c r="Y3" s="19"/>
      <c r="Z3" s="11"/>
      <c r="AA3" s="19"/>
      <c r="AB3" s="19"/>
      <c r="AC3" s="19"/>
      <c r="AD3" s="20">
        <v>0</v>
      </c>
      <c r="AE3" s="20">
        <v>0</v>
      </c>
      <c r="AF3" s="20">
        <v>0</v>
      </c>
      <c r="AG3" s="11"/>
      <c r="AH3" s="11"/>
      <c r="AI3" s="11"/>
      <c r="AJ3" s="12">
        <v>44020</v>
      </c>
      <c r="AK3" s="11"/>
      <c r="AL3" s="11"/>
      <c r="AM3" s="11"/>
      <c r="AN3" s="11"/>
      <c r="AO3" s="11"/>
      <c r="AP3" s="11"/>
      <c r="AQ3" s="11"/>
      <c r="AR3" s="11"/>
      <c r="AS3" s="11"/>
      <c r="AT3" s="11">
        <v>20220831</v>
      </c>
    </row>
    <row r="4" spans="1:46">
      <c r="A4" s="11">
        <v>830114846</v>
      </c>
      <c r="B4" s="11" t="s">
        <v>8</v>
      </c>
      <c r="C4" s="11" t="s">
        <v>10</v>
      </c>
      <c r="D4" s="11">
        <v>465</v>
      </c>
      <c r="E4" s="11"/>
      <c r="F4" s="11"/>
      <c r="G4" s="11"/>
      <c r="H4" s="11" t="s">
        <v>62</v>
      </c>
      <c r="I4" s="11" t="s">
        <v>63</v>
      </c>
      <c r="J4" s="12">
        <v>44574</v>
      </c>
      <c r="K4" s="19">
        <v>6080360</v>
      </c>
      <c r="L4" s="19">
        <v>6080360</v>
      </c>
      <c r="M4" s="11" t="s">
        <v>60</v>
      </c>
      <c r="N4" s="11" t="s">
        <v>145</v>
      </c>
      <c r="O4" s="11"/>
      <c r="P4" s="11"/>
      <c r="Q4" s="11"/>
      <c r="R4" s="20">
        <v>0</v>
      </c>
      <c r="S4" s="20">
        <v>0</v>
      </c>
      <c r="T4" s="11" t="s">
        <v>61</v>
      </c>
      <c r="U4" s="19"/>
      <c r="V4" s="19"/>
      <c r="W4" s="19"/>
      <c r="X4" s="11"/>
      <c r="Y4" s="19"/>
      <c r="Z4" s="11"/>
      <c r="AA4" s="19"/>
      <c r="AB4" s="19"/>
      <c r="AC4" s="19"/>
      <c r="AD4" s="20">
        <v>0</v>
      </c>
      <c r="AE4" s="20">
        <v>0</v>
      </c>
      <c r="AF4" s="20">
        <v>0</v>
      </c>
      <c r="AG4" s="11"/>
      <c r="AH4" s="11"/>
      <c r="AI4" s="11"/>
      <c r="AJ4" s="12">
        <v>44020</v>
      </c>
      <c r="AK4" s="11"/>
      <c r="AL4" s="11"/>
      <c r="AM4" s="11"/>
      <c r="AN4" s="11"/>
      <c r="AO4" s="11"/>
      <c r="AP4" s="11"/>
      <c r="AQ4" s="11"/>
      <c r="AR4" s="11"/>
      <c r="AS4" s="11"/>
      <c r="AT4" s="11">
        <v>20220831</v>
      </c>
    </row>
    <row r="5" spans="1:46">
      <c r="A5" s="11">
        <v>830114846</v>
      </c>
      <c r="B5" s="11" t="s">
        <v>8</v>
      </c>
      <c r="C5" s="11" t="s">
        <v>10</v>
      </c>
      <c r="D5" s="11">
        <v>466</v>
      </c>
      <c r="E5" s="11"/>
      <c r="F5" s="11"/>
      <c r="G5" s="11"/>
      <c r="H5" s="11" t="s">
        <v>64</v>
      </c>
      <c r="I5" s="11" t="s">
        <v>65</v>
      </c>
      <c r="J5" s="12">
        <v>44574</v>
      </c>
      <c r="K5" s="19">
        <v>17773360</v>
      </c>
      <c r="L5" s="19">
        <v>17773360</v>
      </c>
      <c r="M5" s="11" t="s">
        <v>60</v>
      </c>
      <c r="N5" s="11" t="s">
        <v>145</v>
      </c>
      <c r="O5" s="11"/>
      <c r="P5" s="11"/>
      <c r="Q5" s="11"/>
      <c r="R5" s="20">
        <v>0</v>
      </c>
      <c r="S5" s="20">
        <v>0</v>
      </c>
      <c r="T5" s="11" t="s">
        <v>61</v>
      </c>
      <c r="U5" s="19"/>
      <c r="V5" s="19"/>
      <c r="W5" s="19"/>
      <c r="X5" s="11"/>
      <c r="Y5" s="19"/>
      <c r="Z5" s="11"/>
      <c r="AA5" s="19"/>
      <c r="AB5" s="19"/>
      <c r="AC5" s="19"/>
      <c r="AD5" s="20">
        <v>0</v>
      </c>
      <c r="AE5" s="20">
        <v>0</v>
      </c>
      <c r="AF5" s="20">
        <v>0</v>
      </c>
      <c r="AG5" s="11"/>
      <c r="AH5" s="11"/>
      <c r="AI5" s="11"/>
      <c r="AJ5" s="12">
        <v>44020</v>
      </c>
      <c r="AK5" s="11"/>
      <c r="AL5" s="11"/>
      <c r="AM5" s="11"/>
      <c r="AN5" s="11"/>
      <c r="AO5" s="11"/>
      <c r="AP5" s="11"/>
      <c r="AQ5" s="11"/>
      <c r="AR5" s="11"/>
      <c r="AS5" s="11"/>
      <c r="AT5" s="11">
        <v>20220831</v>
      </c>
    </row>
    <row r="6" spans="1:46">
      <c r="A6" s="11">
        <v>830114846</v>
      </c>
      <c r="B6" s="11" t="s">
        <v>8</v>
      </c>
      <c r="C6" s="11" t="s">
        <v>10</v>
      </c>
      <c r="D6" s="11">
        <v>540</v>
      </c>
      <c r="E6" s="11"/>
      <c r="F6" s="11"/>
      <c r="G6" s="11"/>
      <c r="H6" s="11" t="s">
        <v>66</v>
      </c>
      <c r="I6" s="11" t="s">
        <v>67</v>
      </c>
      <c r="J6" s="12">
        <v>44669</v>
      </c>
      <c r="K6" s="19">
        <v>1637020</v>
      </c>
      <c r="L6" s="19">
        <v>1637020</v>
      </c>
      <c r="M6" s="11" t="s">
        <v>60</v>
      </c>
      <c r="N6" s="11" t="s">
        <v>145</v>
      </c>
      <c r="O6" s="11"/>
      <c r="P6" s="11"/>
      <c r="Q6" s="11"/>
      <c r="R6" s="20">
        <v>0</v>
      </c>
      <c r="S6" s="20">
        <v>0</v>
      </c>
      <c r="T6" s="11" t="s">
        <v>61</v>
      </c>
      <c r="U6" s="19"/>
      <c r="V6" s="19"/>
      <c r="W6" s="19"/>
      <c r="X6" s="11"/>
      <c r="Y6" s="19"/>
      <c r="Z6" s="11"/>
      <c r="AA6" s="19"/>
      <c r="AB6" s="19"/>
      <c r="AC6" s="19"/>
      <c r="AD6" s="20">
        <v>0</v>
      </c>
      <c r="AE6" s="20">
        <v>0</v>
      </c>
      <c r="AF6" s="20">
        <v>0</v>
      </c>
      <c r="AG6" s="11"/>
      <c r="AH6" s="11"/>
      <c r="AI6" s="11"/>
      <c r="AJ6" s="12">
        <v>44020</v>
      </c>
      <c r="AK6" s="11"/>
      <c r="AL6" s="11"/>
      <c r="AM6" s="11"/>
      <c r="AN6" s="11"/>
      <c r="AO6" s="11"/>
      <c r="AP6" s="11"/>
      <c r="AQ6" s="11"/>
      <c r="AR6" s="11"/>
      <c r="AS6" s="11"/>
      <c r="AT6" s="11">
        <v>20220831</v>
      </c>
    </row>
    <row r="7" spans="1:46">
      <c r="A7" s="11">
        <v>830114846</v>
      </c>
      <c r="B7" s="11" t="s">
        <v>8</v>
      </c>
      <c r="C7" s="11" t="s">
        <v>10</v>
      </c>
      <c r="D7" s="11">
        <v>541</v>
      </c>
      <c r="E7" s="11"/>
      <c r="F7" s="11"/>
      <c r="G7" s="11"/>
      <c r="H7" s="11" t="s">
        <v>68</v>
      </c>
      <c r="I7" s="11" t="s">
        <v>69</v>
      </c>
      <c r="J7" s="12">
        <v>44669</v>
      </c>
      <c r="K7" s="19">
        <v>2338600</v>
      </c>
      <c r="L7" s="19">
        <v>2338600</v>
      </c>
      <c r="M7" s="11" t="s">
        <v>60</v>
      </c>
      <c r="N7" s="11" t="s">
        <v>145</v>
      </c>
      <c r="O7" s="11"/>
      <c r="P7" s="11"/>
      <c r="Q7" s="11"/>
      <c r="R7" s="20">
        <v>0</v>
      </c>
      <c r="S7" s="20">
        <v>0</v>
      </c>
      <c r="T7" s="11" t="s">
        <v>61</v>
      </c>
      <c r="U7" s="19"/>
      <c r="V7" s="19"/>
      <c r="W7" s="19"/>
      <c r="X7" s="11"/>
      <c r="Y7" s="19"/>
      <c r="Z7" s="11"/>
      <c r="AA7" s="19"/>
      <c r="AB7" s="19"/>
      <c r="AC7" s="19"/>
      <c r="AD7" s="20">
        <v>0</v>
      </c>
      <c r="AE7" s="20">
        <v>0</v>
      </c>
      <c r="AF7" s="20">
        <v>0</v>
      </c>
      <c r="AG7" s="11"/>
      <c r="AH7" s="11"/>
      <c r="AI7" s="11"/>
      <c r="AJ7" s="12">
        <v>44020</v>
      </c>
      <c r="AK7" s="11"/>
      <c r="AL7" s="11"/>
      <c r="AM7" s="11"/>
      <c r="AN7" s="11"/>
      <c r="AO7" s="11"/>
      <c r="AP7" s="11"/>
      <c r="AQ7" s="11"/>
      <c r="AR7" s="11"/>
      <c r="AS7" s="11"/>
      <c r="AT7" s="11">
        <v>20220831</v>
      </c>
    </row>
    <row r="8" spans="1:46">
      <c r="A8" s="11">
        <v>830114846</v>
      </c>
      <c r="B8" s="11" t="s">
        <v>8</v>
      </c>
      <c r="C8" s="11" t="s">
        <v>10</v>
      </c>
      <c r="D8" s="11">
        <v>542</v>
      </c>
      <c r="E8" s="11"/>
      <c r="F8" s="11"/>
      <c r="G8" s="11"/>
      <c r="H8" s="11" t="s">
        <v>70</v>
      </c>
      <c r="I8" s="11" t="s">
        <v>71</v>
      </c>
      <c r="J8" s="12">
        <v>44669</v>
      </c>
      <c r="K8" s="19">
        <v>3274040</v>
      </c>
      <c r="L8" s="19">
        <v>3274040</v>
      </c>
      <c r="M8" s="11" t="s">
        <v>60</v>
      </c>
      <c r="N8" s="11" t="s">
        <v>145</v>
      </c>
      <c r="O8" s="11"/>
      <c r="P8" s="11"/>
      <c r="Q8" s="11"/>
      <c r="R8" s="20">
        <v>0</v>
      </c>
      <c r="S8" s="20">
        <v>0</v>
      </c>
      <c r="T8" s="11" t="s">
        <v>61</v>
      </c>
      <c r="U8" s="19"/>
      <c r="V8" s="19"/>
      <c r="W8" s="19"/>
      <c r="X8" s="11"/>
      <c r="Y8" s="19"/>
      <c r="Z8" s="11"/>
      <c r="AA8" s="19"/>
      <c r="AB8" s="19"/>
      <c r="AC8" s="19"/>
      <c r="AD8" s="20">
        <v>0</v>
      </c>
      <c r="AE8" s="20">
        <v>0</v>
      </c>
      <c r="AF8" s="20">
        <v>0</v>
      </c>
      <c r="AG8" s="11"/>
      <c r="AH8" s="11"/>
      <c r="AI8" s="11"/>
      <c r="AJ8" s="12">
        <v>44020</v>
      </c>
      <c r="AK8" s="11"/>
      <c r="AL8" s="11"/>
      <c r="AM8" s="11"/>
      <c r="AN8" s="11"/>
      <c r="AO8" s="11"/>
      <c r="AP8" s="11"/>
      <c r="AQ8" s="11"/>
      <c r="AR8" s="11"/>
      <c r="AS8" s="11"/>
      <c r="AT8" s="11">
        <v>20220831</v>
      </c>
    </row>
    <row r="9" spans="1:46">
      <c r="A9" s="11">
        <v>830114846</v>
      </c>
      <c r="B9" s="11" t="s">
        <v>8</v>
      </c>
      <c r="C9" s="11" t="s">
        <v>10</v>
      </c>
      <c r="D9" s="11">
        <v>543</v>
      </c>
      <c r="E9" s="11"/>
      <c r="F9" s="11"/>
      <c r="G9" s="11"/>
      <c r="H9" s="11" t="s">
        <v>72</v>
      </c>
      <c r="I9" s="11" t="s">
        <v>73</v>
      </c>
      <c r="J9" s="12">
        <v>44669</v>
      </c>
      <c r="K9" s="19">
        <v>3274040</v>
      </c>
      <c r="L9" s="19">
        <v>3274040</v>
      </c>
      <c r="M9" s="11" t="s">
        <v>60</v>
      </c>
      <c r="N9" s="11" t="s">
        <v>145</v>
      </c>
      <c r="O9" s="11"/>
      <c r="P9" s="11"/>
      <c r="Q9" s="11"/>
      <c r="R9" s="20">
        <v>0</v>
      </c>
      <c r="S9" s="20">
        <v>0</v>
      </c>
      <c r="T9" s="11" t="s">
        <v>61</v>
      </c>
      <c r="U9" s="19"/>
      <c r="V9" s="19"/>
      <c r="W9" s="19"/>
      <c r="X9" s="11"/>
      <c r="Y9" s="19"/>
      <c r="Z9" s="11"/>
      <c r="AA9" s="19"/>
      <c r="AB9" s="19"/>
      <c r="AC9" s="19"/>
      <c r="AD9" s="20">
        <v>0</v>
      </c>
      <c r="AE9" s="20">
        <v>0</v>
      </c>
      <c r="AF9" s="20">
        <v>0</v>
      </c>
      <c r="AG9" s="11"/>
      <c r="AH9" s="11"/>
      <c r="AI9" s="11"/>
      <c r="AJ9" s="12">
        <v>44020</v>
      </c>
      <c r="AK9" s="11"/>
      <c r="AL9" s="11"/>
      <c r="AM9" s="11"/>
      <c r="AN9" s="11"/>
      <c r="AO9" s="11"/>
      <c r="AP9" s="11"/>
      <c r="AQ9" s="11"/>
      <c r="AR9" s="11"/>
      <c r="AS9" s="11"/>
      <c r="AT9" s="11">
        <v>20220831</v>
      </c>
    </row>
    <row r="10" spans="1:46">
      <c r="A10" s="11">
        <v>830114846</v>
      </c>
      <c r="B10" s="11" t="s">
        <v>8</v>
      </c>
      <c r="C10" s="11" t="s">
        <v>10</v>
      </c>
      <c r="D10" s="11">
        <v>544</v>
      </c>
      <c r="E10" s="11"/>
      <c r="F10" s="11"/>
      <c r="G10" s="11"/>
      <c r="H10" s="11" t="s">
        <v>74</v>
      </c>
      <c r="I10" s="11" t="s">
        <v>75</v>
      </c>
      <c r="J10" s="12">
        <v>44669</v>
      </c>
      <c r="K10" s="19">
        <v>1403160</v>
      </c>
      <c r="L10" s="19">
        <v>1403160</v>
      </c>
      <c r="M10" s="11" t="s">
        <v>60</v>
      </c>
      <c r="N10" s="11" t="s">
        <v>145</v>
      </c>
      <c r="O10" s="11"/>
      <c r="P10" s="11"/>
      <c r="Q10" s="11"/>
      <c r="R10" s="20">
        <v>0</v>
      </c>
      <c r="S10" s="20">
        <v>0</v>
      </c>
      <c r="T10" s="11" t="s">
        <v>61</v>
      </c>
      <c r="U10" s="19"/>
      <c r="V10" s="19"/>
      <c r="W10" s="19"/>
      <c r="X10" s="11"/>
      <c r="Y10" s="19"/>
      <c r="Z10" s="11"/>
      <c r="AA10" s="19"/>
      <c r="AB10" s="19"/>
      <c r="AC10" s="19"/>
      <c r="AD10" s="20">
        <v>0</v>
      </c>
      <c r="AE10" s="20">
        <v>0</v>
      </c>
      <c r="AF10" s="20">
        <v>0</v>
      </c>
      <c r="AG10" s="11"/>
      <c r="AH10" s="11"/>
      <c r="AI10" s="11"/>
      <c r="AJ10" s="12">
        <v>44020</v>
      </c>
      <c r="AK10" s="11"/>
      <c r="AL10" s="11"/>
      <c r="AM10" s="11"/>
      <c r="AN10" s="11"/>
      <c r="AO10" s="11"/>
      <c r="AP10" s="11"/>
      <c r="AQ10" s="11"/>
      <c r="AR10" s="11"/>
      <c r="AS10" s="11"/>
      <c r="AT10" s="11">
        <v>20220831</v>
      </c>
    </row>
    <row r="11" spans="1:46">
      <c r="A11" s="11">
        <v>830114846</v>
      </c>
      <c r="B11" s="11" t="s">
        <v>8</v>
      </c>
      <c r="C11" s="11" t="s">
        <v>10</v>
      </c>
      <c r="D11" s="11">
        <v>545</v>
      </c>
      <c r="E11" s="11"/>
      <c r="F11" s="11"/>
      <c r="G11" s="11"/>
      <c r="H11" s="11" t="s">
        <v>76</v>
      </c>
      <c r="I11" s="11" t="s">
        <v>77</v>
      </c>
      <c r="J11" s="12">
        <v>44669</v>
      </c>
      <c r="K11" s="19">
        <v>3040180</v>
      </c>
      <c r="L11" s="19">
        <v>3040180</v>
      </c>
      <c r="M11" s="11" t="s">
        <v>60</v>
      </c>
      <c r="N11" s="11" t="s">
        <v>145</v>
      </c>
      <c r="O11" s="11"/>
      <c r="P11" s="11"/>
      <c r="Q11" s="11"/>
      <c r="R11" s="20">
        <v>0</v>
      </c>
      <c r="S11" s="20">
        <v>0</v>
      </c>
      <c r="T11" s="11" t="s">
        <v>61</v>
      </c>
      <c r="U11" s="19"/>
      <c r="V11" s="19"/>
      <c r="W11" s="19"/>
      <c r="X11" s="11"/>
      <c r="Y11" s="19"/>
      <c r="Z11" s="11"/>
      <c r="AA11" s="19"/>
      <c r="AB11" s="19"/>
      <c r="AC11" s="19"/>
      <c r="AD11" s="20">
        <v>0</v>
      </c>
      <c r="AE11" s="20">
        <v>0</v>
      </c>
      <c r="AF11" s="20">
        <v>0</v>
      </c>
      <c r="AG11" s="11"/>
      <c r="AH11" s="11"/>
      <c r="AI11" s="11"/>
      <c r="AJ11" s="12">
        <v>44020</v>
      </c>
      <c r="AK11" s="11"/>
      <c r="AL11" s="11"/>
      <c r="AM11" s="11"/>
      <c r="AN11" s="11"/>
      <c r="AO11" s="11"/>
      <c r="AP11" s="11"/>
      <c r="AQ11" s="11"/>
      <c r="AR11" s="11"/>
      <c r="AS11" s="11"/>
      <c r="AT11" s="11">
        <v>20220831</v>
      </c>
    </row>
    <row r="12" spans="1:46">
      <c r="A12" s="11">
        <v>830114846</v>
      </c>
      <c r="B12" s="11" t="s">
        <v>8</v>
      </c>
      <c r="C12" s="11" t="s">
        <v>11</v>
      </c>
      <c r="D12" s="11">
        <v>11274</v>
      </c>
      <c r="E12" s="11"/>
      <c r="F12" s="11"/>
      <c r="G12" s="11"/>
      <c r="H12" s="11" t="s">
        <v>78</v>
      </c>
      <c r="I12" s="11" t="s">
        <v>79</v>
      </c>
      <c r="J12" s="12">
        <v>43981</v>
      </c>
      <c r="K12" s="19">
        <v>1076748</v>
      </c>
      <c r="L12" s="19">
        <v>1076748</v>
      </c>
      <c r="M12" s="11" t="s">
        <v>60</v>
      </c>
      <c r="N12" s="11" t="s">
        <v>145</v>
      </c>
      <c r="O12" s="11"/>
      <c r="P12" s="11"/>
      <c r="Q12" s="11"/>
      <c r="R12" s="20">
        <v>0</v>
      </c>
      <c r="S12" s="20">
        <v>0</v>
      </c>
      <c r="T12" s="11" t="s">
        <v>61</v>
      </c>
      <c r="U12" s="19"/>
      <c r="V12" s="19"/>
      <c r="W12" s="19"/>
      <c r="X12" s="11"/>
      <c r="Y12" s="19"/>
      <c r="Z12" s="11"/>
      <c r="AA12" s="19"/>
      <c r="AB12" s="19"/>
      <c r="AC12" s="19"/>
      <c r="AD12" s="20">
        <v>0</v>
      </c>
      <c r="AE12" s="20">
        <v>0</v>
      </c>
      <c r="AF12" s="20">
        <v>0</v>
      </c>
      <c r="AG12" s="11"/>
      <c r="AH12" s="11"/>
      <c r="AI12" s="11"/>
      <c r="AJ12" s="12">
        <v>43999</v>
      </c>
      <c r="AK12" s="11"/>
      <c r="AL12" s="11"/>
      <c r="AM12" s="11"/>
      <c r="AN12" s="11"/>
      <c r="AO12" s="11"/>
      <c r="AP12" s="11"/>
      <c r="AQ12" s="11"/>
      <c r="AR12" s="11"/>
      <c r="AS12" s="11"/>
      <c r="AT12" s="11">
        <v>20220831</v>
      </c>
    </row>
    <row r="13" spans="1:46">
      <c r="A13" s="11">
        <v>830114846</v>
      </c>
      <c r="B13" s="11" t="s">
        <v>8</v>
      </c>
      <c r="C13" s="11" t="s">
        <v>10</v>
      </c>
      <c r="D13" s="11">
        <v>335</v>
      </c>
      <c r="E13" s="11" t="s">
        <v>10</v>
      </c>
      <c r="F13" s="11">
        <v>335</v>
      </c>
      <c r="G13" s="11"/>
      <c r="H13" s="11" t="s">
        <v>80</v>
      </c>
      <c r="I13" s="11" t="s">
        <v>81</v>
      </c>
      <c r="J13" s="12">
        <v>44418</v>
      </c>
      <c r="K13" s="19">
        <v>14733180</v>
      </c>
      <c r="L13" s="19">
        <v>14733180</v>
      </c>
      <c r="M13" s="11" t="s">
        <v>82</v>
      </c>
      <c r="N13" s="11" t="s">
        <v>149</v>
      </c>
      <c r="O13" s="11"/>
      <c r="P13" s="11"/>
      <c r="Q13" s="11"/>
      <c r="R13" s="20">
        <v>0</v>
      </c>
      <c r="S13" s="20">
        <v>0</v>
      </c>
      <c r="T13" s="11" t="s">
        <v>83</v>
      </c>
      <c r="U13" s="19">
        <v>14733180</v>
      </c>
      <c r="V13" s="19">
        <v>0</v>
      </c>
      <c r="W13" s="19">
        <v>0</v>
      </c>
      <c r="X13" s="11"/>
      <c r="Y13" s="19">
        <v>0</v>
      </c>
      <c r="Z13" s="11"/>
      <c r="AA13" s="19">
        <v>14733180</v>
      </c>
      <c r="AB13" s="19">
        <v>0</v>
      </c>
      <c r="AC13" s="19">
        <f t="shared" ref="AC13:AC16" si="0">AA13*2%</f>
        <v>294663.60000000003</v>
      </c>
      <c r="AD13" s="19">
        <v>14438516</v>
      </c>
      <c r="AE13" s="11">
        <v>2201273952</v>
      </c>
      <c r="AF13" s="11" t="s">
        <v>146</v>
      </c>
      <c r="AG13" s="11"/>
      <c r="AH13" s="11"/>
      <c r="AI13" s="11"/>
      <c r="AJ13" s="12">
        <v>44020</v>
      </c>
      <c r="AK13" s="11"/>
      <c r="AL13" s="11">
        <v>2</v>
      </c>
      <c r="AM13" s="11"/>
      <c r="AN13" s="11"/>
      <c r="AO13" s="11">
        <v>1</v>
      </c>
      <c r="AP13" s="11">
        <v>20210831</v>
      </c>
      <c r="AQ13" s="11">
        <v>20210826</v>
      </c>
      <c r="AR13" s="11">
        <v>14733180</v>
      </c>
      <c r="AS13" s="11">
        <v>0</v>
      </c>
      <c r="AT13" s="11">
        <v>20220831</v>
      </c>
    </row>
    <row r="14" spans="1:46">
      <c r="A14" s="11">
        <v>830114846</v>
      </c>
      <c r="B14" s="11" t="s">
        <v>8</v>
      </c>
      <c r="C14" s="11" t="s">
        <v>10</v>
      </c>
      <c r="D14" s="11">
        <v>362</v>
      </c>
      <c r="E14" s="11" t="s">
        <v>10</v>
      </c>
      <c r="F14" s="11">
        <v>362</v>
      </c>
      <c r="G14" s="11"/>
      <c r="H14" s="11" t="s">
        <v>84</v>
      </c>
      <c r="I14" s="11" t="s">
        <v>85</v>
      </c>
      <c r="J14" s="12">
        <v>44453</v>
      </c>
      <c r="K14" s="19">
        <v>10757560</v>
      </c>
      <c r="L14" s="19">
        <v>10757560</v>
      </c>
      <c r="M14" s="11" t="s">
        <v>82</v>
      </c>
      <c r="N14" s="11" t="s">
        <v>149</v>
      </c>
      <c r="O14" s="11"/>
      <c r="P14" s="11"/>
      <c r="Q14" s="11"/>
      <c r="R14" s="20">
        <v>0</v>
      </c>
      <c r="S14" s="20">
        <v>0</v>
      </c>
      <c r="T14" s="11" t="s">
        <v>83</v>
      </c>
      <c r="U14" s="19">
        <v>10757560</v>
      </c>
      <c r="V14" s="19">
        <v>0</v>
      </c>
      <c r="W14" s="19">
        <v>0</v>
      </c>
      <c r="X14" s="11"/>
      <c r="Y14" s="19">
        <v>0</v>
      </c>
      <c r="Z14" s="11"/>
      <c r="AA14" s="19">
        <v>10757560</v>
      </c>
      <c r="AB14" s="19">
        <v>0</v>
      </c>
      <c r="AC14" s="19">
        <f t="shared" si="0"/>
        <v>215151.2</v>
      </c>
      <c r="AD14" s="19">
        <v>10542409</v>
      </c>
      <c r="AE14" s="11">
        <v>2201273952</v>
      </c>
      <c r="AF14" s="11" t="s">
        <v>146</v>
      </c>
      <c r="AG14" s="11"/>
      <c r="AH14" s="11"/>
      <c r="AI14" s="11"/>
      <c r="AJ14" s="12">
        <v>44020</v>
      </c>
      <c r="AK14" s="11"/>
      <c r="AL14" s="11">
        <v>2</v>
      </c>
      <c r="AM14" s="11"/>
      <c r="AN14" s="11"/>
      <c r="AO14" s="11">
        <v>1</v>
      </c>
      <c r="AP14" s="11">
        <v>20210930</v>
      </c>
      <c r="AQ14" s="11">
        <v>20210917</v>
      </c>
      <c r="AR14" s="11">
        <v>10757560</v>
      </c>
      <c r="AS14" s="11">
        <v>0</v>
      </c>
      <c r="AT14" s="11">
        <v>20220831</v>
      </c>
    </row>
    <row r="15" spans="1:46">
      <c r="A15" s="11">
        <v>830114846</v>
      </c>
      <c r="B15" s="11" t="s">
        <v>8</v>
      </c>
      <c r="C15" s="11" t="s">
        <v>10</v>
      </c>
      <c r="D15" s="11">
        <v>412</v>
      </c>
      <c r="E15" s="11" t="s">
        <v>10</v>
      </c>
      <c r="F15" s="11">
        <v>412</v>
      </c>
      <c r="G15" s="11"/>
      <c r="H15" s="11" t="s">
        <v>86</v>
      </c>
      <c r="I15" s="11" t="s">
        <v>87</v>
      </c>
      <c r="J15" s="12">
        <v>44512</v>
      </c>
      <c r="K15" s="19">
        <v>10757560</v>
      </c>
      <c r="L15" s="19">
        <v>10757560</v>
      </c>
      <c r="M15" s="11" t="s">
        <v>82</v>
      </c>
      <c r="N15" s="11" t="s">
        <v>149</v>
      </c>
      <c r="O15" s="11"/>
      <c r="P15" s="11"/>
      <c r="Q15" s="11"/>
      <c r="R15" s="20">
        <v>0</v>
      </c>
      <c r="S15" s="20">
        <v>0</v>
      </c>
      <c r="T15" s="11" t="s">
        <v>83</v>
      </c>
      <c r="U15" s="19">
        <v>10757560</v>
      </c>
      <c r="V15" s="19">
        <v>0</v>
      </c>
      <c r="W15" s="19">
        <v>0</v>
      </c>
      <c r="X15" s="11"/>
      <c r="Y15" s="19">
        <v>0</v>
      </c>
      <c r="Z15" s="11"/>
      <c r="AA15" s="19">
        <v>10757560</v>
      </c>
      <c r="AB15" s="19">
        <v>0</v>
      </c>
      <c r="AC15" s="19">
        <f t="shared" si="0"/>
        <v>215151.2</v>
      </c>
      <c r="AD15" s="19">
        <v>10542409</v>
      </c>
      <c r="AE15" s="11">
        <v>2201273952</v>
      </c>
      <c r="AF15" s="11" t="s">
        <v>146</v>
      </c>
      <c r="AG15" s="11"/>
      <c r="AH15" s="11"/>
      <c r="AI15" s="11"/>
      <c r="AJ15" s="12">
        <v>44020</v>
      </c>
      <c r="AK15" s="11"/>
      <c r="AL15" s="11">
        <v>2</v>
      </c>
      <c r="AM15" s="11"/>
      <c r="AN15" s="11"/>
      <c r="AO15" s="11">
        <v>1</v>
      </c>
      <c r="AP15" s="11">
        <v>20211230</v>
      </c>
      <c r="AQ15" s="11">
        <v>20211201</v>
      </c>
      <c r="AR15" s="11">
        <v>10757560</v>
      </c>
      <c r="AS15" s="11">
        <v>0</v>
      </c>
      <c r="AT15" s="11">
        <v>20220831</v>
      </c>
    </row>
    <row r="16" spans="1:46">
      <c r="A16" s="11">
        <v>830114846</v>
      </c>
      <c r="B16" s="11" t="s">
        <v>8</v>
      </c>
      <c r="C16" s="11" t="s">
        <v>10</v>
      </c>
      <c r="D16" s="11">
        <v>440</v>
      </c>
      <c r="E16" s="11" t="s">
        <v>10</v>
      </c>
      <c r="F16" s="11">
        <v>440</v>
      </c>
      <c r="G16" s="11"/>
      <c r="H16" s="11" t="s">
        <v>88</v>
      </c>
      <c r="I16" s="11" t="s">
        <v>89</v>
      </c>
      <c r="J16" s="12">
        <v>44543</v>
      </c>
      <c r="K16" s="19">
        <v>18708800</v>
      </c>
      <c r="L16" s="19">
        <v>18708800</v>
      </c>
      <c r="M16" s="11" t="s">
        <v>82</v>
      </c>
      <c r="N16" s="11" t="s">
        <v>149</v>
      </c>
      <c r="O16" s="11"/>
      <c r="P16" s="11"/>
      <c r="Q16" s="11"/>
      <c r="R16" s="20">
        <v>0</v>
      </c>
      <c r="S16" s="20">
        <v>0</v>
      </c>
      <c r="T16" s="11" t="s">
        <v>83</v>
      </c>
      <c r="U16" s="19">
        <v>18708800</v>
      </c>
      <c r="V16" s="19">
        <v>0</v>
      </c>
      <c r="W16" s="19">
        <v>0</v>
      </c>
      <c r="X16" s="11"/>
      <c r="Y16" s="19">
        <v>0</v>
      </c>
      <c r="Z16" s="11"/>
      <c r="AA16" s="19">
        <v>18708800</v>
      </c>
      <c r="AB16" s="19">
        <v>0</v>
      </c>
      <c r="AC16" s="19">
        <f t="shared" si="0"/>
        <v>374176</v>
      </c>
      <c r="AD16" s="19">
        <v>18334624</v>
      </c>
      <c r="AE16" s="11">
        <v>2201273952</v>
      </c>
      <c r="AF16" s="11" t="s">
        <v>146</v>
      </c>
      <c r="AG16" s="11"/>
      <c r="AH16" s="11"/>
      <c r="AI16" s="11"/>
      <c r="AJ16" s="12">
        <v>44020</v>
      </c>
      <c r="AK16" s="11"/>
      <c r="AL16" s="11">
        <v>2</v>
      </c>
      <c r="AM16" s="11"/>
      <c r="AN16" s="11"/>
      <c r="AO16" s="11">
        <v>1</v>
      </c>
      <c r="AP16" s="11">
        <v>20211230</v>
      </c>
      <c r="AQ16" s="11">
        <v>20211222</v>
      </c>
      <c r="AR16" s="11">
        <v>18708800</v>
      </c>
      <c r="AS16" s="11">
        <v>0</v>
      </c>
      <c r="AT16" s="11">
        <v>20220831</v>
      </c>
    </row>
    <row r="17" spans="1:46">
      <c r="A17" s="11">
        <v>830114846</v>
      </c>
      <c r="B17" s="11" t="s">
        <v>8</v>
      </c>
      <c r="C17" s="11" t="s">
        <v>10</v>
      </c>
      <c r="D17" s="11">
        <v>487</v>
      </c>
      <c r="E17" s="11" t="s">
        <v>10</v>
      </c>
      <c r="F17" s="11">
        <v>487</v>
      </c>
      <c r="G17" s="11"/>
      <c r="H17" s="11" t="s">
        <v>90</v>
      </c>
      <c r="I17" s="11" t="s">
        <v>91</v>
      </c>
      <c r="J17" s="12">
        <v>44606</v>
      </c>
      <c r="K17" s="19">
        <v>12394580</v>
      </c>
      <c r="L17" s="19">
        <v>12394580</v>
      </c>
      <c r="M17" s="11" t="s">
        <v>82</v>
      </c>
      <c r="N17" s="11" t="s">
        <v>150</v>
      </c>
      <c r="O17" s="11"/>
      <c r="P17" s="11"/>
      <c r="Q17" s="11"/>
      <c r="R17" s="20">
        <v>0</v>
      </c>
      <c r="S17" s="20">
        <v>0</v>
      </c>
      <c r="T17" s="11" t="s">
        <v>83</v>
      </c>
      <c r="U17" s="19">
        <v>12394580</v>
      </c>
      <c r="V17" s="19">
        <v>0</v>
      </c>
      <c r="W17" s="19">
        <v>0</v>
      </c>
      <c r="X17" s="11"/>
      <c r="Y17" s="19">
        <v>0</v>
      </c>
      <c r="Z17" s="11"/>
      <c r="AA17" s="19">
        <v>12394580</v>
      </c>
      <c r="AB17" s="19">
        <v>0</v>
      </c>
      <c r="AC17" s="19"/>
      <c r="AD17" s="20">
        <v>0</v>
      </c>
      <c r="AE17" s="20">
        <v>0</v>
      </c>
      <c r="AF17" s="20">
        <v>0</v>
      </c>
      <c r="AG17" s="11"/>
      <c r="AH17" s="11"/>
      <c r="AI17" s="11"/>
      <c r="AJ17" s="12">
        <v>44020</v>
      </c>
      <c r="AK17" s="11"/>
      <c r="AL17" s="11">
        <v>2</v>
      </c>
      <c r="AM17" s="11"/>
      <c r="AN17" s="11"/>
      <c r="AO17" s="11">
        <v>1</v>
      </c>
      <c r="AP17" s="11">
        <v>20220330</v>
      </c>
      <c r="AQ17" s="11">
        <v>20220318</v>
      </c>
      <c r="AR17" s="11">
        <v>12394580</v>
      </c>
      <c r="AS17" s="11">
        <v>0</v>
      </c>
      <c r="AT17" s="11">
        <v>20220831</v>
      </c>
    </row>
    <row r="18" spans="1:46">
      <c r="A18" s="11">
        <v>830114846</v>
      </c>
      <c r="B18" s="11" t="s">
        <v>8</v>
      </c>
      <c r="C18" s="11" t="s">
        <v>10</v>
      </c>
      <c r="D18" s="11">
        <v>515</v>
      </c>
      <c r="E18" s="11" t="s">
        <v>10</v>
      </c>
      <c r="F18" s="11">
        <v>515</v>
      </c>
      <c r="G18" s="11"/>
      <c r="H18" s="11" t="s">
        <v>92</v>
      </c>
      <c r="I18" s="11" t="s">
        <v>93</v>
      </c>
      <c r="J18" s="12">
        <v>44634</v>
      </c>
      <c r="K18" s="19">
        <v>12394580</v>
      </c>
      <c r="L18" s="19">
        <v>12394580</v>
      </c>
      <c r="M18" s="11" t="s">
        <v>82</v>
      </c>
      <c r="N18" s="11" t="s">
        <v>150</v>
      </c>
      <c r="O18" s="11"/>
      <c r="P18" s="11"/>
      <c r="Q18" s="11"/>
      <c r="R18" s="20">
        <v>0</v>
      </c>
      <c r="S18" s="20">
        <v>0</v>
      </c>
      <c r="T18" s="11" t="s">
        <v>83</v>
      </c>
      <c r="U18" s="19">
        <v>12394580</v>
      </c>
      <c r="V18" s="19">
        <v>0</v>
      </c>
      <c r="W18" s="19">
        <v>0</v>
      </c>
      <c r="X18" s="11"/>
      <c r="Y18" s="19">
        <v>0</v>
      </c>
      <c r="Z18" s="11"/>
      <c r="AA18" s="19">
        <v>12394580</v>
      </c>
      <c r="AB18" s="19">
        <v>0</v>
      </c>
      <c r="AC18" s="19"/>
      <c r="AD18" s="20">
        <v>0</v>
      </c>
      <c r="AE18" s="20">
        <v>0</v>
      </c>
      <c r="AF18" s="20">
        <v>0</v>
      </c>
      <c r="AG18" s="11"/>
      <c r="AH18" s="11"/>
      <c r="AI18" s="11"/>
      <c r="AJ18" s="12">
        <v>44020</v>
      </c>
      <c r="AK18" s="11"/>
      <c r="AL18" s="11">
        <v>2</v>
      </c>
      <c r="AM18" s="11"/>
      <c r="AN18" s="11"/>
      <c r="AO18" s="11">
        <v>1</v>
      </c>
      <c r="AP18" s="11">
        <v>20220330</v>
      </c>
      <c r="AQ18" s="11">
        <v>20220318</v>
      </c>
      <c r="AR18" s="11">
        <v>12394580</v>
      </c>
      <c r="AS18" s="11">
        <v>0</v>
      </c>
      <c r="AT18" s="11">
        <v>20220831</v>
      </c>
    </row>
    <row r="19" spans="1:46">
      <c r="A19" s="11">
        <v>830114846</v>
      </c>
      <c r="B19" s="11" t="s">
        <v>8</v>
      </c>
      <c r="C19" s="11" t="s">
        <v>10</v>
      </c>
      <c r="D19" s="11">
        <v>569</v>
      </c>
      <c r="E19" s="11" t="s">
        <v>10</v>
      </c>
      <c r="F19" s="11">
        <v>569</v>
      </c>
      <c r="G19" s="11"/>
      <c r="H19" s="11" t="s">
        <v>94</v>
      </c>
      <c r="I19" s="11" t="s">
        <v>95</v>
      </c>
      <c r="J19" s="12">
        <v>44694</v>
      </c>
      <c r="K19" s="19">
        <v>3040180</v>
      </c>
      <c r="L19" s="19">
        <v>3040180</v>
      </c>
      <c r="M19" s="11" t="s">
        <v>82</v>
      </c>
      <c r="N19" s="11" t="s">
        <v>150</v>
      </c>
      <c r="O19" s="11"/>
      <c r="P19" s="11"/>
      <c r="Q19" s="11"/>
      <c r="R19" s="20">
        <v>0</v>
      </c>
      <c r="S19" s="20">
        <v>0</v>
      </c>
      <c r="T19" s="11" t="s">
        <v>83</v>
      </c>
      <c r="U19" s="19">
        <v>3040180</v>
      </c>
      <c r="V19" s="19">
        <v>0</v>
      </c>
      <c r="W19" s="19">
        <v>0</v>
      </c>
      <c r="X19" s="11"/>
      <c r="Y19" s="19">
        <v>0</v>
      </c>
      <c r="Z19" s="11"/>
      <c r="AA19" s="19">
        <v>3040180</v>
      </c>
      <c r="AB19" s="19">
        <v>0</v>
      </c>
      <c r="AC19" s="19"/>
      <c r="AD19" s="20">
        <v>0</v>
      </c>
      <c r="AE19" s="20">
        <v>0</v>
      </c>
      <c r="AF19" s="20">
        <v>0</v>
      </c>
      <c r="AG19" s="11"/>
      <c r="AH19" s="11"/>
      <c r="AI19" s="11"/>
      <c r="AJ19" s="12">
        <v>44020</v>
      </c>
      <c r="AK19" s="11"/>
      <c r="AL19" s="11">
        <v>2</v>
      </c>
      <c r="AM19" s="11"/>
      <c r="AN19" s="11"/>
      <c r="AO19" s="11">
        <v>1</v>
      </c>
      <c r="AP19" s="11">
        <v>20220630</v>
      </c>
      <c r="AQ19" s="11">
        <v>20220602</v>
      </c>
      <c r="AR19" s="11">
        <v>3040180</v>
      </c>
      <c r="AS19" s="11">
        <v>0</v>
      </c>
      <c r="AT19" s="11">
        <v>20220831</v>
      </c>
    </row>
    <row r="20" spans="1:46">
      <c r="A20" s="11">
        <v>830114846</v>
      </c>
      <c r="B20" s="11" t="s">
        <v>8</v>
      </c>
      <c r="C20" s="11" t="s">
        <v>10</v>
      </c>
      <c r="D20" s="11">
        <v>570</v>
      </c>
      <c r="E20" s="11" t="s">
        <v>10</v>
      </c>
      <c r="F20" s="11">
        <v>570</v>
      </c>
      <c r="G20" s="11"/>
      <c r="H20" s="11" t="s">
        <v>96</v>
      </c>
      <c r="I20" s="11" t="s">
        <v>97</v>
      </c>
      <c r="J20" s="12">
        <v>44694</v>
      </c>
      <c r="K20" s="19">
        <v>3040180</v>
      </c>
      <c r="L20" s="19">
        <v>3040180</v>
      </c>
      <c r="M20" s="11" t="s">
        <v>82</v>
      </c>
      <c r="N20" s="11" t="s">
        <v>150</v>
      </c>
      <c r="O20" s="11"/>
      <c r="P20" s="11"/>
      <c r="Q20" s="11"/>
      <c r="R20" s="20">
        <v>0</v>
      </c>
      <c r="S20" s="20">
        <v>0</v>
      </c>
      <c r="T20" s="11" t="s">
        <v>83</v>
      </c>
      <c r="U20" s="19">
        <v>3040180</v>
      </c>
      <c r="V20" s="19">
        <v>0</v>
      </c>
      <c r="W20" s="19">
        <v>0</v>
      </c>
      <c r="X20" s="11"/>
      <c r="Y20" s="19">
        <v>0</v>
      </c>
      <c r="Z20" s="11"/>
      <c r="AA20" s="19">
        <v>3040180</v>
      </c>
      <c r="AB20" s="19">
        <v>0</v>
      </c>
      <c r="AC20" s="19"/>
      <c r="AD20" s="20">
        <v>0</v>
      </c>
      <c r="AE20" s="20">
        <v>0</v>
      </c>
      <c r="AF20" s="20">
        <v>0</v>
      </c>
      <c r="AG20" s="11"/>
      <c r="AH20" s="11"/>
      <c r="AI20" s="11"/>
      <c r="AJ20" s="12">
        <v>44020</v>
      </c>
      <c r="AK20" s="11"/>
      <c r="AL20" s="11">
        <v>2</v>
      </c>
      <c r="AM20" s="11"/>
      <c r="AN20" s="11"/>
      <c r="AO20" s="11">
        <v>1</v>
      </c>
      <c r="AP20" s="11">
        <v>20220630</v>
      </c>
      <c r="AQ20" s="11">
        <v>20220602</v>
      </c>
      <c r="AR20" s="11">
        <v>3040180</v>
      </c>
      <c r="AS20" s="11">
        <v>0</v>
      </c>
      <c r="AT20" s="11">
        <v>20220831</v>
      </c>
    </row>
    <row r="21" spans="1:46">
      <c r="A21" s="11">
        <v>830114846</v>
      </c>
      <c r="B21" s="11" t="s">
        <v>8</v>
      </c>
      <c r="C21" s="11" t="s">
        <v>10</v>
      </c>
      <c r="D21" s="11">
        <v>571</v>
      </c>
      <c r="E21" s="11" t="s">
        <v>10</v>
      </c>
      <c r="F21" s="11">
        <v>571</v>
      </c>
      <c r="G21" s="11"/>
      <c r="H21" s="11" t="s">
        <v>98</v>
      </c>
      <c r="I21" s="11" t="s">
        <v>99</v>
      </c>
      <c r="J21" s="12">
        <v>44694</v>
      </c>
      <c r="K21" s="19">
        <v>3040180</v>
      </c>
      <c r="L21" s="19">
        <v>3040180</v>
      </c>
      <c r="M21" s="11" t="s">
        <v>82</v>
      </c>
      <c r="N21" s="11" t="s">
        <v>150</v>
      </c>
      <c r="O21" s="11"/>
      <c r="P21" s="11"/>
      <c r="Q21" s="11"/>
      <c r="R21" s="20">
        <v>0</v>
      </c>
      <c r="S21" s="20">
        <v>0</v>
      </c>
      <c r="T21" s="11" t="s">
        <v>83</v>
      </c>
      <c r="U21" s="19">
        <v>3040180</v>
      </c>
      <c r="V21" s="19">
        <v>0</v>
      </c>
      <c r="W21" s="19">
        <v>0</v>
      </c>
      <c r="X21" s="11"/>
      <c r="Y21" s="19">
        <v>0</v>
      </c>
      <c r="Z21" s="11"/>
      <c r="AA21" s="19">
        <v>3040180</v>
      </c>
      <c r="AB21" s="19">
        <v>0</v>
      </c>
      <c r="AC21" s="19"/>
      <c r="AD21" s="20">
        <v>0</v>
      </c>
      <c r="AE21" s="20">
        <v>0</v>
      </c>
      <c r="AF21" s="20">
        <v>0</v>
      </c>
      <c r="AG21" s="11"/>
      <c r="AH21" s="11"/>
      <c r="AI21" s="11"/>
      <c r="AJ21" s="12">
        <v>44020</v>
      </c>
      <c r="AK21" s="11"/>
      <c r="AL21" s="11">
        <v>2</v>
      </c>
      <c r="AM21" s="11"/>
      <c r="AN21" s="11"/>
      <c r="AO21" s="11">
        <v>1</v>
      </c>
      <c r="AP21" s="11">
        <v>20220630</v>
      </c>
      <c r="AQ21" s="11">
        <v>20220602</v>
      </c>
      <c r="AR21" s="11">
        <v>3040180</v>
      </c>
      <c r="AS21" s="11">
        <v>0</v>
      </c>
      <c r="AT21" s="11">
        <v>20220831</v>
      </c>
    </row>
    <row r="22" spans="1:46">
      <c r="A22" s="11">
        <v>830114846</v>
      </c>
      <c r="B22" s="11" t="s">
        <v>8</v>
      </c>
      <c r="C22" s="11" t="s">
        <v>10</v>
      </c>
      <c r="D22" s="11">
        <v>572</v>
      </c>
      <c r="E22" s="11" t="s">
        <v>10</v>
      </c>
      <c r="F22" s="11">
        <v>572</v>
      </c>
      <c r="G22" s="11"/>
      <c r="H22" s="11" t="s">
        <v>100</v>
      </c>
      <c r="I22" s="11" t="s">
        <v>101</v>
      </c>
      <c r="J22" s="12">
        <v>44694</v>
      </c>
      <c r="K22" s="19">
        <v>935440</v>
      </c>
      <c r="L22" s="19">
        <v>935440</v>
      </c>
      <c r="M22" s="11" t="s">
        <v>82</v>
      </c>
      <c r="N22" s="11" t="s">
        <v>150</v>
      </c>
      <c r="O22" s="11"/>
      <c r="P22" s="11"/>
      <c r="Q22" s="11"/>
      <c r="R22" s="20">
        <v>0</v>
      </c>
      <c r="S22" s="20">
        <v>0</v>
      </c>
      <c r="T22" s="11" t="s">
        <v>83</v>
      </c>
      <c r="U22" s="19">
        <v>935440</v>
      </c>
      <c r="V22" s="19">
        <v>0</v>
      </c>
      <c r="W22" s="19">
        <v>0</v>
      </c>
      <c r="X22" s="11"/>
      <c r="Y22" s="19">
        <v>0</v>
      </c>
      <c r="Z22" s="11"/>
      <c r="AA22" s="19">
        <v>935440</v>
      </c>
      <c r="AB22" s="19">
        <v>0</v>
      </c>
      <c r="AC22" s="19"/>
      <c r="AD22" s="20">
        <v>0</v>
      </c>
      <c r="AE22" s="20">
        <v>0</v>
      </c>
      <c r="AF22" s="20">
        <v>0</v>
      </c>
      <c r="AG22" s="11"/>
      <c r="AH22" s="11"/>
      <c r="AI22" s="11"/>
      <c r="AJ22" s="12">
        <v>44020</v>
      </c>
      <c r="AK22" s="11"/>
      <c r="AL22" s="11">
        <v>2</v>
      </c>
      <c r="AM22" s="11"/>
      <c r="AN22" s="11"/>
      <c r="AO22" s="11">
        <v>1</v>
      </c>
      <c r="AP22" s="11">
        <v>20220630</v>
      </c>
      <c r="AQ22" s="11">
        <v>20220602</v>
      </c>
      <c r="AR22" s="11">
        <v>935440</v>
      </c>
      <c r="AS22" s="11">
        <v>0</v>
      </c>
      <c r="AT22" s="11">
        <v>20220831</v>
      </c>
    </row>
    <row r="23" spans="1:46">
      <c r="A23" s="11">
        <v>830114846</v>
      </c>
      <c r="B23" s="11" t="s">
        <v>8</v>
      </c>
      <c r="C23" s="11" t="s">
        <v>10</v>
      </c>
      <c r="D23" s="11">
        <v>573</v>
      </c>
      <c r="E23" s="11" t="s">
        <v>10</v>
      </c>
      <c r="F23" s="11">
        <v>573</v>
      </c>
      <c r="G23" s="11"/>
      <c r="H23" s="11" t="s">
        <v>102</v>
      </c>
      <c r="I23" s="11" t="s">
        <v>103</v>
      </c>
      <c r="J23" s="12">
        <v>44694</v>
      </c>
      <c r="K23" s="19">
        <v>3040180</v>
      </c>
      <c r="L23" s="19">
        <v>3040180</v>
      </c>
      <c r="M23" s="11" t="s">
        <v>82</v>
      </c>
      <c r="N23" s="11" t="s">
        <v>150</v>
      </c>
      <c r="O23" s="11"/>
      <c r="P23" s="11"/>
      <c r="Q23" s="11"/>
      <c r="R23" s="20">
        <v>0</v>
      </c>
      <c r="S23" s="20">
        <v>0</v>
      </c>
      <c r="T23" s="11" t="s">
        <v>83</v>
      </c>
      <c r="U23" s="19">
        <v>3040180</v>
      </c>
      <c r="V23" s="19">
        <v>0</v>
      </c>
      <c r="W23" s="19">
        <v>0</v>
      </c>
      <c r="X23" s="11"/>
      <c r="Y23" s="19">
        <v>0</v>
      </c>
      <c r="Z23" s="11"/>
      <c r="AA23" s="19">
        <v>3040180</v>
      </c>
      <c r="AB23" s="19">
        <v>0</v>
      </c>
      <c r="AC23" s="19"/>
      <c r="AD23" s="20">
        <v>0</v>
      </c>
      <c r="AE23" s="20">
        <v>0</v>
      </c>
      <c r="AF23" s="20">
        <v>0</v>
      </c>
      <c r="AG23" s="11"/>
      <c r="AH23" s="11"/>
      <c r="AI23" s="11"/>
      <c r="AJ23" s="12">
        <v>44020</v>
      </c>
      <c r="AK23" s="11"/>
      <c r="AL23" s="11">
        <v>2</v>
      </c>
      <c r="AM23" s="11"/>
      <c r="AN23" s="11"/>
      <c r="AO23" s="11">
        <v>1</v>
      </c>
      <c r="AP23" s="11">
        <v>20220630</v>
      </c>
      <c r="AQ23" s="11">
        <v>20220602</v>
      </c>
      <c r="AR23" s="11">
        <v>3040180</v>
      </c>
      <c r="AS23" s="11">
        <v>0</v>
      </c>
      <c r="AT23" s="11">
        <v>20220831</v>
      </c>
    </row>
    <row r="24" spans="1:46">
      <c r="A24" s="11">
        <v>830114846</v>
      </c>
      <c r="B24" s="11" t="s">
        <v>8</v>
      </c>
      <c r="C24" s="11" t="s">
        <v>10</v>
      </c>
      <c r="D24" s="11">
        <v>595</v>
      </c>
      <c r="E24" s="11" t="s">
        <v>10</v>
      </c>
      <c r="F24" s="11">
        <v>595</v>
      </c>
      <c r="G24" s="11"/>
      <c r="H24" s="11" t="s">
        <v>104</v>
      </c>
      <c r="I24" s="11" t="s">
        <v>105</v>
      </c>
      <c r="J24" s="12">
        <v>44726</v>
      </c>
      <c r="K24" s="19">
        <v>3040180</v>
      </c>
      <c r="L24" s="19">
        <v>3040180</v>
      </c>
      <c r="M24" s="11" t="s">
        <v>82</v>
      </c>
      <c r="N24" s="11" t="s">
        <v>149</v>
      </c>
      <c r="O24" s="11"/>
      <c r="P24" s="11"/>
      <c r="Q24" s="11"/>
      <c r="R24" s="20">
        <v>0</v>
      </c>
      <c r="S24" s="20">
        <v>0</v>
      </c>
      <c r="T24" s="11" t="s">
        <v>83</v>
      </c>
      <c r="U24" s="19">
        <v>3040180</v>
      </c>
      <c r="V24" s="19">
        <v>0</v>
      </c>
      <c r="W24" s="19">
        <v>0</v>
      </c>
      <c r="X24" s="11"/>
      <c r="Y24" s="19">
        <v>0</v>
      </c>
      <c r="Z24" s="11"/>
      <c r="AA24" s="19">
        <v>3040180</v>
      </c>
      <c r="AB24" s="19">
        <v>0</v>
      </c>
      <c r="AC24" s="19">
        <f t="shared" ref="AC24:AC26" si="1">AA24*2%</f>
        <v>60803.6</v>
      </c>
      <c r="AD24" s="19">
        <v>2979376</v>
      </c>
      <c r="AE24" s="11">
        <v>4800056634</v>
      </c>
      <c r="AF24" s="11" t="s">
        <v>147</v>
      </c>
      <c r="AG24" s="11"/>
      <c r="AH24" s="11"/>
      <c r="AI24" s="11"/>
      <c r="AJ24" s="12">
        <v>44020</v>
      </c>
      <c r="AK24" s="11"/>
      <c r="AL24" s="11">
        <v>2</v>
      </c>
      <c r="AM24" s="11"/>
      <c r="AN24" s="11"/>
      <c r="AO24" s="11">
        <v>1</v>
      </c>
      <c r="AP24" s="11">
        <v>20220630</v>
      </c>
      <c r="AQ24" s="11">
        <v>20220616</v>
      </c>
      <c r="AR24" s="11">
        <v>3040180</v>
      </c>
      <c r="AS24" s="11">
        <v>0</v>
      </c>
      <c r="AT24" s="11">
        <v>20220831</v>
      </c>
    </row>
    <row r="25" spans="1:46">
      <c r="A25" s="11">
        <v>830114846</v>
      </c>
      <c r="B25" s="11" t="s">
        <v>8</v>
      </c>
      <c r="C25" s="11" t="s">
        <v>10</v>
      </c>
      <c r="D25" s="11">
        <v>596</v>
      </c>
      <c r="E25" s="11" t="s">
        <v>10</v>
      </c>
      <c r="F25" s="11">
        <v>596</v>
      </c>
      <c r="G25" s="11"/>
      <c r="H25" s="11" t="s">
        <v>106</v>
      </c>
      <c r="I25" s="11" t="s">
        <v>107</v>
      </c>
      <c r="J25" s="12">
        <v>44726</v>
      </c>
      <c r="K25" s="19">
        <v>3040180</v>
      </c>
      <c r="L25" s="19">
        <v>3040180</v>
      </c>
      <c r="M25" s="11" t="s">
        <v>82</v>
      </c>
      <c r="N25" s="11" t="s">
        <v>149</v>
      </c>
      <c r="O25" s="11"/>
      <c r="P25" s="11"/>
      <c r="Q25" s="11"/>
      <c r="R25" s="20">
        <v>0</v>
      </c>
      <c r="S25" s="20">
        <v>0</v>
      </c>
      <c r="T25" s="11" t="s">
        <v>83</v>
      </c>
      <c r="U25" s="19">
        <v>3040180</v>
      </c>
      <c r="V25" s="19">
        <v>0</v>
      </c>
      <c r="W25" s="19">
        <v>0</v>
      </c>
      <c r="X25" s="11"/>
      <c r="Y25" s="19">
        <v>0</v>
      </c>
      <c r="Z25" s="11"/>
      <c r="AA25" s="19">
        <v>3040180</v>
      </c>
      <c r="AB25" s="19">
        <v>0</v>
      </c>
      <c r="AC25" s="19">
        <f t="shared" si="1"/>
        <v>60803.6</v>
      </c>
      <c r="AD25" s="19">
        <v>2979376</v>
      </c>
      <c r="AE25" s="11">
        <v>4800056634</v>
      </c>
      <c r="AF25" s="11" t="s">
        <v>147</v>
      </c>
      <c r="AG25" s="11"/>
      <c r="AH25" s="11"/>
      <c r="AI25" s="11"/>
      <c r="AJ25" s="12">
        <v>44020</v>
      </c>
      <c r="AK25" s="11"/>
      <c r="AL25" s="11">
        <v>2</v>
      </c>
      <c r="AM25" s="11"/>
      <c r="AN25" s="11"/>
      <c r="AO25" s="11">
        <v>1</v>
      </c>
      <c r="AP25" s="11">
        <v>20220630</v>
      </c>
      <c r="AQ25" s="11">
        <v>20220616</v>
      </c>
      <c r="AR25" s="11">
        <v>3040180</v>
      </c>
      <c r="AS25" s="11">
        <v>0</v>
      </c>
      <c r="AT25" s="11">
        <v>20220831</v>
      </c>
    </row>
    <row r="26" spans="1:46">
      <c r="A26" s="11">
        <v>830114846</v>
      </c>
      <c r="B26" s="11" t="s">
        <v>8</v>
      </c>
      <c r="C26" s="11" t="s">
        <v>10</v>
      </c>
      <c r="D26" s="11">
        <v>597</v>
      </c>
      <c r="E26" s="11" t="s">
        <v>10</v>
      </c>
      <c r="F26" s="11">
        <v>597</v>
      </c>
      <c r="G26" s="11"/>
      <c r="H26" s="11" t="s">
        <v>108</v>
      </c>
      <c r="I26" s="11" t="s">
        <v>109</v>
      </c>
      <c r="J26" s="12">
        <v>44726</v>
      </c>
      <c r="K26" s="19">
        <v>3040180</v>
      </c>
      <c r="L26" s="19">
        <v>3040180</v>
      </c>
      <c r="M26" s="11" t="s">
        <v>82</v>
      </c>
      <c r="N26" s="11" t="s">
        <v>149</v>
      </c>
      <c r="O26" s="11"/>
      <c r="P26" s="11"/>
      <c r="Q26" s="11"/>
      <c r="R26" s="20">
        <v>0</v>
      </c>
      <c r="S26" s="20">
        <v>0</v>
      </c>
      <c r="T26" s="11" t="s">
        <v>83</v>
      </c>
      <c r="U26" s="19">
        <v>3040180</v>
      </c>
      <c r="V26" s="19">
        <v>0</v>
      </c>
      <c r="W26" s="19">
        <v>0</v>
      </c>
      <c r="X26" s="11"/>
      <c r="Y26" s="19">
        <v>0</v>
      </c>
      <c r="Z26" s="11"/>
      <c r="AA26" s="19">
        <v>3040180</v>
      </c>
      <c r="AB26" s="19">
        <v>0</v>
      </c>
      <c r="AC26" s="19">
        <f t="shared" si="1"/>
        <v>60803.6</v>
      </c>
      <c r="AD26" s="19">
        <v>2979376</v>
      </c>
      <c r="AE26" s="11">
        <v>4800056634</v>
      </c>
      <c r="AF26" s="11" t="s">
        <v>147</v>
      </c>
      <c r="AG26" s="11"/>
      <c r="AH26" s="11"/>
      <c r="AI26" s="11"/>
      <c r="AJ26" s="12">
        <v>44020</v>
      </c>
      <c r="AK26" s="11"/>
      <c r="AL26" s="11">
        <v>2</v>
      </c>
      <c r="AM26" s="11"/>
      <c r="AN26" s="11"/>
      <c r="AO26" s="11">
        <v>1</v>
      </c>
      <c r="AP26" s="11">
        <v>20220630</v>
      </c>
      <c r="AQ26" s="11">
        <v>20220616</v>
      </c>
      <c r="AR26" s="11">
        <v>3040180</v>
      </c>
      <c r="AS26" s="11">
        <v>0</v>
      </c>
      <c r="AT26" s="11">
        <v>20220831</v>
      </c>
    </row>
    <row r="27" spans="1:46">
      <c r="A27" s="11">
        <v>830114846</v>
      </c>
      <c r="B27" s="11" t="s">
        <v>8</v>
      </c>
      <c r="C27" s="11" t="s">
        <v>10</v>
      </c>
      <c r="D27" s="11">
        <v>598</v>
      </c>
      <c r="E27" s="11" t="s">
        <v>10</v>
      </c>
      <c r="F27" s="11">
        <v>598</v>
      </c>
      <c r="G27" s="11"/>
      <c r="H27" s="11" t="s">
        <v>110</v>
      </c>
      <c r="I27" s="11" t="s">
        <v>111</v>
      </c>
      <c r="J27" s="12">
        <v>44726</v>
      </c>
      <c r="K27" s="19">
        <v>935440</v>
      </c>
      <c r="L27" s="19">
        <v>935440</v>
      </c>
      <c r="M27" s="11" t="s">
        <v>82</v>
      </c>
      <c r="N27" s="11" t="s">
        <v>150</v>
      </c>
      <c r="O27" s="11"/>
      <c r="P27" s="11"/>
      <c r="Q27" s="11"/>
      <c r="R27" s="20">
        <v>0</v>
      </c>
      <c r="S27" s="20">
        <v>0</v>
      </c>
      <c r="T27" s="11" t="s">
        <v>83</v>
      </c>
      <c r="U27" s="19">
        <v>935440</v>
      </c>
      <c r="V27" s="19">
        <v>0</v>
      </c>
      <c r="W27" s="19">
        <v>0</v>
      </c>
      <c r="X27" s="11"/>
      <c r="Y27" s="19">
        <v>0</v>
      </c>
      <c r="Z27" s="11"/>
      <c r="AA27" s="19">
        <v>935440</v>
      </c>
      <c r="AB27" s="19">
        <v>0</v>
      </c>
      <c r="AC27" s="19"/>
      <c r="AD27" s="20">
        <v>0</v>
      </c>
      <c r="AE27" s="20">
        <v>0</v>
      </c>
      <c r="AF27" s="20">
        <v>0</v>
      </c>
      <c r="AG27" s="11"/>
      <c r="AH27" s="11"/>
      <c r="AI27" s="11"/>
      <c r="AJ27" s="12">
        <v>44020</v>
      </c>
      <c r="AK27" s="11"/>
      <c r="AL27" s="11">
        <v>2</v>
      </c>
      <c r="AM27" s="11"/>
      <c r="AN27" s="11"/>
      <c r="AO27" s="11">
        <v>1</v>
      </c>
      <c r="AP27" s="11">
        <v>20220630</v>
      </c>
      <c r="AQ27" s="11">
        <v>20220616</v>
      </c>
      <c r="AR27" s="11">
        <v>935440</v>
      </c>
      <c r="AS27" s="11">
        <v>0</v>
      </c>
      <c r="AT27" s="11">
        <v>20220831</v>
      </c>
    </row>
    <row r="28" spans="1:46">
      <c r="A28" s="11">
        <v>830114846</v>
      </c>
      <c r="B28" s="11" t="s">
        <v>8</v>
      </c>
      <c r="C28" s="11" t="s">
        <v>10</v>
      </c>
      <c r="D28" s="11">
        <v>599</v>
      </c>
      <c r="E28" s="11" t="s">
        <v>10</v>
      </c>
      <c r="F28" s="11">
        <v>599</v>
      </c>
      <c r="G28" s="11"/>
      <c r="H28" s="11" t="s">
        <v>112</v>
      </c>
      <c r="I28" s="11" t="s">
        <v>113</v>
      </c>
      <c r="J28" s="12">
        <v>44726</v>
      </c>
      <c r="K28" s="19">
        <v>2572460</v>
      </c>
      <c r="L28" s="19">
        <v>2572460</v>
      </c>
      <c r="M28" s="11" t="s">
        <v>82</v>
      </c>
      <c r="N28" s="11" t="s">
        <v>150</v>
      </c>
      <c r="O28" s="11"/>
      <c r="P28" s="11"/>
      <c r="Q28" s="11"/>
      <c r="R28" s="20">
        <v>0</v>
      </c>
      <c r="S28" s="20">
        <v>0</v>
      </c>
      <c r="T28" s="11" t="s">
        <v>83</v>
      </c>
      <c r="U28" s="19">
        <v>2572460</v>
      </c>
      <c r="V28" s="19">
        <v>0</v>
      </c>
      <c r="W28" s="19">
        <v>0</v>
      </c>
      <c r="X28" s="11"/>
      <c r="Y28" s="19">
        <v>0</v>
      </c>
      <c r="Z28" s="11"/>
      <c r="AA28" s="19">
        <v>2572460</v>
      </c>
      <c r="AB28" s="19">
        <v>0</v>
      </c>
      <c r="AC28" s="19"/>
      <c r="AD28" s="20">
        <v>0</v>
      </c>
      <c r="AE28" s="20">
        <v>0</v>
      </c>
      <c r="AF28" s="20">
        <v>0</v>
      </c>
      <c r="AG28" s="11"/>
      <c r="AH28" s="11"/>
      <c r="AI28" s="11"/>
      <c r="AJ28" s="12">
        <v>44020</v>
      </c>
      <c r="AK28" s="11"/>
      <c r="AL28" s="11">
        <v>2</v>
      </c>
      <c r="AM28" s="11"/>
      <c r="AN28" s="11"/>
      <c r="AO28" s="11">
        <v>1</v>
      </c>
      <c r="AP28" s="11">
        <v>20220630</v>
      </c>
      <c r="AQ28" s="11">
        <v>20220616</v>
      </c>
      <c r="AR28" s="11">
        <v>2572460</v>
      </c>
      <c r="AS28" s="11">
        <v>0</v>
      </c>
      <c r="AT28" s="11">
        <v>20220831</v>
      </c>
    </row>
    <row r="29" spans="1:46">
      <c r="A29" s="11">
        <v>830114846</v>
      </c>
      <c r="B29" s="11" t="s">
        <v>8</v>
      </c>
      <c r="C29" s="11" t="s">
        <v>10</v>
      </c>
      <c r="D29" s="11">
        <v>600</v>
      </c>
      <c r="E29" s="11" t="s">
        <v>10</v>
      </c>
      <c r="F29" s="11">
        <v>600</v>
      </c>
      <c r="G29" s="11"/>
      <c r="H29" s="11" t="s">
        <v>114</v>
      </c>
      <c r="I29" s="11" t="s">
        <v>115</v>
      </c>
      <c r="J29" s="12">
        <v>44726</v>
      </c>
      <c r="K29" s="19">
        <v>3040180</v>
      </c>
      <c r="L29" s="19">
        <v>3040180</v>
      </c>
      <c r="M29" s="11" t="s">
        <v>82</v>
      </c>
      <c r="N29" s="11" t="s">
        <v>150</v>
      </c>
      <c r="O29" s="11"/>
      <c r="P29" s="11"/>
      <c r="Q29" s="11"/>
      <c r="R29" s="20">
        <v>0</v>
      </c>
      <c r="S29" s="20">
        <v>0</v>
      </c>
      <c r="T29" s="11" t="s">
        <v>83</v>
      </c>
      <c r="U29" s="19">
        <v>3040180</v>
      </c>
      <c r="V29" s="19">
        <v>0</v>
      </c>
      <c r="W29" s="19">
        <v>0</v>
      </c>
      <c r="X29" s="11"/>
      <c r="Y29" s="19">
        <v>0</v>
      </c>
      <c r="Z29" s="11"/>
      <c r="AA29" s="19">
        <v>3040180</v>
      </c>
      <c r="AB29" s="19">
        <v>0</v>
      </c>
      <c r="AC29" s="19"/>
      <c r="AD29" s="20">
        <v>0</v>
      </c>
      <c r="AE29" s="20">
        <v>0</v>
      </c>
      <c r="AF29" s="20">
        <v>0</v>
      </c>
      <c r="AG29" s="11"/>
      <c r="AH29" s="11"/>
      <c r="AI29" s="11"/>
      <c r="AJ29" s="12">
        <v>44020</v>
      </c>
      <c r="AK29" s="11"/>
      <c r="AL29" s="11">
        <v>2</v>
      </c>
      <c r="AM29" s="11"/>
      <c r="AN29" s="11"/>
      <c r="AO29" s="11">
        <v>1</v>
      </c>
      <c r="AP29" s="11">
        <v>20220630</v>
      </c>
      <c r="AQ29" s="11">
        <v>20220616</v>
      </c>
      <c r="AR29" s="11">
        <v>3040180</v>
      </c>
      <c r="AS29" s="11">
        <v>0</v>
      </c>
      <c r="AT29" s="11">
        <v>20220831</v>
      </c>
    </row>
    <row r="30" spans="1:46">
      <c r="A30" s="11">
        <v>830114846</v>
      </c>
      <c r="B30" s="11" t="s">
        <v>8</v>
      </c>
      <c r="C30" s="11" t="s">
        <v>10</v>
      </c>
      <c r="D30" s="11">
        <v>601</v>
      </c>
      <c r="E30" s="11" t="s">
        <v>10</v>
      </c>
      <c r="F30" s="11">
        <v>601</v>
      </c>
      <c r="G30" s="11"/>
      <c r="H30" s="11" t="s">
        <v>116</v>
      </c>
      <c r="I30" s="11" t="s">
        <v>117</v>
      </c>
      <c r="J30" s="12">
        <v>44726</v>
      </c>
      <c r="K30" s="19">
        <v>3040180</v>
      </c>
      <c r="L30" s="19">
        <v>3040180</v>
      </c>
      <c r="M30" s="11" t="s">
        <v>82</v>
      </c>
      <c r="N30" s="11" t="s">
        <v>150</v>
      </c>
      <c r="O30" s="11"/>
      <c r="P30" s="11"/>
      <c r="Q30" s="11"/>
      <c r="R30" s="20">
        <v>0</v>
      </c>
      <c r="S30" s="20">
        <v>0</v>
      </c>
      <c r="T30" s="11" t="s">
        <v>83</v>
      </c>
      <c r="U30" s="19">
        <v>3040180</v>
      </c>
      <c r="V30" s="19">
        <v>0</v>
      </c>
      <c r="W30" s="19">
        <v>0</v>
      </c>
      <c r="X30" s="11"/>
      <c r="Y30" s="19">
        <v>0</v>
      </c>
      <c r="Z30" s="11"/>
      <c r="AA30" s="19">
        <v>3040180</v>
      </c>
      <c r="AB30" s="19">
        <v>0</v>
      </c>
      <c r="AC30" s="19"/>
      <c r="AD30" s="20">
        <v>0</v>
      </c>
      <c r="AE30" s="20">
        <v>0</v>
      </c>
      <c r="AF30" s="20">
        <v>0</v>
      </c>
      <c r="AG30" s="11"/>
      <c r="AH30" s="11"/>
      <c r="AI30" s="11"/>
      <c r="AJ30" s="12">
        <v>44020</v>
      </c>
      <c r="AK30" s="11"/>
      <c r="AL30" s="11">
        <v>2</v>
      </c>
      <c r="AM30" s="11"/>
      <c r="AN30" s="11"/>
      <c r="AO30" s="11">
        <v>1</v>
      </c>
      <c r="AP30" s="11">
        <v>20220630</v>
      </c>
      <c r="AQ30" s="11">
        <v>20220616</v>
      </c>
      <c r="AR30" s="11">
        <v>3040180</v>
      </c>
      <c r="AS30" s="11">
        <v>0</v>
      </c>
      <c r="AT30" s="11">
        <v>20220831</v>
      </c>
    </row>
    <row r="31" spans="1:46">
      <c r="A31" s="11">
        <v>830114846</v>
      </c>
      <c r="B31" s="11" t="s">
        <v>8</v>
      </c>
      <c r="C31" s="11" t="s">
        <v>10</v>
      </c>
      <c r="D31" s="11">
        <v>602</v>
      </c>
      <c r="E31" s="11" t="s">
        <v>10</v>
      </c>
      <c r="F31" s="11">
        <v>602</v>
      </c>
      <c r="G31" s="11"/>
      <c r="H31" s="11" t="s">
        <v>118</v>
      </c>
      <c r="I31" s="11" t="s">
        <v>119</v>
      </c>
      <c r="J31" s="12">
        <v>44726</v>
      </c>
      <c r="K31" s="19">
        <v>2104740</v>
      </c>
      <c r="L31" s="19">
        <v>2104740</v>
      </c>
      <c r="M31" s="11" t="s">
        <v>82</v>
      </c>
      <c r="N31" s="11" t="s">
        <v>149</v>
      </c>
      <c r="O31" s="11"/>
      <c r="P31" s="11"/>
      <c r="Q31" s="11"/>
      <c r="R31" s="20">
        <v>0</v>
      </c>
      <c r="S31" s="20">
        <v>0</v>
      </c>
      <c r="T31" s="11" t="s">
        <v>83</v>
      </c>
      <c r="U31" s="19">
        <v>2104740</v>
      </c>
      <c r="V31" s="19">
        <v>0</v>
      </c>
      <c r="W31" s="19">
        <v>0</v>
      </c>
      <c r="X31" s="11"/>
      <c r="Y31" s="19">
        <v>0</v>
      </c>
      <c r="Z31" s="11"/>
      <c r="AA31" s="19">
        <v>2104740</v>
      </c>
      <c r="AB31" s="19">
        <v>0</v>
      </c>
      <c r="AC31" s="19">
        <f>AA31*2%</f>
        <v>42094.8</v>
      </c>
      <c r="AD31" s="19">
        <v>2062645</v>
      </c>
      <c r="AE31" s="11">
        <v>4800056634</v>
      </c>
      <c r="AF31" s="11" t="s">
        <v>147</v>
      </c>
      <c r="AG31" s="11"/>
      <c r="AH31" s="11"/>
      <c r="AI31" s="11"/>
      <c r="AJ31" s="12">
        <v>44020</v>
      </c>
      <c r="AK31" s="11"/>
      <c r="AL31" s="11">
        <v>2</v>
      </c>
      <c r="AM31" s="11"/>
      <c r="AN31" s="11"/>
      <c r="AO31" s="11">
        <v>1</v>
      </c>
      <c r="AP31" s="11">
        <v>20220630</v>
      </c>
      <c r="AQ31" s="11">
        <v>20220624</v>
      </c>
      <c r="AR31" s="11">
        <v>2104740</v>
      </c>
      <c r="AS31" s="11">
        <v>0</v>
      </c>
      <c r="AT31" s="11">
        <v>20220831</v>
      </c>
    </row>
    <row r="32" spans="1:46">
      <c r="A32" s="11">
        <v>830114846</v>
      </c>
      <c r="B32" s="11" t="s">
        <v>8</v>
      </c>
      <c r="C32" s="11" t="s">
        <v>10</v>
      </c>
      <c r="D32" s="11">
        <v>603</v>
      </c>
      <c r="E32" s="11" t="s">
        <v>10</v>
      </c>
      <c r="F32" s="11">
        <v>603</v>
      </c>
      <c r="G32" s="11"/>
      <c r="H32" s="11" t="s">
        <v>120</v>
      </c>
      <c r="I32" s="11" t="s">
        <v>121</v>
      </c>
      <c r="J32" s="12">
        <v>44726</v>
      </c>
      <c r="K32" s="19">
        <v>2338600</v>
      </c>
      <c r="L32" s="19">
        <v>2338600</v>
      </c>
      <c r="M32" s="11" t="s">
        <v>82</v>
      </c>
      <c r="N32" s="11" t="s">
        <v>150</v>
      </c>
      <c r="O32" s="11"/>
      <c r="P32" s="11"/>
      <c r="Q32" s="11"/>
      <c r="R32" s="20">
        <v>0</v>
      </c>
      <c r="S32" s="20">
        <v>0</v>
      </c>
      <c r="T32" s="11" t="s">
        <v>83</v>
      </c>
      <c r="U32" s="19">
        <v>2338600</v>
      </c>
      <c r="V32" s="19">
        <v>0</v>
      </c>
      <c r="W32" s="19">
        <v>0</v>
      </c>
      <c r="X32" s="11"/>
      <c r="Y32" s="19">
        <v>0</v>
      </c>
      <c r="Z32" s="11"/>
      <c r="AA32" s="19">
        <v>2338600</v>
      </c>
      <c r="AB32" s="19">
        <v>0</v>
      </c>
      <c r="AC32" s="19"/>
      <c r="AD32" s="20">
        <v>0</v>
      </c>
      <c r="AE32" s="20">
        <v>0</v>
      </c>
      <c r="AF32" s="20">
        <v>0</v>
      </c>
      <c r="AG32" s="11"/>
      <c r="AH32" s="11"/>
      <c r="AI32" s="11"/>
      <c r="AJ32" s="12">
        <v>44020</v>
      </c>
      <c r="AK32" s="11"/>
      <c r="AL32" s="11">
        <v>2</v>
      </c>
      <c r="AM32" s="11"/>
      <c r="AN32" s="11"/>
      <c r="AO32" s="11">
        <v>1</v>
      </c>
      <c r="AP32" s="11">
        <v>20220630</v>
      </c>
      <c r="AQ32" s="11">
        <v>20220616</v>
      </c>
      <c r="AR32" s="11">
        <v>2338600</v>
      </c>
      <c r="AS32" s="11">
        <v>0</v>
      </c>
      <c r="AT32" s="11">
        <v>20220831</v>
      </c>
    </row>
    <row r="33" spans="1:46">
      <c r="A33" s="11">
        <v>830114846</v>
      </c>
      <c r="B33" s="11" t="s">
        <v>8</v>
      </c>
      <c r="C33" s="11" t="s">
        <v>10</v>
      </c>
      <c r="D33" s="11">
        <v>627</v>
      </c>
      <c r="E33" s="11" t="s">
        <v>10</v>
      </c>
      <c r="F33" s="11">
        <v>627</v>
      </c>
      <c r="G33" s="11"/>
      <c r="H33" s="11" t="s">
        <v>122</v>
      </c>
      <c r="I33" s="11" t="s">
        <v>123</v>
      </c>
      <c r="J33" s="12">
        <v>44756</v>
      </c>
      <c r="K33" s="19">
        <v>1403160</v>
      </c>
      <c r="L33" s="19">
        <v>1403160</v>
      </c>
      <c r="M33" s="11" t="s">
        <v>82</v>
      </c>
      <c r="N33" s="11" t="s">
        <v>150</v>
      </c>
      <c r="O33" s="11"/>
      <c r="P33" s="11"/>
      <c r="Q33" s="11"/>
      <c r="R33" s="20">
        <v>0</v>
      </c>
      <c r="S33" s="20">
        <v>0</v>
      </c>
      <c r="T33" s="11" t="s">
        <v>83</v>
      </c>
      <c r="U33" s="19">
        <v>1403160</v>
      </c>
      <c r="V33" s="19">
        <v>0</v>
      </c>
      <c r="W33" s="19">
        <v>0</v>
      </c>
      <c r="X33" s="11"/>
      <c r="Y33" s="19">
        <v>0</v>
      </c>
      <c r="Z33" s="11"/>
      <c r="AA33" s="19">
        <v>1403160</v>
      </c>
      <c r="AB33" s="19">
        <v>0</v>
      </c>
      <c r="AC33" s="19"/>
      <c r="AD33" s="20">
        <v>0</v>
      </c>
      <c r="AE33" s="20">
        <v>0</v>
      </c>
      <c r="AF33" s="20">
        <v>0</v>
      </c>
      <c r="AG33" s="11"/>
      <c r="AH33" s="11"/>
      <c r="AI33" s="11"/>
      <c r="AJ33" s="12">
        <v>44020</v>
      </c>
      <c r="AK33" s="11"/>
      <c r="AL33" s="11">
        <v>2</v>
      </c>
      <c r="AM33" s="11"/>
      <c r="AN33" s="11"/>
      <c r="AO33" s="11">
        <v>1</v>
      </c>
      <c r="AP33" s="11">
        <v>20220830</v>
      </c>
      <c r="AQ33" s="11">
        <v>20220802</v>
      </c>
      <c r="AR33" s="11">
        <v>1403160</v>
      </c>
      <c r="AS33" s="11">
        <v>0</v>
      </c>
      <c r="AT33" s="11">
        <v>20220831</v>
      </c>
    </row>
    <row r="34" spans="1:46">
      <c r="A34" s="11">
        <v>830114846</v>
      </c>
      <c r="B34" s="11" t="s">
        <v>8</v>
      </c>
      <c r="C34" s="11" t="s">
        <v>10</v>
      </c>
      <c r="D34" s="11">
        <v>628</v>
      </c>
      <c r="E34" s="11" t="s">
        <v>10</v>
      </c>
      <c r="F34" s="11">
        <v>628</v>
      </c>
      <c r="G34" s="11"/>
      <c r="H34" s="11" t="s">
        <v>124</v>
      </c>
      <c r="I34" s="11" t="s">
        <v>125</v>
      </c>
      <c r="J34" s="12">
        <v>44756</v>
      </c>
      <c r="K34" s="19">
        <v>2806320</v>
      </c>
      <c r="L34" s="19">
        <v>2806320</v>
      </c>
      <c r="M34" s="11" t="s">
        <v>82</v>
      </c>
      <c r="N34" s="11" t="s">
        <v>150</v>
      </c>
      <c r="O34" s="11"/>
      <c r="P34" s="11"/>
      <c r="Q34" s="11"/>
      <c r="R34" s="20">
        <v>0</v>
      </c>
      <c r="S34" s="20">
        <v>0</v>
      </c>
      <c r="T34" s="11" t="s">
        <v>83</v>
      </c>
      <c r="U34" s="19">
        <v>2806320</v>
      </c>
      <c r="V34" s="19">
        <v>0</v>
      </c>
      <c r="W34" s="19">
        <v>0</v>
      </c>
      <c r="X34" s="11"/>
      <c r="Y34" s="19">
        <v>0</v>
      </c>
      <c r="Z34" s="11"/>
      <c r="AA34" s="19">
        <v>2806320</v>
      </c>
      <c r="AB34" s="19">
        <v>0</v>
      </c>
      <c r="AC34" s="19"/>
      <c r="AD34" s="20">
        <v>0</v>
      </c>
      <c r="AE34" s="20">
        <v>0</v>
      </c>
      <c r="AF34" s="20">
        <v>0</v>
      </c>
      <c r="AG34" s="11"/>
      <c r="AH34" s="11"/>
      <c r="AI34" s="11"/>
      <c r="AJ34" s="12">
        <v>44020</v>
      </c>
      <c r="AK34" s="11"/>
      <c r="AL34" s="11">
        <v>2</v>
      </c>
      <c r="AM34" s="11"/>
      <c r="AN34" s="11"/>
      <c r="AO34" s="11">
        <v>1</v>
      </c>
      <c r="AP34" s="11">
        <v>20220830</v>
      </c>
      <c r="AQ34" s="11">
        <v>20220802</v>
      </c>
      <c r="AR34" s="11">
        <v>2806320</v>
      </c>
      <c r="AS34" s="11">
        <v>0</v>
      </c>
      <c r="AT34" s="11">
        <v>20220831</v>
      </c>
    </row>
    <row r="35" spans="1:46">
      <c r="A35" s="11">
        <v>830114846</v>
      </c>
      <c r="B35" s="11" t="s">
        <v>8</v>
      </c>
      <c r="C35" s="11" t="s">
        <v>10</v>
      </c>
      <c r="D35" s="11">
        <v>629</v>
      </c>
      <c r="E35" s="11" t="s">
        <v>10</v>
      </c>
      <c r="F35" s="11">
        <v>629</v>
      </c>
      <c r="G35" s="11"/>
      <c r="H35" s="11" t="s">
        <v>126</v>
      </c>
      <c r="I35" s="11" t="s">
        <v>127</v>
      </c>
      <c r="J35" s="12">
        <v>44756</v>
      </c>
      <c r="K35" s="19">
        <v>3040180</v>
      </c>
      <c r="L35" s="19">
        <v>3040180</v>
      </c>
      <c r="M35" s="11" t="s">
        <v>82</v>
      </c>
      <c r="N35" s="11" t="s">
        <v>150</v>
      </c>
      <c r="O35" s="11"/>
      <c r="P35" s="11"/>
      <c r="Q35" s="11"/>
      <c r="R35" s="20">
        <v>0</v>
      </c>
      <c r="S35" s="20">
        <v>0</v>
      </c>
      <c r="T35" s="11" t="s">
        <v>83</v>
      </c>
      <c r="U35" s="19">
        <v>3040180</v>
      </c>
      <c r="V35" s="19">
        <v>0</v>
      </c>
      <c r="W35" s="19">
        <v>0</v>
      </c>
      <c r="X35" s="11"/>
      <c r="Y35" s="19">
        <v>0</v>
      </c>
      <c r="Z35" s="11"/>
      <c r="AA35" s="19">
        <v>3040180</v>
      </c>
      <c r="AB35" s="19">
        <v>0</v>
      </c>
      <c r="AC35" s="19"/>
      <c r="AD35" s="20">
        <v>0</v>
      </c>
      <c r="AE35" s="20">
        <v>0</v>
      </c>
      <c r="AF35" s="20">
        <v>0</v>
      </c>
      <c r="AG35" s="11"/>
      <c r="AH35" s="11"/>
      <c r="AI35" s="11"/>
      <c r="AJ35" s="12">
        <v>44020</v>
      </c>
      <c r="AK35" s="11"/>
      <c r="AL35" s="11">
        <v>2</v>
      </c>
      <c r="AM35" s="11"/>
      <c r="AN35" s="11"/>
      <c r="AO35" s="11">
        <v>1</v>
      </c>
      <c r="AP35" s="11">
        <v>20220830</v>
      </c>
      <c r="AQ35" s="11">
        <v>20220802</v>
      </c>
      <c r="AR35" s="11">
        <v>3040180</v>
      </c>
      <c r="AS35" s="11">
        <v>0</v>
      </c>
      <c r="AT35" s="11">
        <v>20220831</v>
      </c>
    </row>
    <row r="36" spans="1:46">
      <c r="A36" s="11">
        <v>830114846</v>
      </c>
      <c r="B36" s="11" t="s">
        <v>8</v>
      </c>
      <c r="C36" s="11" t="s">
        <v>10</v>
      </c>
      <c r="D36" s="11">
        <v>630</v>
      </c>
      <c r="E36" s="11" t="s">
        <v>10</v>
      </c>
      <c r="F36" s="11">
        <v>630</v>
      </c>
      <c r="G36" s="11"/>
      <c r="H36" s="11" t="s">
        <v>128</v>
      </c>
      <c r="I36" s="11" t="s">
        <v>129</v>
      </c>
      <c r="J36" s="12">
        <v>44756</v>
      </c>
      <c r="K36" s="19">
        <v>2572460</v>
      </c>
      <c r="L36" s="19">
        <v>2572460</v>
      </c>
      <c r="M36" s="11" t="s">
        <v>82</v>
      </c>
      <c r="N36" s="11" t="s">
        <v>150</v>
      </c>
      <c r="O36" s="11"/>
      <c r="P36" s="11"/>
      <c r="Q36" s="11"/>
      <c r="R36" s="20">
        <v>0</v>
      </c>
      <c r="S36" s="20">
        <v>0</v>
      </c>
      <c r="T36" s="11" t="s">
        <v>83</v>
      </c>
      <c r="U36" s="19">
        <v>2572460</v>
      </c>
      <c r="V36" s="19">
        <v>0</v>
      </c>
      <c r="W36" s="19">
        <v>0</v>
      </c>
      <c r="X36" s="11"/>
      <c r="Y36" s="19">
        <v>0</v>
      </c>
      <c r="Z36" s="11"/>
      <c r="AA36" s="19">
        <v>2572460</v>
      </c>
      <c r="AB36" s="19">
        <v>0</v>
      </c>
      <c r="AC36" s="19"/>
      <c r="AD36" s="20">
        <v>0</v>
      </c>
      <c r="AE36" s="20">
        <v>0</v>
      </c>
      <c r="AF36" s="20">
        <v>0</v>
      </c>
      <c r="AG36" s="11"/>
      <c r="AH36" s="11"/>
      <c r="AI36" s="11"/>
      <c r="AJ36" s="12">
        <v>44020</v>
      </c>
      <c r="AK36" s="11"/>
      <c r="AL36" s="11">
        <v>2</v>
      </c>
      <c r="AM36" s="11"/>
      <c r="AN36" s="11"/>
      <c r="AO36" s="11">
        <v>1</v>
      </c>
      <c r="AP36" s="11">
        <v>20220830</v>
      </c>
      <c r="AQ36" s="11">
        <v>20220802</v>
      </c>
      <c r="AR36" s="11">
        <v>2572460</v>
      </c>
      <c r="AS36" s="11">
        <v>0</v>
      </c>
      <c r="AT36" s="11">
        <v>20220831</v>
      </c>
    </row>
    <row r="37" spans="1:46">
      <c r="A37" s="11">
        <v>830114846</v>
      </c>
      <c r="B37" s="11" t="s">
        <v>8</v>
      </c>
      <c r="C37" s="11" t="s">
        <v>10</v>
      </c>
      <c r="D37" s="11">
        <v>631</v>
      </c>
      <c r="E37" s="11" t="s">
        <v>10</v>
      </c>
      <c r="F37" s="11">
        <v>631</v>
      </c>
      <c r="G37" s="11"/>
      <c r="H37" s="11" t="s">
        <v>130</v>
      </c>
      <c r="I37" s="11" t="s">
        <v>131</v>
      </c>
      <c r="J37" s="12">
        <v>44756</v>
      </c>
      <c r="K37" s="19">
        <v>701580</v>
      </c>
      <c r="L37" s="19">
        <v>701580</v>
      </c>
      <c r="M37" s="11" t="s">
        <v>82</v>
      </c>
      <c r="N37" s="11" t="s">
        <v>150</v>
      </c>
      <c r="O37" s="11"/>
      <c r="P37" s="11"/>
      <c r="Q37" s="11"/>
      <c r="R37" s="20">
        <v>0</v>
      </c>
      <c r="S37" s="20">
        <v>0</v>
      </c>
      <c r="T37" s="11" t="s">
        <v>83</v>
      </c>
      <c r="U37" s="19">
        <v>701580</v>
      </c>
      <c r="V37" s="19">
        <v>0</v>
      </c>
      <c r="W37" s="19">
        <v>0</v>
      </c>
      <c r="X37" s="11"/>
      <c r="Y37" s="19">
        <v>0</v>
      </c>
      <c r="Z37" s="11"/>
      <c r="AA37" s="19">
        <v>701580</v>
      </c>
      <c r="AB37" s="19">
        <v>0</v>
      </c>
      <c r="AC37" s="19"/>
      <c r="AD37" s="20">
        <v>0</v>
      </c>
      <c r="AE37" s="20">
        <v>0</v>
      </c>
      <c r="AF37" s="20">
        <v>0</v>
      </c>
      <c r="AG37" s="11"/>
      <c r="AH37" s="11"/>
      <c r="AI37" s="11"/>
      <c r="AJ37" s="12">
        <v>44020</v>
      </c>
      <c r="AK37" s="11"/>
      <c r="AL37" s="11">
        <v>2</v>
      </c>
      <c r="AM37" s="11"/>
      <c r="AN37" s="11"/>
      <c r="AO37" s="11">
        <v>1</v>
      </c>
      <c r="AP37" s="11">
        <v>20220830</v>
      </c>
      <c r="AQ37" s="11">
        <v>20220802</v>
      </c>
      <c r="AR37" s="11">
        <v>701580</v>
      </c>
      <c r="AS37" s="11">
        <v>0</v>
      </c>
      <c r="AT37" s="11">
        <v>20220831</v>
      </c>
    </row>
    <row r="38" spans="1:46">
      <c r="A38" s="11">
        <v>830114846</v>
      </c>
      <c r="B38" s="11" t="s">
        <v>8</v>
      </c>
      <c r="C38" s="11" t="s">
        <v>10</v>
      </c>
      <c r="D38" s="11">
        <v>632</v>
      </c>
      <c r="E38" s="11" t="s">
        <v>10</v>
      </c>
      <c r="F38" s="11">
        <v>632</v>
      </c>
      <c r="G38" s="11"/>
      <c r="H38" s="11" t="s">
        <v>132</v>
      </c>
      <c r="I38" s="11" t="s">
        <v>133</v>
      </c>
      <c r="J38" s="12">
        <v>44756</v>
      </c>
      <c r="K38" s="19">
        <v>3040180</v>
      </c>
      <c r="L38" s="19">
        <v>3040180</v>
      </c>
      <c r="M38" s="11" t="s">
        <v>82</v>
      </c>
      <c r="N38" s="11" t="s">
        <v>150</v>
      </c>
      <c r="O38" s="11"/>
      <c r="P38" s="11"/>
      <c r="Q38" s="11"/>
      <c r="R38" s="20">
        <v>0</v>
      </c>
      <c r="S38" s="20">
        <v>0</v>
      </c>
      <c r="T38" s="11" t="s">
        <v>83</v>
      </c>
      <c r="U38" s="19">
        <v>3040180</v>
      </c>
      <c r="V38" s="19">
        <v>0</v>
      </c>
      <c r="W38" s="19">
        <v>0</v>
      </c>
      <c r="X38" s="11"/>
      <c r="Y38" s="19">
        <v>0</v>
      </c>
      <c r="Z38" s="11"/>
      <c r="AA38" s="19">
        <v>3040180</v>
      </c>
      <c r="AB38" s="19">
        <v>0</v>
      </c>
      <c r="AC38" s="19"/>
      <c r="AD38" s="20">
        <v>0</v>
      </c>
      <c r="AE38" s="20">
        <v>0</v>
      </c>
      <c r="AF38" s="20">
        <v>0</v>
      </c>
      <c r="AG38" s="11"/>
      <c r="AH38" s="11"/>
      <c r="AI38" s="11"/>
      <c r="AJ38" s="12">
        <v>44020</v>
      </c>
      <c r="AK38" s="11"/>
      <c r="AL38" s="11">
        <v>2</v>
      </c>
      <c r="AM38" s="11"/>
      <c r="AN38" s="11"/>
      <c r="AO38" s="11">
        <v>1</v>
      </c>
      <c r="AP38" s="11">
        <v>20220830</v>
      </c>
      <c r="AQ38" s="11">
        <v>20220802</v>
      </c>
      <c r="AR38" s="11">
        <v>3040180</v>
      </c>
      <c r="AS38" s="11">
        <v>0</v>
      </c>
      <c r="AT38" s="11">
        <v>20220831</v>
      </c>
    </row>
    <row r="39" spans="1:46">
      <c r="A39" s="11">
        <v>830114846</v>
      </c>
      <c r="B39" s="11" t="s">
        <v>8</v>
      </c>
      <c r="C39" s="11" t="s">
        <v>10</v>
      </c>
      <c r="D39" s="11">
        <v>633</v>
      </c>
      <c r="E39" s="11" t="s">
        <v>10</v>
      </c>
      <c r="F39" s="11">
        <v>633</v>
      </c>
      <c r="G39" s="11"/>
      <c r="H39" s="11" t="s">
        <v>134</v>
      </c>
      <c r="I39" s="11" t="s">
        <v>135</v>
      </c>
      <c r="J39" s="12">
        <v>44756</v>
      </c>
      <c r="K39" s="19">
        <v>3040180</v>
      </c>
      <c r="L39" s="19">
        <v>3040180</v>
      </c>
      <c r="M39" s="11" t="s">
        <v>82</v>
      </c>
      <c r="N39" s="11" t="s">
        <v>150</v>
      </c>
      <c r="O39" s="11"/>
      <c r="P39" s="11"/>
      <c r="Q39" s="11"/>
      <c r="R39" s="20">
        <v>0</v>
      </c>
      <c r="S39" s="20">
        <v>0</v>
      </c>
      <c r="T39" s="11" t="s">
        <v>83</v>
      </c>
      <c r="U39" s="19">
        <v>3040180</v>
      </c>
      <c r="V39" s="19">
        <v>0</v>
      </c>
      <c r="W39" s="19">
        <v>0</v>
      </c>
      <c r="X39" s="11"/>
      <c r="Y39" s="19">
        <v>0</v>
      </c>
      <c r="Z39" s="11"/>
      <c r="AA39" s="19">
        <v>3040180</v>
      </c>
      <c r="AB39" s="19">
        <v>0</v>
      </c>
      <c r="AC39" s="19"/>
      <c r="AD39" s="20">
        <v>0</v>
      </c>
      <c r="AE39" s="20">
        <v>0</v>
      </c>
      <c r="AF39" s="20">
        <v>0</v>
      </c>
      <c r="AG39" s="11"/>
      <c r="AH39" s="11"/>
      <c r="AI39" s="11"/>
      <c r="AJ39" s="12">
        <v>44020</v>
      </c>
      <c r="AK39" s="11"/>
      <c r="AL39" s="11">
        <v>2</v>
      </c>
      <c r="AM39" s="11"/>
      <c r="AN39" s="11"/>
      <c r="AO39" s="11">
        <v>1</v>
      </c>
      <c r="AP39" s="11">
        <v>20220830</v>
      </c>
      <c r="AQ39" s="11">
        <v>20220802</v>
      </c>
      <c r="AR39" s="11">
        <v>3040180</v>
      </c>
      <c r="AS39" s="11">
        <v>0</v>
      </c>
      <c r="AT39" s="11">
        <v>20220831</v>
      </c>
    </row>
    <row r="40" spans="1:46">
      <c r="A40" s="11">
        <v>830114846</v>
      </c>
      <c r="B40" s="11" t="s">
        <v>8</v>
      </c>
      <c r="C40" s="11" t="s">
        <v>10</v>
      </c>
      <c r="D40" s="11">
        <v>634</v>
      </c>
      <c r="E40" s="11" t="s">
        <v>10</v>
      </c>
      <c r="F40" s="11">
        <v>634</v>
      </c>
      <c r="G40" s="11"/>
      <c r="H40" s="11" t="s">
        <v>136</v>
      </c>
      <c r="I40" s="11" t="s">
        <v>137</v>
      </c>
      <c r="J40" s="12">
        <v>44756</v>
      </c>
      <c r="K40" s="19">
        <v>1870880</v>
      </c>
      <c r="L40" s="19">
        <v>1870880</v>
      </c>
      <c r="M40" s="11" t="s">
        <v>82</v>
      </c>
      <c r="N40" s="11" t="s">
        <v>150</v>
      </c>
      <c r="O40" s="11"/>
      <c r="P40" s="11"/>
      <c r="Q40" s="11"/>
      <c r="R40" s="20">
        <v>0</v>
      </c>
      <c r="S40" s="20">
        <v>0</v>
      </c>
      <c r="T40" s="11" t="s">
        <v>83</v>
      </c>
      <c r="U40" s="19">
        <v>1870880</v>
      </c>
      <c r="V40" s="19">
        <v>0</v>
      </c>
      <c r="W40" s="19">
        <v>0</v>
      </c>
      <c r="X40" s="11"/>
      <c r="Y40" s="19">
        <v>0</v>
      </c>
      <c r="Z40" s="11"/>
      <c r="AA40" s="19">
        <v>1870880</v>
      </c>
      <c r="AB40" s="19">
        <v>0</v>
      </c>
      <c r="AC40" s="19"/>
      <c r="AD40" s="20">
        <v>0</v>
      </c>
      <c r="AE40" s="20">
        <v>0</v>
      </c>
      <c r="AF40" s="20">
        <v>0</v>
      </c>
      <c r="AG40" s="11"/>
      <c r="AH40" s="11"/>
      <c r="AI40" s="11"/>
      <c r="AJ40" s="12">
        <v>44020</v>
      </c>
      <c r="AK40" s="11"/>
      <c r="AL40" s="11">
        <v>2</v>
      </c>
      <c r="AM40" s="11"/>
      <c r="AN40" s="11"/>
      <c r="AO40" s="11">
        <v>1</v>
      </c>
      <c r="AP40" s="11">
        <v>20220830</v>
      </c>
      <c r="AQ40" s="11">
        <v>20220802</v>
      </c>
      <c r="AR40" s="11">
        <v>1870880</v>
      </c>
      <c r="AS40" s="11">
        <v>0</v>
      </c>
      <c r="AT40" s="11">
        <v>20220831</v>
      </c>
    </row>
    <row r="41" spans="1:46">
      <c r="A41" s="11">
        <v>830114846</v>
      </c>
      <c r="B41" s="11" t="s">
        <v>8</v>
      </c>
      <c r="C41" s="11" t="s">
        <v>11</v>
      </c>
      <c r="D41" s="11">
        <v>11273</v>
      </c>
      <c r="E41" s="11" t="s">
        <v>11</v>
      </c>
      <c r="F41" s="11">
        <v>11273</v>
      </c>
      <c r="G41" s="11"/>
      <c r="H41" s="11" t="s">
        <v>138</v>
      </c>
      <c r="I41" s="11" t="s">
        <v>139</v>
      </c>
      <c r="J41" s="12">
        <v>43981</v>
      </c>
      <c r="K41" s="19">
        <v>2572460</v>
      </c>
      <c r="L41" s="19">
        <v>2572460</v>
      </c>
      <c r="M41" s="11" t="s">
        <v>140</v>
      </c>
      <c r="N41" s="11" t="s">
        <v>149</v>
      </c>
      <c r="O41" s="11"/>
      <c r="P41" s="11"/>
      <c r="Q41" s="11"/>
      <c r="R41" s="20">
        <v>0</v>
      </c>
      <c r="S41" s="20">
        <v>0</v>
      </c>
      <c r="T41" s="11" t="s">
        <v>83</v>
      </c>
      <c r="U41" s="19">
        <v>10523700</v>
      </c>
      <c r="V41" s="19">
        <v>0</v>
      </c>
      <c r="W41" s="19">
        <v>0</v>
      </c>
      <c r="X41" s="11"/>
      <c r="Y41" s="19">
        <v>0</v>
      </c>
      <c r="Z41" s="11"/>
      <c r="AA41" s="19">
        <v>10523700</v>
      </c>
      <c r="AB41" s="19">
        <v>0</v>
      </c>
      <c r="AC41" s="19">
        <f t="shared" ref="AC41:AC43" si="2">AA41*2%</f>
        <v>210474</v>
      </c>
      <c r="AD41" s="19">
        <v>10313226</v>
      </c>
      <c r="AE41" s="11">
        <v>2200916014</v>
      </c>
      <c r="AF41" s="11" t="s">
        <v>148</v>
      </c>
      <c r="AG41" s="11"/>
      <c r="AH41" s="11"/>
      <c r="AI41" s="11"/>
      <c r="AJ41" s="12">
        <v>43999</v>
      </c>
      <c r="AK41" s="11"/>
      <c r="AL41" s="11">
        <v>2</v>
      </c>
      <c r="AM41" s="11"/>
      <c r="AN41" s="11"/>
      <c r="AO41" s="11">
        <v>1</v>
      </c>
      <c r="AP41" s="11">
        <v>20200630</v>
      </c>
      <c r="AQ41" s="11">
        <v>20200617</v>
      </c>
      <c r="AR41" s="11">
        <v>10523700</v>
      </c>
      <c r="AS41" s="11">
        <v>0</v>
      </c>
      <c r="AT41" s="11">
        <v>20220831</v>
      </c>
    </row>
    <row r="42" spans="1:46">
      <c r="A42" s="11">
        <v>830114846</v>
      </c>
      <c r="B42" s="11" t="s">
        <v>8</v>
      </c>
      <c r="C42" s="11" t="s">
        <v>10</v>
      </c>
      <c r="D42" s="11">
        <v>313</v>
      </c>
      <c r="E42" s="11" t="s">
        <v>10</v>
      </c>
      <c r="F42" s="11">
        <v>313</v>
      </c>
      <c r="G42" s="11"/>
      <c r="H42" s="11" t="s">
        <v>141</v>
      </c>
      <c r="I42" s="11" t="s">
        <v>142</v>
      </c>
      <c r="J42" s="12">
        <v>44390</v>
      </c>
      <c r="K42" s="19">
        <v>13330020</v>
      </c>
      <c r="L42" s="19">
        <v>13330020</v>
      </c>
      <c r="M42" s="11" t="s">
        <v>140</v>
      </c>
      <c r="N42" s="11" t="s">
        <v>149</v>
      </c>
      <c r="O42" s="11"/>
      <c r="P42" s="11"/>
      <c r="Q42" s="11"/>
      <c r="R42" s="20">
        <v>0</v>
      </c>
      <c r="S42" s="20">
        <v>0</v>
      </c>
      <c r="T42" s="11" t="s">
        <v>83</v>
      </c>
      <c r="U42" s="19">
        <v>13330000</v>
      </c>
      <c r="V42" s="19">
        <v>0</v>
      </c>
      <c r="W42" s="19">
        <v>0</v>
      </c>
      <c r="X42" s="11"/>
      <c r="Y42" s="19">
        <v>0</v>
      </c>
      <c r="Z42" s="11"/>
      <c r="AA42" s="19">
        <v>13330000</v>
      </c>
      <c r="AB42" s="19">
        <v>0</v>
      </c>
      <c r="AC42" s="19">
        <f t="shared" si="2"/>
        <v>266600</v>
      </c>
      <c r="AD42" s="19">
        <v>13063400</v>
      </c>
      <c r="AE42" s="11">
        <v>2201273952</v>
      </c>
      <c r="AF42" s="11" t="s">
        <v>146</v>
      </c>
      <c r="AG42" s="11"/>
      <c r="AH42" s="11"/>
      <c r="AI42" s="11"/>
      <c r="AJ42" s="12">
        <v>44020</v>
      </c>
      <c r="AK42" s="11"/>
      <c r="AL42" s="11">
        <v>2</v>
      </c>
      <c r="AM42" s="11"/>
      <c r="AN42" s="11"/>
      <c r="AO42" s="11">
        <v>1</v>
      </c>
      <c r="AP42" s="11">
        <v>20210930</v>
      </c>
      <c r="AQ42" s="11">
        <v>20210917</v>
      </c>
      <c r="AR42" s="11">
        <v>13330000</v>
      </c>
      <c r="AS42" s="11">
        <v>0</v>
      </c>
      <c r="AT42" s="11">
        <v>20220831</v>
      </c>
    </row>
    <row r="43" spans="1:46">
      <c r="A43" s="11">
        <v>830114846</v>
      </c>
      <c r="B43" s="11" t="s">
        <v>8</v>
      </c>
      <c r="C43" s="11" t="s">
        <v>10</v>
      </c>
      <c r="D43" s="11">
        <v>65</v>
      </c>
      <c r="E43" s="11" t="s">
        <v>10</v>
      </c>
      <c r="F43" s="11">
        <v>65</v>
      </c>
      <c r="G43" s="11"/>
      <c r="H43" s="11" t="s">
        <v>143</v>
      </c>
      <c r="I43" s="11" t="s">
        <v>144</v>
      </c>
      <c r="J43" s="12">
        <v>44105</v>
      </c>
      <c r="K43" s="19">
        <v>701580</v>
      </c>
      <c r="L43" s="19">
        <v>701580</v>
      </c>
      <c r="M43" s="11" t="s">
        <v>140</v>
      </c>
      <c r="N43" s="11" t="s">
        <v>149</v>
      </c>
      <c r="O43" s="11"/>
      <c r="P43" s="11"/>
      <c r="Q43" s="11"/>
      <c r="R43" s="20">
        <v>0</v>
      </c>
      <c r="S43" s="20">
        <v>0</v>
      </c>
      <c r="T43" s="11" t="s">
        <v>83</v>
      </c>
      <c r="U43" s="19">
        <v>9120540</v>
      </c>
      <c r="V43" s="19">
        <v>0</v>
      </c>
      <c r="W43" s="19">
        <v>0</v>
      </c>
      <c r="X43" s="11"/>
      <c r="Y43" s="19">
        <v>0</v>
      </c>
      <c r="Z43" s="11"/>
      <c r="AA43" s="19">
        <v>9120540</v>
      </c>
      <c r="AB43" s="19">
        <v>0</v>
      </c>
      <c r="AC43" s="19">
        <f>AA43*2%</f>
        <v>182410.80000000002</v>
      </c>
      <c r="AD43" s="19">
        <f>687548+8250581</f>
        <v>8938129</v>
      </c>
      <c r="AE43" s="11">
        <v>2201273952</v>
      </c>
      <c r="AF43" s="11" t="s">
        <v>146</v>
      </c>
      <c r="AG43" s="11"/>
      <c r="AH43" s="11"/>
      <c r="AI43" s="11"/>
      <c r="AJ43" s="12">
        <v>44020</v>
      </c>
      <c r="AK43" s="11"/>
      <c r="AL43" s="11">
        <v>2</v>
      </c>
      <c r="AM43" s="11"/>
      <c r="AN43" s="11"/>
      <c r="AO43" s="11">
        <v>2</v>
      </c>
      <c r="AP43" s="11">
        <v>20220210</v>
      </c>
      <c r="AQ43" s="11">
        <v>20220127</v>
      </c>
      <c r="AR43" s="11">
        <v>9120540</v>
      </c>
      <c r="AS43" s="11">
        <v>0</v>
      </c>
      <c r="AT43" s="11">
        <v>20220831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847414-9F53-4CFE-BB34-7356BADC0B65}">
  <dimension ref="B1:L39"/>
  <sheetViews>
    <sheetView showGridLines="0" tabSelected="1" topLeftCell="A9" zoomScale="90" zoomScaleNormal="90" zoomScaleSheetLayoutView="100" workbookViewId="0">
      <selection activeCell="L20" sqref="L20"/>
    </sheetView>
  </sheetViews>
  <sheetFormatPr baseColWidth="10" defaultRowHeight="12.75"/>
  <cols>
    <col min="1" max="1" width="4.42578125" style="26" customWidth="1"/>
    <col min="2" max="2" width="11.42578125" style="26"/>
    <col min="3" max="3" width="17.5703125" style="26" customWidth="1"/>
    <col min="4" max="4" width="11.5703125" style="26" customWidth="1"/>
    <col min="5" max="7" width="11.42578125" style="26"/>
    <col min="8" max="8" width="11.5703125" style="26" bestFit="1" customWidth="1"/>
    <col min="9" max="9" width="22.5703125" style="26" customWidth="1"/>
    <col min="10" max="10" width="14" style="26" customWidth="1"/>
    <col min="11" max="11" width="1.7109375" style="26" customWidth="1"/>
    <col min="12" max="217" width="11.42578125" style="26"/>
    <col min="218" max="218" width="4.42578125" style="26" customWidth="1"/>
    <col min="219" max="219" width="11.42578125" style="26"/>
    <col min="220" max="220" width="17.5703125" style="26" customWidth="1"/>
    <col min="221" max="221" width="11.5703125" style="26" customWidth="1"/>
    <col min="222" max="225" width="11.42578125" style="26"/>
    <col min="226" max="226" width="22.5703125" style="26" customWidth="1"/>
    <col min="227" max="227" width="14" style="26" customWidth="1"/>
    <col min="228" max="228" width="1.7109375" style="26" customWidth="1"/>
    <col min="229" max="473" width="11.42578125" style="26"/>
    <col min="474" max="474" width="4.42578125" style="26" customWidth="1"/>
    <col min="475" max="475" width="11.42578125" style="26"/>
    <col min="476" max="476" width="17.5703125" style="26" customWidth="1"/>
    <col min="477" max="477" width="11.5703125" style="26" customWidth="1"/>
    <col min="478" max="481" width="11.42578125" style="26"/>
    <col min="482" max="482" width="22.5703125" style="26" customWidth="1"/>
    <col min="483" max="483" width="14" style="26" customWidth="1"/>
    <col min="484" max="484" width="1.7109375" style="26" customWidth="1"/>
    <col min="485" max="729" width="11.42578125" style="26"/>
    <col min="730" max="730" width="4.42578125" style="26" customWidth="1"/>
    <col min="731" max="731" width="11.42578125" style="26"/>
    <col min="732" max="732" width="17.5703125" style="26" customWidth="1"/>
    <col min="733" max="733" width="11.5703125" style="26" customWidth="1"/>
    <col min="734" max="737" width="11.42578125" style="26"/>
    <col min="738" max="738" width="22.5703125" style="26" customWidth="1"/>
    <col min="739" max="739" width="14" style="26" customWidth="1"/>
    <col min="740" max="740" width="1.7109375" style="26" customWidth="1"/>
    <col min="741" max="985" width="11.42578125" style="26"/>
    <col min="986" max="986" width="4.42578125" style="26" customWidth="1"/>
    <col min="987" max="987" width="11.42578125" style="26"/>
    <col min="988" max="988" width="17.5703125" style="26" customWidth="1"/>
    <col min="989" max="989" width="11.5703125" style="26" customWidth="1"/>
    <col min="990" max="993" width="11.42578125" style="26"/>
    <col min="994" max="994" width="22.5703125" style="26" customWidth="1"/>
    <col min="995" max="995" width="14" style="26" customWidth="1"/>
    <col min="996" max="996" width="1.7109375" style="26" customWidth="1"/>
    <col min="997" max="1241" width="11.42578125" style="26"/>
    <col min="1242" max="1242" width="4.42578125" style="26" customWidth="1"/>
    <col min="1243" max="1243" width="11.42578125" style="26"/>
    <col min="1244" max="1244" width="17.5703125" style="26" customWidth="1"/>
    <col min="1245" max="1245" width="11.5703125" style="26" customWidth="1"/>
    <col min="1246" max="1249" width="11.42578125" style="26"/>
    <col min="1250" max="1250" width="22.5703125" style="26" customWidth="1"/>
    <col min="1251" max="1251" width="14" style="26" customWidth="1"/>
    <col min="1252" max="1252" width="1.7109375" style="26" customWidth="1"/>
    <col min="1253" max="1497" width="11.42578125" style="26"/>
    <col min="1498" max="1498" width="4.42578125" style="26" customWidth="1"/>
    <col min="1499" max="1499" width="11.42578125" style="26"/>
    <col min="1500" max="1500" width="17.5703125" style="26" customWidth="1"/>
    <col min="1501" max="1501" width="11.5703125" style="26" customWidth="1"/>
    <col min="1502" max="1505" width="11.42578125" style="26"/>
    <col min="1506" max="1506" width="22.5703125" style="26" customWidth="1"/>
    <col min="1507" max="1507" width="14" style="26" customWidth="1"/>
    <col min="1508" max="1508" width="1.7109375" style="26" customWidth="1"/>
    <col min="1509" max="1753" width="11.42578125" style="26"/>
    <col min="1754" max="1754" width="4.42578125" style="26" customWidth="1"/>
    <col min="1755" max="1755" width="11.42578125" style="26"/>
    <col min="1756" max="1756" width="17.5703125" style="26" customWidth="1"/>
    <col min="1757" max="1757" width="11.5703125" style="26" customWidth="1"/>
    <col min="1758" max="1761" width="11.42578125" style="26"/>
    <col min="1762" max="1762" width="22.5703125" style="26" customWidth="1"/>
    <col min="1763" max="1763" width="14" style="26" customWidth="1"/>
    <col min="1764" max="1764" width="1.7109375" style="26" customWidth="1"/>
    <col min="1765" max="2009" width="11.42578125" style="26"/>
    <col min="2010" max="2010" width="4.42578125" style="26" customWidth="1"/>
    <col min="2011" max="2011" width="11.42578125" style="26"/>
    <col min="2012" max="2012" width="17.5703125" style="26" customWidth="1"/>
    <col min="2013" max="2013" width="11.5703125" style="26" customWidth="1"/>
    <col min="2014" max="2017" width="11.42578125" style="26"/>
    <col min="2018" max="2018" width="22.5703125" style="26" customWidth="1"/>
    <col min="2019" max="2019" width="14" style="26" customWidth="1"/>
    <col min="2020" max="2020" width="1.7109375" style="26" customWidth="1"/>
    <col min="2021" max="2265" width="11.42578125" style="26"/>
    <col min="2266" max="2266" width="4.42578125" style="26" customWidth="1"/>
    <col min="2267" max="2267" width="11.42578125" style="26"/>
    <col min="2268" max="2268" width="17.5703125" style="26" customWidth="1"/>
    <col min="2269" max="2269" width="11.5703125" style="26" customWidth="1"/>
    <col min="2270" max="2273" width="11.42578125" style="26"/>
    <col min="2274" max="2274" width="22.5703125" style="26" customWidth="1"/>
    <col min="2275" max="2275" width="14" style="26" customWidth="1"/>
    <col min="2276" max="2276" width="1.7109375" style="26" customWidth="1"/>
    <col min="2277" max="2521" width="11.42578125" style="26"/>
    <col min="2522" max="2522" width="4.42578125" style="26" customWidth="1"/>
    <col min="2523" max="2523" width="11.42578125" style="26"/>
    <col min="2524" max="2524" width="17.5703125" style="26" customWidth="1"/>
    <col min="2525" max="2525" width="11.5703125" style="26" customWidth="1"/>
    <col min="2526" max="2529" width="11.42578125" style="26"/>
    <col min="2530" max="2530" width="22.5703125" style="26" customWidth="1"/>
    <col min="2531" max="2531" width="14" style="26" customWidth="1"/>
    <col min="2532" max="2532" width="1.7109375" style="26" customWidth="1"/>
    <col min="2533" max="2777" width="11.42578125" style="26"/>
    <col min="2778" max="2778" width="4.42578125" style="26" customWidth="1"/>
    <col min="2779" max="2779" width="11.42578125" style="26"/>
    <col min="2780" max="2780" width="17.5703125" style="26" customWidth="1"/>
    <col min="2781" max="2781" width="11.5703125" style="26" customWidth="1"/>
    <col min="2782" max="2785" width="11.42578125" style="26"/>
    <col min="2786" max="2786" width="22.5703125" style="26" customWidth="1"/>
    <col min="2787" max="2787" width="14" style="26" customWidth="1"/>
    <col min="2788" max="2788" width="1.7109375" style="26" customWidth="1"/>
    <col min="2789" max="3033" width="11.42578125" style="26"/>
    <col min="3034" max="3034" width="4.42578125" style="26" customWidth="1"/>
    <col min="3035" max="3035" width="11.42578125" style="26"/>
    <col min="3036" max="3036" width="17.5703125" style="26" customWidth="1"/>
    <col min="3037" max="3037" width="11.5703125" style="26" customWidth="1"/>
    <col min="3038" max="3041" width="11.42578125" style="26"/>
    <col min="3042" max="3042" width="22.5703125" style="26" customWidth="1"/>
    <col min="3043" max="3043" width="14" style="26" customWidth="1"/>
    <col min="3044" max="3044" width="1.7109375" style="26" customWidth="1"/>
    <col min="3045" max="3289" width="11.42578125" style="26"/>
    <col min="3290" max="3290" width="4.42578125" style="26" customWidth="1"/>
    <col min="3291" max="3291" width="11.42578125" style="26"/>
    <col min="3292" max="3292" width="17.5703125" style="26" customWidth="1"/>
    <col min="3293" max="3293" width="11.5703125" style="26" customWidth="1"/>
    <col min="3294" max="3297" width="11.42578125" style="26"/>
    <col min="3298" max="3298" width="22.5703125" style="26" customWidth="1"/>
    <col min="3299" max="3299" width="14" style="26" customWidth="1"/>
    <col min="3300" max="3300" width="1.7109375" style="26" customWidth="1"/>
    <col min="3301" max="3545" width="11.42578125" style="26"/>
    <col min="3546" max="3546" width="4.42578125" style="26" customWidth="1"/>
    <col min="3547" max="3547" width="11.42578125" style="26"/>
    <col min="3548" max="3548" width="17.5703125" style="26" customWidth="1"/>
    <col min="3549" max="3549" width="11.5703125" style="26" customWidth="1"/>
    <col min="3550" max="3553" width="11.42578125" style="26"/>
    <col min="3554" max="3554" width="22.5703125" style="26" customWidth="1"/>
    <col min="3555" max="3555" width="14" style="26" customWidth="1"/>
    <col min="3556" max="3556" width="1.7109375" style="26" customWidth="1"/>
    <col min="3557" max="3801" width="11.42578125" style="26"/>
    <col min="3802" max="3802" width="4.42578125" style="26" customWidth="1"/>
    <col min="3803" max="3803" width="11.42578125" style="26"/>
    <col min="3804" max="3804" width="17.5703125" style="26" customWidth="1"/>
    <col min="3805" max="3805" width="11.5703125" style="26" customWidth="1"/>
    <col min="3806" max="3809" width="11.42578125" style="26"/>
    <col min="3810" max="3810" width="22.5703125" style="26" customWidth="1"/>
    <col min="3811" max="3811" width="14" style="26" customWidth="1"/>
    <col min="3812" max="3812" width="1.7109375" style="26" customWidth="1"/>
    <col min="3813" max="4057" width="11.42578125" style="26"/>
    <col min="4058" max="4058" width="4.42578125" style="26" customWidth="1"/>
    <col min="4059" max="4059" width="11.42578125" style="26"/>
    <col min="4060" max="4060" width="17.5703125" style="26" customWidth="1"/>
    <col min="4061" max="4061" width="11.5703125" style="26" customWidth="1"/>
    <col min="4062" max="4065" width="11.42578125" style="26"/>
    <col min="4066" max="4066" width="22.5703125" style="26" customWidth="1"/>
    <col min="4067" max="4067" width="14" style="26" customWidth="1"/>
    <col min="4068" max="4068" width="1.7109375" style="26" customWidth="1"/>
    <col min="4069" max="4313" width="11.42578125" style="26"/>
    <col min="4314" max="4314" width="4.42578125" style="26" customWidth="1"/>
    <col min="4315" max="4315" width="11.42578125" style="26"/>
    <col min="4316" max="4316" width="17.5703125" style="26" customWidth="1"/>
    <col min="4317" max="4317" width="11.5703125" style="26" customWidth="1"/>
    <col min="4318" max="4321" width="11.42578125" style="26"/>
    <col min="4322" max="4322" width="22.5703125" style="26" customWidth="1"/>
    <col min="4323" max="4323" width="14" style="26" customWidth="1"/>
    <col min="4324" max="4324" width="1.7109375" style="26" customWidth="1"/>
    <col min="4325" max="4569" width="11.42578125" style="26"/>
    <col min="4570" max="4570" width="4.42578125" style="26" customWidth="1"/>
    <col min="4571" max="4571" width="11.42578125" style="26"/>
    <col min="4572" max="4572" width="17.5703125" style="26" customWidth="1"/>
    <col min="4573" max="4573" width="11.5703125" style="26" customWidth="1"/>
    <col min="4574" max="4577" width="11.42578125" style="26"/>
    <col min="4578" max="4578" width="22.5703125" style="26" customWidth="1"/>
    <col min="4579" max="4579" width="14" style="26" customWidth="1"/>
    <col min="4580" max="4580" width="1.7109375" style="26" customWidth="1"/>
    <col min="4581" max="4825" width="11.42578125" style="26"/>
    <col min="4826" max="4826" width="4.42578125" style="26" customWidth="1"/>
    <col min="4827" max="4827" width="11.42578125" style="26"/>
    <col min="4828" max="4828" width="17.5703125" style="26" customWidth="1"/>
    <col min="4829" max="4829" width="11.5703125" style="26" customWidth="1"/>
    <col min="4830" max="4833" width="11.42578125" style="26"/>
    <col min="4834" max="4834" width="22.5703125" style="26" customWidth="1"/>
    <col min="4835" max="4835" width="14" style="26" customWidth="1"/>
    <col min="4836" max="4836" width="1.7109375" style="26" customWidth="1"/>
    <col min="4837" max="5081" width="11.42578125" style="26"/>
    <col min="5082" max="5082" width="4.42578125" style="26" customWidth="1"/>
    <col min="5083" max="5083" width="11.42578125" style="26"/>
    <col min="5084" max="5084" width="17.5703125" style="26" customWidth="1"/>
    <col min="5085" max="5085" width="11.5703125" style="26" customWidth="1"/>
    <col min="5086" max="5089" width="11.42578125" style="26"/>
    <col min="5090" max="5090" width="22.5703125" style="26" customWidth="1"/>
    <col min="5091" max="5091" width="14" style="26" customWidth="1"/>
    <col min="5092" max="5092" width="1.7109375" style="26" customWidth="1"/>
    <col min="5093" max="5337" width="11.42578125" style="26"/>
    <col min="5338" max="5338" width="4.42578125" style="26" customWidth="1"/>
    <col min="5339" max="5339" width="11.42578125" style="26"/>
    <col min="5340" max="5340" width="17.5703125" style="26" customWidth="1"/>
    <col min="5341" max="5341" width="11.5703125" style="26" customWidth="1"/>
    <col min="5342" max="5345" width="11.42578125" style="26"/>
    <col min="5346" max="5346" width="22.5703125" style="26" customWidth="1"/>
    <col min="5347" max="5347" width="14" style="26" customWidth="1"/>
    <col min="5348" max="5348" width="1.7109375" style="26" customWidth="1"/>
    <col min="5349" max="5593" width="11.42578125" style="26"/>
    <col min="5594" max="5594" width="4.42578125" style="26" customWidth="1"/>
    <col min="5595" max="5595" width="11.42578125" style="26"/>
    <col min="5596" max="5596" width="17.5703125" style="26" customWidth="1"/>
    <col min="5597" max="5597" width="11.5703125" style="26" customWidth="1"/>
    <col min="5598" max="5601" width="11.42578125" style="26"/>
    <col min="5602" max="5602" width="22.5703125" style="26" customWidth="1"/>
    <col min="5603" max="5603" width="14" style="26" customWidth="1"/>
    <col min="5604" max="5604" width="1.7109375" style="26" customWidth="1"/>
    <col min="5605" max="5849" width="11.42578125" style="26"/>
    <col min="5850" max="5850" width="4.42578125" style="26" customWidth="1"/>
    <col min="5851" max="5851" width="11.42578125" style="26"/>
    <col min="5852" max="5852" width="17.5703125" style="26" customWidth="1"/>
    <col min="5853" max="5853" width="11.5703125" style="26" customWidth="1"/>
    <col min="5854" max="5857" width="11.42578125" style="26"/>
    <col min="5858" max="5858" width="22.5703125" style="26" customWidth="1"/>
    <col min="5859" max="5859" width="14" style="26" customWidth="1"/>
    <col min="5860" max="5860" width="1.7109375" style="26" customWidth="1"/>
    <col min="5861" max="6105" width="11.42578125" style="26"/>
    <col min="6106" max="6106" width="4.42578125" style="26" customWidth="1"/>
    <col min="6107" max="6107" width="11.42578125" style="26"/>
    <col min="6108" max="6108" width="17.5703125" style="26" customWidth="1"/>
    <col min="6109" max="6109" width="11.5703125" style="26" customWidth="1"/>
    <col min="6110" max="6113" width="11.42578125" style="26"/>
    <col min="6114" max="6114" width="22.5703125" style="26" customWidth="1"/>
    <col min="6115" max="6115" width="14" style="26" customWidth="1"/>
    <col min="6116" max="6116" width="1.7109375" style="26" customWidth="1"/>
    <col min="6117" max="6361" width="11.42578125" style="26"/>
    <col min="6362" max="6362" width="4.42578125" style="26" customWidth="1"/>
    <col min="6363" max="6363" width="11.42578125" style="26"/>
    <col min="6364" max="6364" width="17.5703125" style="26" customWidth="1"/>
    <col min="6365" max="6365" width="11.5703125" style="26" customWidth="1"/>
    <col min="6366" max="6369" width="11.42578125" style="26"/>
    <col min="6370" max="6370" width="22.5703125" style="26" customWidth="1"/>
    <col min="6371" max="6371" width="14" style="26" customWidth="1"/>
    <col min="6372" max="6372" width="1.7109375" style="26" customWidth="1"/>
    <col min="6373" max="6617" width="11.42578125" style="26"/>
    <col min="6618" max="6618" width="4.42578125" style="26" customWidth="1"/>
    <col min="6619" max="6619" width="11.42578125" style="26"/>
    <col min="6620" max="6620" width="17.5703125" style="26" customWidth="1"/>
    <col min="6621" max="6621" width="11.5703125" style="26" customWidth="1"/>
    <col min="6622" max="6625" width="11.42578125" style="26"/>
    <col min="6626" max="6626" width="22.5703125" style="26" customWidth="1"/>
    <col min="6627" max="6627" width="14" style="26" customWidth="1"/>
    <col min="6628" max="6628" width="1.7109375" style="26" customWidth="1"/>
    <col min="6629" max="6873" width="11.42578125" style="26"/>
    <col min="6874" max="6874" width="4.42578125" style="26" customWidth="1"/>
    <col min="6875" max="6875" width="11.42578125" style="26"/>
    <col min="6876" max="6876" width="17.5703125" style="26" customWidth="1"/>
    <col min="6877" max="6877" width="11.5703125" style="26" customWidth="1"/>
    <col min="6878" max="6881" width="11.42578125" style="26"/>
    <col min="6882" max="6882" width="22.5703125" style="26" customWidth="1"/>
    <col min="6883" max="6883" width="14" style="26" customWidth="1"/>
    <col min="6884" max="6884" width="1.7109375" style="26" customWidth="1"/>
    <col min="6885" max="7129" width="11.42578125" style="26"/>
    <col min="7130" max="7130" width="4.42578125" style="26" customWidth="1"/>
    <col min="7131" max="7131" width="11.42578125" style="26"/>
    <col min="7132" max="7132" width="17.5703125" style="26" customWidth="1"/>
    <col min="7133" max="7133" width="11.5703125" style="26" customWidth="1"/>
    <col min="7134" max="7137" width="11.42578125" style="26"/>
    <col min="7138" max="7138" width="22.5703125" style="26" customWidth="1"/>
    <col min="7139" max="7139" width="14" style="26" customWidth="1"/>
    <col min="7140" max="7140" width="1.7109375" style="26" customWidth="1"/>
    <col min="7141" max="7385" width="11.42578125" style="26"/>
    <col min="7386" max="7386" width="4.42578125" style="26" customWidth="1"/>
    <col min="7387" max="7387" width="11.42578125" style="26"/>
    <col min="7388" max="7388" width="17.5703125" style="26" customWidth="1"/>
    <col min="7389" max="7389" width="11.5703125" style="26" customWidth="1"/>
    <col min="7390" max="7393" width="11.42578125" style="26"/>
    <col min="7394" max="7394" width="22.5703125" style="26" customWidth="1"/>
    <col min="7395" max="7395" width="14" style="26" customWidth="1"/>
    <col min="7396" max="7396" width="1.7109375" style="26" customWidth="1"/>
    <col min="7397" max="7641" width="11.42578125" style="26"/>
    <col min="7642" max="7642" width="4.42578125" style="26" customWidth="1"/>
    <col min="7643" max="7643" width="11.42578125" style="26"/>
    <col min="7644" max="7644" width="17.5703125" style="26" customWidth="1"/>
    <col min="7645" max="7645" width="11.5703125" style="26" customWidth="1"/>
    <col min="7646" max="7649" width="11.42578125" style="26"/>
    <col min="7650" max="7650" width="22.5703125" style="26" customWidth="1"/>
    <col min="7651" max="7651" width="14" style="26" customWidth="1"/>
    <col min="7652" max="7652" width="1.7109375" style="26" customWidth="1"/>
    <col min="7653" max="7897" width="11.42578125" style="26"/>
    <col min="7898" max="7898" width="4.42578125" style="26" customWidth="1"/>
    <col min="7899" max="7899" width="11.42578125" style="26"/>
    <col min="7900" max="7900" width="17.5703125" style="26" customWidth="1"/>
    <col min="7901" max="7901" width="11.5703125" style="26" customWidth="1"/>
    <col min="7902" max="7905" width="11.42578125" style="26"/>
    <col min="7906" max="7906" width="22.5703125" style="26" customWidth="1"/>
    <col min="7907" max="7907" width="14" style="26" customWidth="1"/>
    <col min="7908" max="7908" width="1.7109375" style="26" customWidth="1"/>
    <col min="7909" max="8153" width="11.42578125" style="26"/>
    <col min="8154" max="8154" width="4.42578125" style="26" customWidth="1"/>
    <col min="8155" max="8155" width="11.42578125" style="26"/>
    <col min="8156" max="8156" width="17.5703125" style="26" customWidth="1"/>
    <col min="8157" max="8157" width="11.5703125" style="26" customWidth="1"/>
    <col min="8158" max="8161" width="11.42578125" style="26"/>
    <col min="8162" max="8162" width="22.5703125" style="26" customWidth="1"/>
    <col min="8163" max="8163" width="14" style="26" customWidth="1"/>
    <col min="8164" max="8164" width="1.7109375" style="26" customWidth="1"/>
    <col min="8165" max="8409" width="11.42578125" style="26"/>
    <col min="8410" max="8410" width="4.42578125" style="26" customWidth="1"/>
    <col min="8411" max="8411" width="11.42578125" style="26"/>
    <col min="8412" max="8412" width="17.5703125" style="26" customWidth="1"/>
    <col min="8413" max="8413" width="11.5703125" style="26" customWidth="1"/>
    <col min="8414" max="8417" width="11.42578125" style="26"/>
    <col min="8418" max="8418" width="22.5703125" style="26" customWidth="1"/>
    <col min="8419" max="8419" width="14" style="26" customWidth="1"/>
    <col min="8420" max="8420" width="1.7109375" style="26" customWidth="1"/>
    <col min="8421" max="8665" width="11.42578125" style="26"/>
    <col min="8666" max="8666" width="4.42578125" style="26" customWidth="1"/>
    <col min="8667" max="8667" width="11.42578125" style="26"/>
    <col min="8668" max="8668" width="17.5703125" style="26" customWidth="1"/>
    <col min="8669" max="8669" width="11.5703125" style="26" customWidth="1"/>
    <col min="8670" max="8673" width="11.42578125" style="26"/>
    <col min="8674" max="8674" width="22.5703125" style="26" customWidth="1"/>
    <col min="8675" max="8675" width="14" style="26" customWidth="1"/>
    <col min="8676" max="8676" width="1.7109375" style="26" customWidth="1"/>
    <col min="8677" max="8921" width="11.42578125" style="26"/>
    <col min="8922" max="8922" width="4.42578125" style="26" customWidth="1"/>
    <col min="8923" max="8923" width="11.42578125" style="26"/>
    <col min="8924" max="8924" width="17.5703125" style="26" customWidth="1"/>
    <col min="8925" max="8925" width="11.5703125" style="26" customWidth="1"/>
    <col min="8926" max="8929" width="11.42578125" style="26"/>
    <col min="8930" max="8930" width="22.5703125" style="26" customWidth="1"/>
    <col min="8931" max="8931" width="14" style="26" customWidth="1"/>
    <col min="8932" max="8932" width="1.7109375" style="26" customWidth="1"/>
    <col min="8933" max="9177" width="11.42578125" style="26"/>
    <col min="9178" max="9178" width="4.42578125" style="26" customWidth="1"/>
    <col min="9179" max="9179" width="11.42578125" style="26"/>
    <col min="9180" max="9180" width="17.5703125" style="26" customWidth="1"/>
    <col min="9181" max="9181" width="11.5703125" style="26" customWidth="1"/>
    <col min="9182" max="9185" width="11.42578125" style="26"/>
    <col min="9186" max="9186" width="22.5703125" style="26" customWidth="1"/>
    <col min="9187" max="9187" width="14" style="26" customWidth="1"/>
    <col min="9188" max="9188" width="1.7109375" style="26" customWidth="1"/>
    <col min="9189" max="9433" width="11.42578125" style="26"/>
    <col min="9434" max="9434" width="4.42578125" style="26" customWidth="1"/>
    <col min="9435" max="9435" width="11.42578125" style="26"/>
    <col min="9436" max="9436" width="17.5703125" style="26" customWidth="1"/>
    <col min="9437" max="9437" width="11.5703125" style="26" customWidth="1"/>
    <col min="9438" max="9441" width="11.42578125" style="26"/>
    <col min="9442" max="9442" width="22.5703125" style="26" customWidth="1"/>
    <col min="9443" max="9443" width="14" style="26" customWidth="1"/>
    <col min="9444" max="9444" width="1.7109375" style="26" customWidth="1"/>
    <col min="9445" max="9689" width="11.42578125" style="26"/>
    <col min="9690" max="9690" width="4.42578125" style="26" customWidth="1"/>
    <col min="9691" max="9691" width="11.42578125" style="26"/>
    <col min="9692" max="9692" width="17.5703125" style="26" customWidth="1"/>
    <col min="9693" max="9693" width="11.5703125" style="26" customWidth="1"/>
    <col min="9694" max="9697" width="11.42578125" style="26"/>
    <col min="9698" max="9698" width="22.5703125" style="26" customWidth="1"/>
    <col min="9699" max="9699" width="14" style="26" customWidth="1"/>
    <col min="9700" max="9700" width="1.7109375" style="26" customWidth="1"/>
    <col min="9701" max="9945" width="11.42578125" style="26"/>
    <col min="9946" max="9946" width="4.42578125" style="26" customWidth="1"/>
    <col min="9947" max="9947" width="11.42578125" style="26"/>
    <col min="9948" max="9948" width="17.5703125" style="26" customWidth="1"/>
    <col min="9949" max="9949" width="11.5703125" style="26" customWidth="1"/>
    <col min="9950" max="9953" width="11.42578125" style="26"/>
    <col min="9954" max="9954" width="22.5703125" style="26" customWidth="1"/>
    <col min="9955" max="9955" width="14" style="26" customWidth="1"/>
    <col min="9956" max="9956" width="1.7109375" style="26" customWidth="1"/>
    <col min="9957" max="10201" width="11.42578125" style="26"/>
    <col min="10202" max="10202" width="4.42578125" style="26" customWidth="1"/>
    <col min="10203" max="10203" width="11.42578125" style="26"/>
    <col min="10204" max="10204" width="17.5703125" style="26" customWidth="1"/>
    <col min="10205" max="10205" width="11.5703125" style="26" customWidth="1"/>
    <col min="10206" max="10209" width="11.42578125" style="26"/>
    <col min="10210" max="10210" width="22.5703125" style="26" customWidth="1"/>
    <col min="10211" max="10211" width="14" style="26" customWidth="1"/>
    <col min="10212" max="10212" width="1.7109375" style="26" customWidth="1"/>
    <col min="10213" max="10457" width="11.42578125" style="26"/>
    <col min="10458" max="10458" width="4.42578125" style="26" customWidth="1"/>
    <col min="10459" max="10459" width="11.42578125" style="26"/>
    <col min="10460" max="10460" width="17.5703125" style="26" customWidth="1"/>
    <col min="10461" max="10461" width="11.5703125" style="26" customWidth="1"/>
    <col min="10462" max="10465" width="11.42578125" style="26"/>
    <col min="10466" max="10466" width="22.5703125" style="26" customWidth="1"/>
    <col min="10467" max="10467" width="14" style="26" customWidth="1"/>
    <col min="10468" max="10468" width="1.7109375" style="26" customWidth="1"/>
    <col min="10469" max="10713" width="11.42578125" style="26"/>
    <col min="10714" max="10714" width="4.42578125" style="26" customWidth="1"/>
    <col min="10715" max="10715" width="11.42578125" style="26"/>
    <col min="10716" max="10716" width="17.5703125" style="26" customWidth="1"/>
    <col min="10717" max="10717" width="11.5703125" style="26" customWidth="1"/>
    <col min="10718" max="10721" width="11.42578125" style="26"/>
    <col min="10722" max="10722" width="22.5703125" style="26" customWidth="1"/>
    <col min="10723" max="10723" width="14" style="26" customWidth="1"/>
    <col min="10724" max="10724" width="1.7109375" style="26" customWidth="1"/>
    <col min="10725" max="10969" width="11.42578125" style="26"/>
    <col min="10970" max="10970" width="4.42578125" style="26" customWidth="1"/>
    <col min="10971" max="10971" width="11.42578125" style="26"/>
    <col min="10972" max="10972" width="17.5703125" style="26" customWidth="1"/>
    <col min="10973" max="10973" width="11.5703125" style="26" customWidth="1"/>
    <col min="10974" max="10977" width="11.42578125" style="26"/>
    <col min="10978" max="10978" width="22.5703125" style="26" customWidth="1"/>
    <col min="10979" max="10979" width="14" style="26" customWidth="1"/>
    <col min="10980" max="10980" width="1.7109375" style="26" customWidth="1"/>
    <col min="10981" max="11225" width="11.42578125" style="26"/>
    <col min="11226" max="11226" width="4.42578125" style="26" customWidth="1"/>
    <col min="11227" max="11227" width="11.42578125" style="26"/>
    <col min="11228" max="11228" width="17.5703125" style="26" customWidth="1"/>
    <col min="11229" max="11229" width="11.5703125" style="26" customWidth="1"/>
    <col min="11230" max="11233" width="11.42578125" style="26"/>
    <col min="11234" max="11234" width="22.5703125" style="26" customWidth="1"/>
    <col min="11235" max="11235" width="14" style="26" customWidth="1"/>
    <col min="11236" max="11236" width="1.7109375" style="26" customWidth="1"/>
    <col min="11237" max="11481" width="11.42578125" style="26"/>
    <col min="11482" max="11482" width="4.42578125" style="26" customWidth="1"/>
    <col min="11483" max="11483" width="11.42578125" style="26"/>
    <col min="11484" max="11484" width="17.5703125" style="26" customWidth="1"/>
    <col min="11485" max="11485" width="11.5703125" style="26" customWidth="1"/>
    <col min="11486" max="11489" width="11.42578125" style="26"/>
    <col min="11490" max="11490" width="22.5703125" style="26" customWidth="1"/>
    <col min="11491" max="11491" width="14" style="26" customWidth="1"/>
    <col min="11492" max="11492" width="1.7109375" style="26" customWidth="1"/>
    <col min="11493" max="11737" width="11.42578125" style="26"/>
    <col min="11738" max="11738" width="4.42578125" style="26" customWidth="1"/>
    <col min="11739" max="11739" width="11.42578125" style="26"/>
    <col min="11740" max="11740" width="17.5703125" style="26" customWidth="1"/>
    <col min="11741" max="11741" width="11.5703125" style="26" customWidth="1"/>
    <col min="11742" max="11745" width="11.42578125" style="26"/>
    <col min="11746" max="11746" width="22.5703125" style="26" customWidth="1"/>
    <col min="11747" max="11747" width="14" style="26" customWidth="1"/>
    <col min="11748" max="11748" width="1.7109375" style="26" customWidth="1"/>
    <col min="11749" max="11993" width="11.42578125" style="26"/>
    <col min="11994" max="11994" width="4.42578125" style="26" customWidth="1"/>
    <col min="11995" max="11995" width="11.42578125" style="26"/>
    <col min="11996" max="11996" width="17.5703125" style="26" customWidth="1"/>
    <col min="11997" max="11997" width="11.5703125" style="26" customWidth="1"/>
    <col min="11998" max="12001" width="11.42578125" style="26"/>
    <col min="12002" max="12002" width="22.5703125" style="26" customWidth="1"/>
    <col min="12003" max="12003" width="14" style="26" customWidth="1"/>
    <col min="12004" max="12004" width="1.7109375" style="26" customWidth="1"/>
    <col min="12005" max="12249" width="11.42578125" style="26"/>
    <col min="12250" max="12250" width="4.42578125" style="26" customWidth="1"/>
    <col min="12251" max="12251" width="11.42578125" style="26"/>
    <col min="12252" max="12252" width="17.5703125" style="26" customWidth="1"/>
    <col min="12253" max="12253" width="11.5703125" style="26" customWidth="1"/>
    <col min="12254" max="12257" width="11.42578125" style="26"/>
    <col min="12258" max="12258" width="22.5703125" style="26" customWidth="1"/>
    <col min="12259" max="12259" width="14" style="26" customWidth="1"/>
    <col min="12260" max="12260" width="1.7109375" style="26" customWidth="1"/>
    <col min="12261" max="12505" width="11.42578125" style="26"/>
    <col min="12506" max="12506" width="4.42578125" style="26" customWidth="1"/>
    <col min="12507" max="12507" width="11.42578125" style="26"/>
    <col min="12508" max="12508" width="17.5703125" style="26" customWidth="1"/>
    <col min="12509" max="12509" width="11.5703125" style="26" customWidth="1"/>
    <col min="12510" max="12513" width="11.42578125" style="26"/>
    <col min="12514" max="12514" width="22.5703125" style="26" customWidth="1"/>
    <col min="12515" max="12515" width="14" style="26" customWidth="1"/>
    <col min="12516" max="12516" width="1.7109375" style="26" customWidth="1"/>
    <col min="12517" max="12761" width="11.42578125" style="26"/>
    <col min="12762" max="12762" width="4.42578125" style="26" customWidth="1"/>
    <col min="12763" max="12763" width="11.42578125" style="26"/>
    <col min="12764" max="12764" width="17.5703125" style="26" customWidth="1"/>
    <col min="12765" max="12765" width="11.5703125" style="26" customWidth="1"/>
    <col min="12766" max="12769" width="11.42578125" style="26"/>
    <col min="12770" max="12770" width="22.5703125" style="26" customWidth="1"/>
    <col min="12771" max="12771" width="14" style="26" customWidth="1"/>
    <col min="12772" max="12772" width="1.7109375" style="26" customWidth="1"/>
    <col min="12773" max="13017" width="11.42578125" style="26"/>
    <col min="13018" max="13018" width="4.42578125" style="26" customWidth="1"/>
    <col min="13019" max="13019" width="11.42578125" style="26"/>
    <col min="13020" max="13020" width="17.5703125" style="26" customWidth="1"/>
    <col min="13021" max="13021" width="11.5703125" style="26" customWidth="1"/>
    <col min="13022" max="13025" width="11.42578125" style="26"/>
    <col min="13026" max="13026" width="22.5703125" style="26" customWidth="1"/>
    <col min="13027" max="13027" width="14" style="26" customWidth="1"/>
    <col min="13028" max="13028" width="1.7109375" style="26" customWidth="1"/>
    <col min="13029" max="13273" width="11.42578125" style="26"/>
    <col min="13274" max="13274" width="4.42578125" style="26" customWidth="1"/>
    <col min="13275" max="13275" width="11.42578125" style="26"/>
    <col min="13276" max="13276" width="17.5703125" style="26" customWidth="1"/>
    <col min="13277" max="13277" width="11.5703125" style="26" customWidth="1"/>
    <col min="13278" max="13281" width="11.42578125" style="26"/>
    <col min="13282" max="13282" width="22.5703125" style="26" customWidth="1"/>
    <col min="13283" max="13283" width="14" style="26" customWidth="1"/>
    <col min="13284" max="13284" width="1.7109375" style="26" customWidth="1"/>
    <col min="13285" max="13529" width="11.42578125" style="26"/>
    <col min="13530" max="13530" width="4.42578125" style="26" customWidth="1"/>
    <col min="13531" max="13531" width="11.42578125" style="26"/>
    <col min="13532" max="13532" width="17.5703125" style="26" customWidth="1"/>
    <col min="13533" max="13533" width="11.5703125" style="26" customWidth="1"/>
    <col min="13534" max="13537" width="11.42578125" style="26"/>
    <col min="13538" max="13538" width="22.5703125" style="26" customWidth="1"/>
    <col min="13539" max="13539" width="14" style="26" customWidth="1"/>
    <col min="13540" max="13540" width="1.7109375" style="26" customWidth="1"/>
    <col min="13541" max="13785" width="11.42578125" style="26"/>
    <col min="13786" max="13786" width="4.42578125" style="26" customWidth="1"/>
    <col min="13787" max="13787" width="11.42578125" style="26"/>
    <col min="13788" max="13788" width="17.5703125" style="26" customWidth="1"/>
    <col min="13789" max="13789" width="11.5703125" style="26" customWidth="1"/>
    <col min="13790" max="13793" width="11.42578125" style="26"/>
    <col min="13794" max="13794" width="22.5703125" style="26" customWidth="1"/>
    <col min="13795" max="13795" width="14" style="26" customWidth="1"/>
    <col min="13796" max="13796" width="1.7109375" style="26" customWidth="1"/>
    <col min="13797" max="14041" width="11.42578125" style="26"/>
    <col min="14042" max="14042" width="4.42578125" style="26" customWidth="1"/>
    <col min="14043" max="14043" width="11.42578125" style="26"/>
    <col min="14044" max="14044" width="17.5703125" style="26" customWidth="1"/>
    <col min="14045" max="14045" width="11.5703125" style="26" customWidth="1"/>
    <col min="14046" max="14049" width="11.42578125" style="26"/>
    <col min="14050" max="14050" width="22.5703125" style="26" customWidth="1"/>
    <col min="14051" max="14051" width="14" style="26" customWidth="1"/>
    <col min="14052" max="14052" width="1.7109375" style="26" customWidth="1"/>
    <col min="14053" max="14297" width="11.42578125" style="26"/>
    <col min="14298" max="14298" width="4.42578125" style="26" customWidth="1"/>
    <col min="14299" max="14299" width="11.42578125" style="26"/>
    <col min="14300" max="14300" width="17.5703125" style="26" customWidth="1"/>
    <col min="14301" max="14301" width="11.5703125" style="26" customWidth="1"/>
    <col min="14302" max="14305" width="11.42578125" style="26"/>
    <col min="14306" max="14306" width="22.5703125" style="26" customWidth="1"/>
    <col min="14307" max="14307" width="14" style="26" customWidth="1"/>
    <col min="14308" max="14308" width="1.7109375" style="26" customWidth="1"/>
    <col min="14309" max="14553" width="11.42578125" style="26"/>
    <col min="14554" max="14554" width="4.42578125" style="26" customWidth="1"/>
    <col min="14555" max="14555" width="11.42578125" style="26"/>
    <col min="14556" max="14556" width="17.5703125" style="26" customWidth="1"/>
    <col min="14557" max="14557" width="11.5703125" style="26" customWidth="1"/>
    <col min="14558" max="14561" width="11.42578125" style="26"/>
    <col min="14562" max="14562" width="22.5703125" style="26" customWidth="1"/>
    <col min="14563" max="14563" width="14" style="26" customWidth="1"/>
    <col min="14564" max="14564" width="1.7109375" style="26" customWidth="1"/>
    <col min="14565" max="14809" width="11.42578125" style="26"/>
    <col min="14810" max="14810" width="4.42578125" style="26" customWidth="1"/>
    <col min="14811" max="14811" width="11.42578125" style="26"/>
    <col min="14812" max="14812" width="17.5703125" style="26" customWidth="1"/>
    <col min="14813" max="14813" width="11.5703125" style="26" customWidth="1"/>
    <col min="14814" max="14817" width="11.42578125" style="26"/>
    <col min="14818" max="14818" width="22.5703125" style="26" customWidth="1"/>
    <col min="14819" max="14819" width="14" style="26" customWidth="1"/>
    <col min="14820" max="14820" width="1.7109375" style="26" customWidth="1"/>
    <col min="14821" max="15065" width="11.42578125" style="26"/>
    <col min="15066" max="15066" width="4.42578125" style="26" customWidth="1"/>
    <col min="15067" max="15067" width="11.42578125" style="26"/>
    <col min="15068" max="15068" width="17.5703125" style="26" customWidth="1"/>
    <col min="15069" max="15069" width="11.5703125" style="26" customWidth="1"/>
    <col min="15070" max="15073" width="11.42578125" style="26"/>
    <col min="15074" max="15074" width="22.5703125" style="26" customWidth="1"/>
    <col min="15075" max="15075" width="14" style="26" customWidth="1"/>
    <col min="15076" max="15076" width="1.7109375" style="26" customWidth="1"/>
    <col min="15077" max="15321" width="11.42578125" style="26"/>
    <col min="15322" max="15322" width="4.42578125" style="26" customWidth="1"/>
    <col min="15323" max="15323" width="11.42578125" style="26"/>
    <col min="15324" max="15324" width="17.5703125" style="26" customWidth="1"/>
    <col min="15325" max="15325" width="11.5703125" style="26" customWidth="1"/>
    <col min="15326" max="15329" width="11.42578125" style="26"/>
    <col min="15330" max="15330" width="22.5703125" style="26" customWidth="1"/>
    <col min="15331" max="15331" width="14" style="26" customWidth="1"/>
    <col min="15332" max="15332" width="1.7109375" style="26" customWidth="1"/>
    <col min="15333" max="15577" width="11.42578125" style="26"/>
    <col min="15578" max="15578" width="4.42578125" style="26" customWidth="1"/>
    <col min="15579" max="15579" width="11.42578125" style="26"/>
    <col min="15580" max="15580" width="17.5703125" style="26" customWidth="1"/>
    <col min="15581" max="15581" width="11.5703125" style="26" customWidth="1"/>
    <col min="15582" max="15585" width="11.42578125" style="26"/>
    <col min="15586" max="15586" width="22.5703125" style="26" customWidth="1"/>
    <col min="15587" max="15587" width="14" style="26" customWidth="1"/>
    <col min="15588" max="15588" width="1.7109375" style="26" customWidth="1"/>
    <col min="15589" max="15833" width="11.42578125" style="26"/>
    <col min="15834" max="15834" width="4.42578125" style="26" customWidth="1"/>
    <col min="15835" max="15835" width="11.42578125" style="26"/>
    <col min="15836" max="15836" width="17.5703125" style="26" customWidth="1"/>
    <col min="15837" max="15837" width="11.5703125" style="26" customWidth="1"/>
    <col min="15838" max="15841" width="11.42578125" style="26"/>
    <col min="15842" max="15842" width="22.5703125" style="26" customWidth="1"/>
    <col min="15843" max="15843" width="14" style="26" customWidth="1"/>
    <col min="15844" max="15844" width="1.7109375" style="26" customWidth="1"/>
    <col min="15845" max="16089" width="11.42578125" style="26"/>
    <col min="16090" max="16090" width="4.42578125" style="26" customWidth="1"/>
    <col min="16091" max="16091" width="11.42578125" style="26"/>
    <col min="16092" max="16092" width="17.5703125" style="26" customWidth="1"/>
    <col min="16093" max="16093" width="11.5703125" style="26" customWidth="1"/>
    <col min="16094" max="16097" width="11.42578125" style="26"/>
    <col min="16098" max="16098" width="22.5703125" style="26" customWidth="1"/>
    <col min="16099" max="16099" width="14" style="26" customWidth="1"/>
    <col min="16100" max="16100" width="1.7109375" style="26" customWidth="1"/>
    <col min="16101" max="16384" width="11.42578125" style="26"/>
  </cols>
  <sheetData>
    <row r="1" spans="2:10" ht="18" customHeight="1" thickBot="1"/>
    <row r="2" spans="2:10" ht="19.5" customHeight="1">
      <c r="B2" s="27"/>
      <c r="C2" s="28"/>
      <c r="D2" s="29" t="s">
        <v>157</v>
      </c>
      <c r="E2" s="30"/>
      <c r="F2" s="30"/>
      <c r="G2" s="30"/>
      <c r="H2" s="30"/>
      <c r="I2" s="31"/>
      <c r="J2" s="32" t="s">
        <v>158</v>
      </c>
    </row>
    <row r="3" spans="2:10" ht="13.5" thickBot="1">
      <c r="B3" s="33"/>
      <c r="C3" s="34"/>
      <c r="D3" s="35"/>
      <c r="E3" s="36"/>
      <c r="F3" s="36"/>
      <c r="G3" s="36"/>
      <c r="H3" s="36"/>
      <c r="I3" s="37"/>
      <c r="J3" s="38"/>
    </row>
    <row r="4" spans="2:10">
      <c r="B4" s="33"/>
      <c r="C4" s="34"/>
      <c r="D4" s="29" t="s">
        <v>159</v>
      </c>
      <c r="E4" s="30"/>
      <c r="F4" s="30"/>
      <c r="G4" s="30"/>
      <c r="H4" s="30"/>
      <c r="I4" s="31"/>
      <c r="J4" s="32" t="s">
        <v>160</v>
      </c>
    </row>
    <row r="5" spans="2:10">
      <c r="B5" s="33"/>
      <c r="C5" s="34"/>
      <c r="D5" s="39"/>
      <c r="E5" s="40"/>
      <c r="F5" s="40"/>
      <c r="G5" s="40"/>
      <c r="H5" s="40"/>
      <c r="I5" s="41"/>
      <c r="J5" s="42"/>
    </row>
    <row r="6" spans="2:10" ht="13.5" thickBot="1">
      <c r="B6" s="43"/>
      <c r="C6" s="44"/>
      <c r="D6" s="35"/>
      <c r="E6" s="36"/>
      <c r="F6" s="36"/>
      <c r="G6" s="36"/>
      <c r="H6" s="36"/>
      <c r="I6" s="37"/>
      <c r="J6" s="38"/>
    </row>
    <row r="7" spans="2:10">
      <c r="B7" s="45"/>
      <c r="J7" s="46"/>
    </row>
    <row r="8" spans="2:10">
      <c r="B8" s="45"/>
      <c r="J8" s="46"/>
    </row>
    <row r="9" spans="2:10">
      <c r="B9" s="45"/>
      <c r="J9" s="46"/>
    </row>
    <row r="10" spans="2:10">
      <c r="B10" s="45"/>
      <c r="C10" s="26" t="s">
        <v>180</v>
      </c>
      <c r="E10" s="47"/>
      <c r="J10" s="46"/>
    </row>
    <row r="11" spans="2:10">
      <c r="B11" s="45"/>
      <c r="J11" s="46"/>
    </row>
    <row r="12" spans="2:10">
      <c r="B12" s="45"/>
      <c r="C12" s="26" t="s">
        <v>181</v>
      </c>
      <c r="J12" s="46"/>
    </row>
    <row r="13" spans="2:10">
      <c r="B13" s="45"/>
      <c r="C13" s="26" t="s">
        <v>182</v>
      </c>
      <c r="J13" s="46"/>
    </row>
    <row r="14" spans="2:10">
      <c r="B14" s="45"/>
      <c r="J14" s="46"/>
    </row>
    <row r="15" spans="2:10">
      <c r="B15" s="45"/>
      <c r="C15" s="26" t="s">
        <v>183</v>
      </c>
      <c r="J15" s="46"/>
    </row>
    <row r="16" spans="2:10">
      <c r="B16" s="45"/>
      <c r="C16" s="48"/>
      <c r="J16" s="46"/>
    </row>
    <row r="17" spans="2:12">
      <c r="B17" s="45"/>
      <c r="C17" s="26" t="s">
        <v>184</v>
      </c>
      <c r="D17" s="47"/>
      <c r="H17" s="49" t="s">
        <v>161</v>
      </c>
      <c r="I17" s="49" t="s">
        <v>162</v>
      </c>
      <c r="J17" s="46"/>
    </row>
    <row r="18" spans="2:12">
      <c r="B18" s="45"/>
      <c r="C18" s="50" t="s">
        <v>163</v>
      </c>
      <c r="D18" s="50"/>
      <c r="E18" s="50"/>
      <c r="F18" s="50"/>
      <c r="H18" s="49">
        <v>41</v>
      </c>
      <c r="I18" s="51">
        <v>202664068</v>
      </c>
      <c r="J18" s="46"/>
    </row>
    <row r="19" spans="2:12">
      <c r="B19" s="45"/>
      <c r="C19" s="26" t="s">
        <v>164</v>
      </c>
      <c r="H19" s="52">
        <v>11</v>
      </c>
      <c r="I19" s="53">
        <v>82786440</v>
      </c>
      <c r="J19" s="46"/>
      <c r="L19" s="26" t="s">
        <v>165</v>
      </c>
    </row>
    <row r="20" spans="2:12">
      <c r="B20" s="45"/>
      <c r="C20" s="26" t="s">
        <v>166</v>
      </c>
      <c r="H20" s="52"/>
      <c r="I20" s="53"/>
      <c r="J20" s="46"/>
    </row>
    <row r="21" spans="2:12">
      <c r="B21" s="45"/>
      <c r="C21" s="26" t="s">
        <v>167</v>
      </c>
      <c r="H21" s="52">
        <v>10</v>
      </c>
      <c r="I21" s="53">
        <v>51590508</v>
      </c>
      <c r="J21" s="46"/>
    </row>
    <row r="22" spans="2:12">
      <c r="B22" s="45"/>
      <c r="C22" s="26" t="s">
        <v>168</v>
      </c>
      <c r="H22" s="52"/>
      <c r="I22" s="53"/>
      <c r="J22" s="46"/>
    </row>
    <row r="23" spans="2:12">
      <c r="B23" s="45"/>
      <c r="C23" s="26" t="s">
        <v>169</v>
      </c>
      <c r="H23" s="54"/>
      <c r="I23" s="55"/>
      <c r="J23" s="46"/>
    </row>
    <row r="24" spans="2:12">
      <c r="B24" s="45"/>
      <c r="C24" s="50" t="s">
        <v>170</v>
      </c>
      <c r="D24" s="50"/>
      <c r="E24" s="50"/>
      <c r="F24" s="50"/>
      <c r="H24" s="49">
        <f>SUM(H19:H23)</f>
        <v>21</v>
      </c>
      <c r="I24" s="56">
        <f>(I19+I20+I21+I22+I23)</f>
        <v>134376948</v>
      </c>
      <c r="J24" s="46"/>
    </row>
    <row r="25" spans="2:12">
      <c r="B25" s="45"/>
      <c r="C25" s="26" t="s">
        <v>171</v>
      </c>
      <c r="H25" s="52">
        <v>20</v>
      </c>
      <c r="I25" s="53">
        <v>68287120</v>
      </c>
      <c r="J25" s="46"/>
    </row>
    <row r="26" spans="2:12" ht="13.5" thickBot="1">
      <c r="B26" s="45"/>
      <c r="C26" s="26" t="s">
        <v>172</v>
      </c>
      <c r="H26" s="57"/>
      <c r="I26" s="58"/>
      <c r="J26" s="46"/>
    </row>
    <row r="27" spans="2:12" ht="12.75" customHeight="1">
      <c r="B27" s="45"/>
      <c r="C27" s="50" t="s">
        <v>173</v>
      </c>
      <c r="D27" s="50"/>
      <c r="E27" s="50"/>
      <c r="F27" s="50"/>
      <c r="H27" s="52">
        <f>H25+H26</f>
        <v>20</v>
      </c>
      <c r="I27" s="56">
        <f>(I26+I25)</f>
        <v>68287120</v>
      </c>
      <c r="J27" s="46"/>
    </row>
    <row r="28" spans="2:12">
      <c r="B28" s="45"/>
      <c r="C28" s="26" t="s">
        <v>174</v>
      </c>
      <c r="D28" s="50"/>
      <c r="E28" s="50"/>
      <c r="F28" s="50"/>
      <c r="H28" s="59"/>
      <c r="I28" s="55"/>
      <c r="J28" s="46"/>
    </row>
    <row r="29" spans="2:12">
      <c r="B29" s="45"/>
      <c r="C29" s="50" t="s">
        <v>175</v>
      </c>
      <c r="D29" s="50"/>
      <c r="E29" s="50"/>
      <c r="F29" s="50"/>
      <c r="H29" s="49">
        <f>H28</f>
        <v>0</v>
      </c>
      <c r="I29" s="56">
        <f>I28</f>
        <v>0</v>
      </c>
      <c r="J29" s="46"/>
    </row>
    <row r="30" spans="2:12">
      <c r="B30" s="45"/>
      <c r="C30" s="50"/>
      <c r="D30" s="50"/>
      <c r="E30" s="50"/>
      <c r="F30" s="50"/>
      <c r="H30" s="49"/>
      <c r="I30" s="56"/>
      <c r="J30" s="46"/>
    </row>
    <row r="31" spans="2:12" ht="13.5" thickBot="1">
      <c r="B31" s="45"/>
      <c r="C31" s="50" t="s">
        <v>176</v>
      </c>
      <c r="D31" s="50"/>
      <c r="H31" s="60">
        <f>(H24+H27+H29)</f>
        <v>41</v>
      </c>
      <c r="I31" s="61">
        <f>(I24+I27+I29)</f>
        <v>202664068</v>
      </c>
      <c r="J31" s="46"/>
    </row>
    <row r="32" spans="2:12" ht="13.5" thickTop="1">
      <c r="B32" s="45"/>
      <c r="C32" s="50"/>
      <c r="D32" s="50"/>
      <c r="H32" s="62"/>
      <c r="I32" s="53"/>
      <c r="J32" s="46"/>
    </row>
    <row r="33" spans="2:10">
      <c r="B33" s="45"/>
      <c r="G33" s="62"/>
      <c r="H33" s="62"/>
      <c r="I33" s="62"/>
      <c r="J33" s="46"/>
    </row>
    <row r="34" spans="2:10">
      <c r="B34" s="45"/>
      <c r="G34" s="62"/>
      <c r="H34" s="62"/>
      <c r="I34" s="62"/>
      <c r="J34" s="46"/>
    </row>
    <row r="35" spans="2:10">
      <c r="B35" s="45"/>
      <c r="G35" s="62"/>
      <c r="H35" s="62"/>
      <c r="I35" s="62"/>
      <c r="J35" s="46"/>
    </row>
    <row r="36" spans="2:10" ht="13.5" thickBot="1">
      <c r="B36" s="45"/>
      <c r="C36" s="63"/>
      <c r="D36" s="63"/>
      <c r="G36" s="63" t="s">
        <v>177</v>
      </c>
      <c r="H36" s="63"/>
      <c r="I36" s="62"/>
      <c r="J36" s="46"/>
    </row>
    <row r="37" spans="2:10">
      <c r="B37" s="45"/>
      <c r="C37" s="62" t="s">
        <v>178</v>
      </c>
      <c r="D37" s="62"/>
      <c r="G37" s="62" t="s">
        <v>179</v>
      </c>
      <c r="H37" s="62"/>
      <c r="I37" s="62"/>
      <c r="J37" s="46"/>
    </row>
    <row r="38" spans="2:10" ht="18.75" customHeight="1">
      <c r="B38" s="45"/>
      <c r="G38" s="62"/>
      <c r="H38" s="62"/>
      <c r="I38" s="62"/>
      <c r="J38" s="46"/>
    </row>
    <row r="39" spans="2:10" ht="13.5" thickBot="1">
      <c r="B39" s="64"/>
      <c r="C39" s="65"/>
      <c r="D39" s="65"/>
      <c r="E39" s="65"/>
      <c r="F39" s="65"/>
      <c r="G39" s="63"/>
      <c r="H39" s="63"/>
      <c r="I39" s="63"/>
      <c r="J39" s="66"/>
    </row>
  </sheetData>
  <pageMargins left="0.7" right="0.7" top="0.75" bottom="0.75" header="0.3" footer="0.3"/>
  <pageSetup orientation="portrait" r:id="rId1"/>
  <headerFooter alignWithMargins="0"/>
  <ignoredErrors>
    <ignoredError sqref="H24" formulaRange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TD</vt:lpstr>
      <vt:lpstr>ESTADO DE CADA FACTURA</vt:lpstr>
      <vt:lpstr>FOR-CSA-018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Jcontabilidad</dc:creator>
  <cp:lastModifiedBy>Diego Fernando Fernandez Valencia</cp:lastModifiedBy>
  <dcterms:created xsi:type="dcterms:W3CDTF">2022-08-03T16:51:26Z</dcterms:created>
  <dcterms:modified xsi:type="dcterms:W3CDTF">2022-09-01T19:05:15Z</dcterms:modified>
</cp:coreProperties>
</file>