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C:\Users\dffernandezv\Downloads\"/>
    </mc:Choice>
  </mc:AlternateContent>
  <xr:revisionPtr revIDLastSave="0" documentId="13_ncr:1_{8EBBEE09-5C2E-48D2-9764-64EC060197F4}" xr6:coauthVersionLast="47" xr6:coauthVersionMax="47" xr10:uidLastSave="{00000000-0000-0000-0000-000000000000}"/>
  <bookViews>
    <workbookView xWindow="-120" yWindow="-120" windowWidth="20730" windowHeight="11160" activeTab="3" xr2:uid="{00000000-000D-0000-FFFF-FFFF00000000}"/>
  </bookViews>
  <sheets>
    <sheet name="INFO IPS" sheetId="1" r:id="rId1"/>
    <sheet name="TD" sheetId="3" r:id="rId2"/>
    <sheet name="ESTADO DE CADA FACTURA" sheetId="2" r:id="rId3"/>
    <sheet name="FOR-CSA-018" sheetId="4" r:id="rId4"/>
  </sheets>
  <definedNames>
    <definedName name="_xlnm._FilterDatabase" localSheetId="2" hidden="1">'ESTADO DE CADA FACTURA'!$A$2:$AS$43</definedName>
  </definedNames>
  <calcPr calcId="191029"/>
  <pivotCaches>
    <pivotCache cacheId="92"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4" l="1"/>
  <c r="H29" i="4"/>
  <c r="I27" i="4"/>
  <c r="H27" i="4"/>
  <c r="I24" i="4"/>
  <c r="H24" i="4"/>
  <c r="I31" i="4" l="1"/>
  <c r="H31" i="4"/>
  <c r="O1" i="2"/>
  <c r="AB1" i="2"/>
  <c r="AC1" i="2"/>
  <c r="AA1" i="2"/>
  <c r="Z1" i="2"/>
  <c r="X1" i="2"/>
  <c r="V1" i="2"/>
  <c r="U1" i="2"/>
  <c r="L1" i="2"/>
  <c r="K1" i="2"/>
  <c r="L3"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2" i="1"/>
</calcChain>
</file>

<file path=xl/sharedStrings.xml><?xml version="1.0" encoding="utf-8"?>
<sst xmlns="http://schemas.openxmlformats.org/spreadsheetml/2006/main" count="566" uniqueCount="249">
  <si>
    <t>MODALIDAD CONTRATACION</t>
  </si>
  <si>
    <t>NOMBRE PRESTADOR</t>
  </si>
  <si>
    <t>No. FACTURA ACREEDOR</t>
  </si>
  <si>
    <t>FECHA FACTURA ACREEDOR</t>
  </si>
  <si>
    <t>FECHA DE RADICACION ACREEDOR</t>
  </si>
  <si>
    <t>VALOR FACTURA ACREEDOR</t>
  </si>
  <si>
    <t>VALOR COPAGO-CUOTA MODERADORA (Si Aplica)</t>
  </si>
  <si>
    <t>VALOR PAGADO POR LA EPS</t>
  </si>
  <si>
    <t>VALOR GLOSA ACEPTADA</t>
  </si>
  <si>
    <t>ACREEDOR SALDO DE FACTURA</t>
  </si>
  <si>
    <t>NIT PRESTADOR</t>
  </si>
  <si>
    <t>PREFIJO FACTURA ACREEDOR (Si Aplica)</t>
  </si>
  <si>
    <t>EVENTO</t>
  </si>
  <si>
    <t xml:space="preserve">ESE POPAYAN </t>
  </si>
  <si>
    <t>PI170103</t>
  </si>
  <si>
    <t>C22182344</t>
  </si>
  <si>
    <t>PYAN8776</t>
  </si>
  <si>
    <t>CALD11087</t>
  </si>
  <si>
    <t>C22189529</t>
  </si>
  <si>
    <t>P20084931</t>
  </si>
  <si>
    <t>SIBE2813</t>
  </si>
  <si>
    <t>SIBE2918</t>
  </si>
  <si>
    <t>CALD36791</t>
  </si>
  <si>
    <t>PESC3692</t>
  </si>
  <si>
    <t>COCO25773</t>
  </si>
  <si>
    <t>COCO27917</t>
  </si>
  <si>
    <t>PYAN78270</t>
  </si>
  <si>
    <t>PYAN104365</t>
  </si>
  <si>
    <t>SIBE3132</t>
  </si>
  <si>
    <t>SIBE3337</t>
  </si>
  <si>
    <t>SIBE3563</t>
  </si>
  <si>
    <t>PYAN117093</t>
  </si>
  <si>
    <t>PESC6077</t>
  </si>
  <si>
    <t>PYAN121914</t>
  </si>
  <si>
    <t>PYAN123857</t>
  </si>
  <si>
    <t>PYAN126689</t>
  </si>
  <si>
    <t>PESC6194</t>
  </si>
  <si>
    <t>PYAN126917</t>
  </si>
  <si>
    <t>PYAN126921</t>
  </si>
  <si>
    <t>PURA23805</t>
  </si>
  <si>
    <t>PURA24321</t>
  </si>
  <si>
    <t>PYAN121020</t>
  </si>
  <si>
    <t>PYAN124261</t>
  </si>
  <si>
    <t>PYAN124391</t>
  </si>
  <si>
    <t>PESC6527</t>
  </si>
  <si>
    <t>PYAN127929</t>
  </si>
  <si>
    <t>PESC7111</t>
  </si>
  <si>
    <t>CALD47103</t>
  </si>
  <si>
    <t>PESC7068</t>
  </si>
  <si>
    <t>SIBE4523</t>
  </si>
  <si>
    <t>PYAN131075</t>
  </si>
  <si>
    <t>PYAN132468</t>
  </si>
  <si>
    <t>NIT_IPS</t>
  </si>
  <si>
    <t xml:space="preserve"> ENTIDAD</t>
  </si>
  <si>
    <t>PrefijoFactura</t>
  </si>
  <si>
    <t>NUMERO_FACTURA</t>
  </si>
  <si>
    <t>PREFIJO_SASS</t>
  </si>
  <si>
    <t>NUMERO_FACT_SASSS</t>
  </si>
  <si>
    <t>DOC_CONTABLE</t>
  </si>
  <si>
    <t>FECHA_FACT_IPS</t>
  </si>
  <si>
    <t>VALOR_FACT_IPS</t>
  </si>
  <si>
    <t>SALDO_FACT_IPS</t>
  </si>
  <si>
    <t>OBSERVACION_SASS</t>
  </si>
  <si>
    <t>VALIDACION_ALFA_FACT</t>
  </si>
  <si>
    <t>VALOR_RADICADO_FACT</t>
  </si>
  <si>
    <t>VALOR_GLOSA_ACEPTDA</t>
  </si>
  <si>
    <t>VALOR_GLOSA_DV</t>
  </si>
  <si>
    <t>VALOR_CRUZADO_SASS</t>
  </si>
  <si>
    <t>SALDO_SASS</t>
  </si>
  <si>
    <t>VALO_CANCELADO_SAP</t>
  </si>
  <si>
    <t>RETENCION</t>
  </si>
  <si>
    <t>DOC_COMPENSACION_SAP</t>
  </si>
  <si>
    <t>FECHA_COMPENSACION_SAP</t>
  </si>
  <si>
    <t>VALOR_TRANFERENCIA</t>
  </si>
  <si>
    <t>AUTORIZACION</t>
  </si>
  <si>
    <t>ENTIDAD_RESPONSABLE_PAGO</t>
  </si>
  <si>
    <t>OBSERVACION_GLOSA_DV</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</si>
  <si>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</si>
  <si>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</si>
  <si>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</si>
  <si>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</si>
  <si>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</si>
  <si>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</si>
  <si>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</si>
  <si>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</si>
  <si>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</si>
  <si>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</si>
  <si>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</si>
  <si>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</si>
  <si>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COCO</t>
  </si>
  <si>
    <t>A)Factura no radicada en ERP</t>
  </si>
  <si>
    <t>no_cruza</t>
  </si>
  <si>
    <t>PYAN</t>
  </si>
  <si>
    <t>SIBE</t>
  </si>
  <si>
    <t>B)Factura sin saldo ERP</t>
  </si>
  <si>
    <t>OK</t>
  </si>
  <si>
    <t>C</t>
  </si>
  <si>
    <t>CALD</t>
  </si>
  <si>
    <t>PESC</t>
  </si>
  <si>
    <t>PI</t>
  </si>
  <si>
    <t>B)Factura sin saldo ERP/conciliar diferencia glosa aceptada</t>
  </si>
  <si>
    <t>C)Glosas total pendiente por respuesta de IPS</t>
  </si>
  <si>
    <t>Se sostiene devolución factura sin autorizacion de la cap hospitalaria. no se genera autorizacion servicio solicitadoextemporáneo, se solicita al proveedor evidencia de solicitude autorización dentro de los tiempos establecidos en lala Res 3047/2008 favor enviarlo. Se notifica al proveedorvia correo  conciliaciones@esepopayan.gov.comartes 8/06/2021 1:40 p. m.. sin respuesta del proveedor. seprocede a devolucion. favor solicitar autorizacon a la capanexar soportes para conrinuar proceso.capautorizaciones@EPSComfenalcovalle.com.coGladys V/Kevin Y.</t>
  </si>
  <si>
    <t>SI</t>
  </si>
  <si>
    <t>SE DEVUELVE FACTURA CON SOPORTES ORIGINALES NO SE EVIDENCIAAUTORIZACION POR LOS SERVICIOS DE ESTANCIA CANTIDAD :2 Y TRASLADO , FAVOR SOLICITAR AL CORREO CAPAUTORIZACIONES@EPSCOMFENALCOVALLE.COM.CO PARA DAR TRAMITE.JENNIFER REBOLELDO</t>
  </si>
  <si>
    <t>SE DEVUELVE FACTURA CON SOPORTES COMPLETOS POR FALTA DE AUTORIZACION - RES. 3047/08KEVIN YALANDA</t>
  </si>
  <si>
    <t>P</t>
  </si>
  <si>
    <t>Se sostiene devolución factura devuelta de la cap hospitalarviernes, 4 de junio de 2021 11:58 a. m.no se evidenciasolicitud dentro de los tiempos establecidos por la normatividad vigente, no se evidencia ANEXO 2. Se notifica via correconciliaciones@esepopayan.gov.co viernes 4/06/2021 3:10 p. msin respuesta del prveedor. Se procede a devolucion, facturasin autorizacion y soportes mencionados.Gladys V./Kevin Y.</t>
  </si>
  <si>
    <t>SE DEUVELVE FACTURA COVID SE VALIDA NO APTA PARA PAGONO ESTA REPORTADA EN LA BASE SISMUESTRAS ANTIGENOMILENA</t>
  </si>
  <si>
    <t>PURA</t>
  </si>
  <si>
    <t>AUTORIZACION- DEVOLUCION DE FACTURA CON SOPORTES COMPLETOS:No se evidencia autorización, ni solicitud de la misma. Solicitarla al correo capautorizaciones@epscomfenalcovalle.com.co y presentar cuentas nuevamente. Kevin Yalanda</t>
  </si>
  <si>
    <t>AUTORIZAICON _ DEVOLUCION DE FACTURA CON SOPORTES COMPLETOS.NO SE EVIDENCIA AUTORIZACION NI TRAZABILIDAD DE LA MISMA, SOLICITAR AUTORIZACION AL CORREOcapautorizaciones@epscomfenalcovalle.com.co KEVIN YALANDA</t>
  </si>
  <si>
    <t>Se sostiene devolución factura con respuesta de la cap hospitalaria. no se evidencia que el servicio a autorizar hayasido notificado dentro de los tiempos estipulados por lala normatividad vigente,de contar con evidencia de notificación oportuna favor enviarla. Se notifica via correoconciliaciones@esepopayan.gov.co. sin respuesta,viernes 4/06/2021 3:09 p. m.. se procede a devolución.Gladys V./Kevin M.</t>
  </si>
  <si>
    <t>SPTE INCOMPLETO :SE DEVUELVE FACTURA AL VALIDAR NO SE EVIDENCIA SOPIRTE DE CONSULTA POR MEDICINA GENERAL , NO SE EVIDENCA COBRO DE CUOTA MODERADORA FAVOR VALIDAR PARA DAR TRAMITE.NANCY C</t>
  </si>
  <si>
    <t>AUTORIZACION_DEVOLUCION DE FACTURA CON SOPROTES COMPLETAS:NO SE EVIDENCIA AUTORIZACION SOLICITARLA AL CORREOcapautorizaciones@epscomfenalcovalle.com.coKEVIN YALANDA</t>
  </si>
  <si>
    <t>AUT SE DEVUELVE FACTURA LA AUTORIZACION QUE ENVIAN213613360434974 CANCELADA EN LA FACTURA SIBE 2773MILENA</t>
  </si>
  <si>
    <t>AUT SE DEVUELVE FACTURA ENVIAN AUTORIZACION 220533360402260LA CUAL DEBEN DE REVISAR CON LA FACTURA SIBE SIBE 3563 PUESENVIAN EL MISMO NUMERO DE AUTORIZACION PARA LAS DOS CUENTASREVISAR A CUAL PERTENECE Y SI LA OTRA NO TIENE AUT GESTIONIONAR CON EL AREA ENCARGADA.MILENA</t>
  </si>
  <si>
    <t>AUT SE DEVUELVE FACTURA ENVIAN AUTORIZACION 220533360402260LA CUAL DEBEN DE REVISAR CON LA FACTURA SIBE 3337 PUESENVIAN EL MISMO NUMERO DE AUTORIZACION PARA LAS DOS CUENTASREVISAR A CUAL PERTENECE Y SI LA OTRA NO TIENE AUT GESTIONIONAR CON EL AREA ENCARGADA.MILENA</t>
  </si>
  <si>
    <t>SPTE INCOMPLETO: SE DEVUELVE FACTURA AL VALIDAR NO SE EVIDENCIA SOPORTE DEL SERVICIO FACTURADO CONSULTA DE MEDICINA GENERAL FAVOR VALIDAR Y ANEXAR PARA DAR TRAMITE. NANCY C</t>
  </si>
  <si>
    <t>D)Glosas parcial pendiente por respuesta de IPS</t>
  </si>
  <si>
    <t>SPTE INCOMPLETO: SE REALIZA OBJECCION EKG SIN SOPORTE FAVORVALIDAR PARA DAR TRAMITE. NANCY C</t>
  </si>
  <si>
    <t>NO</t>
  </si>
  <si>
    <t>FACTURA</t>
  </si>
  <si>
    <t>LLAVE</t>
  </si>
  <si>
    <t>COCO_25773</t>
  </si>
  <si>
    <t>COCO_27917</t>
  </si>
  <si>
    <t>PYAN_78270</t>
  </si>
  <si>
    <t>SIBE_3132</t>
  </si>
  <si>
    <t>C_22189529</t>
  </si>
  <si>
    <t>CALD_36791</t>
  </si>
  <si>
    <t>CALD_47103</t>
  </si>
  <si>
    <t>PESC_6077</t>
  </si>
  <si>
    <t>PESC_6194</t>
  </si>
  <si>
    <t>PESC_6527</t>
  </si>
  <si>
    <t>PESC_7068</t>
  </si>
  <si>
    <t>PYAN_104365</t>
  </si>
  <si>
    <t>PYAN_117093</t>
  </si>
  <si>
    <t>PYAN_121914</t>
  </si>
  <si>
    <t>PYAN_123857</t>
  </si>
  <si>
    <t>PYAN_124391</t>
  </si>
  <si>
    <t>PYAN_126689</t>
  </si>
  <si>
    <t>PYAN_126917</t>
  </si>
  <si>
    <t>PYAN_126921</t>
  </si>
  <si>
    <t>PYAN_127929</t>
  </si>
  <si>
    <t>PYAN_131075</t>
  </si>
  <si>
    <t>PYAN_132468</t>
  </si>
  <si>
    <t>PI_170103</t>
  </si>
  <si>
    <t>C_22182344</t>
  </si>
  <si>
    <t>CALD_11087</t>
  </si>
  <si>
    <t>P_20084931</t>
  </si>
  <si>
    <t>PESC_3692</t>
  </si>
  <si>
    <t>PURA_23805</t>
  </si>
  <si>
    <t>PURA_24321</t>
  </si>
  <si>
    <t>PYAN_8776</t>
  </si>
  <si>
    <t>PYAN_124261</t>
  </si>
  <si>
    <t>PYAN_121020</t>
  </si>
  <si>
    <t>SIBE_2813</t>
  </si>
  <si>
    <t>SIBE_2918</t>
  </si>
  <si>
    <t>SIBE_3337</t>
  </si>
  <si>
    <t>SIBE_3563</t>
  </si>
  <si>
    <t>SIBE_4523</t>
  </si>
  <si>
    <t>PESC_7111</t>
  </si>
  <si>
    <t>900145579_COCO_25773</t>
  </si>
  <si>
    <t>900145579_COCO_27917</t>
  </si>
  <si>
    <t>900145579_PYAN_78270</t>
  </si>
  <si>
    <t>900145579_SIBE_3132</t>
  </si>
  <si>
    <t>900145579_C_22189529</t>
  </si>
  <si>
    <t>900145579_CALD_36791</t>
  </si>
  <si>
    <t>900145579_CALD_47103</t>
  </si>
  <si>
    <t>900145579_PESC_6077</t>
  </si>
  <si>
    <t>900145579_PESC_6194</t>
  </si>
  <si>
    <t>900145579_PESC_6527</t>
  </si>
  <si>
    <t>900145579_PESC_7068</t>
  </si>
  <si>
    <t>900145579_PYAN_104365</t>
  </si>
  <si>
    <t>900145579_PYAN_117093</t>
  </si>
  <si>
    <t>900145579_PYAN_121914</t>
  </si>
  <si>
    <t>900145579_PYAN_123857</t>
  </si>
  <si>
    <t>900145579_PYAN_124391</t>
  </si>
  <si>
    <t>900145579_PYAN_126689</t>
  </si>
  <si>
    <t>900145579_PYAN_126917</t>
  </si>
  <si>
    <t>900145579_PYAN_126921</t>
  </si>
  <si>
    <t>900145579_PYAN_127929</t>
  </si>
  <si>
    <t>900145579_PYAN_131075</t>
  </si>
  <si>
    <t>900145579_PYAN_132468</t>
  </si>
  <si>
    <t>900145579_PI_170103</t>
  </si>
  <si>
    <t>900145579_3935748</t>
  </si>
  <si>
    <t>900145579_6953812</t>
  </si>
  <si>
    <t>900145579_7155603</t>
  </si>
  <si>
    <t>900145579_C_22182344</t>
  </si>
  <si>
    <t>900145579_CALD_11087</t>
  </si>
  <si>
    <t>900145579_P_20084931</t>
  </si>
  <si>
    <t>900145579_PESC_3692</t>
  </si>
  <si>
    <t>900145579_PURA_23805</t>
  </si>
  <si>
    <t>900145579_PURA_24321</t>
  </si>
  <si>
    <t>900145579_PYAN_8776</t>
  </si>
  <si>
    <t>900145579_PYAN_124261</t>
  </si>
  <si>
    <t>900145579_PYAN_121020</t>
  </si>
  <si>
    <t>900145579_SIBE_2813</t>
  </si>
  <si>
    <t>900145579_SIBE_2918</t>
  </si>
  <si>
    <t>900145579_SIBE_3337</t>
  </si>
  <si>
    <t>900145579_SIBE_3563</t>
  </si>
  <si>
    <t>900145579_SIBE_4523</t>
  </si>
  <si>
    <t>900145579_PESC_7111</t>
  </si>
  <si>
    <t>ESTADO EPS AGOSTO 2022</t>
  </si>
  <si>
    <t>POR PAGAR</t>
  </si>
  <si>
    <t>DOCUMENTO CONTABLE</t>
  </si>
  <si>
    <t>FUERA DE CIERRE</t>
  </si>
  <si>
    <t>VAGLO</t>
  </si>
  <si>
    <t>TIPIFICACIÓN</t>
  </si>
  <si>
    <t>FACTURA DEVUELTA</t>
  </si>
  <si>
    <t>FACTURA PENDIENTE DE PROGRAMACIÓN DE PAGO</t>
  </si>
  <si>
    <t>FACTURA PENDIENTE DE PROGRAMACIÓN DE PAGOY GLOSA POR CONCILIAR</t>
  </si>
  <si>
    <t>FACTURA NO RADICADA</t>
  </si>
  <si>
    <t>31.10.2021</t>
  </si>
  <si>
    <t>FACTURA CANCELADA</t>
  </si>
  <si>
    <t>FACTURA CERRADA POR EXTEMPORANEIDAD</t>
  </si>
  <si>
    <t>Total general</t>
  </si>
  <si>
    <t>ESTADO</t>
  </si>
  <si>
    <t>FACTURAS</t>
  </si>
  <si>
    <t xml:space="preserve">SALDO FACT IPS </t>
  </si>
  <si>
    <t xml:space="preserve">POR PAGAR </t>
  </si>
  <si>
    <t>VALOR GLOSA Y DV</t>
  </si>
  <si>
    <t>VALOR CANCELADO</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</si>
  <si>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</si>
  <si>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</si>
  <si>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</si>
  <si>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</si>
  <si>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</si>
  <si>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</si>
  <si>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</si>
  <si>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</si>
  <si>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</si>
  <si>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</si>
  <si>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GLOSA POR CONCILIAR</t>
  </si>
  <si>
    <t>SUB TOTAL CARTERA SUSTENTADA A LA IPS</t>
  </si>
  <si>
    <t>FACTURACION PENDIENTE PROGRAMACION DE PAGO</t>
  </si>
  <si>
    <t>FACTURA EN PROCESO INTERNO</t>
  </si>
  <si>
    <t>SUB TOTAL  CARTERA A CARGO DE LA EPS</t>
  </si>
  <si>
    <t>FACTURACIÓN COVID</t>
  </si>
  <si>
    <t>SUB TOTAL CARTERA COVID</t>
  </si>
  <si>
    <t>TOTAL CARTERA REVISADA</t>
  </si>
  <si>
    <t>DIEGO FERNANDEZ</t>
  </si>
  <si>
    <t>IPS.</t>
  </si>
  <si>
    <t>AUXILIAR DE CARTERA CUENTAS SALUD</t>
  </si>
  <si>
    <t>NIT: 900145579</t>
  </si>
  <si>
    <t>SANTIAGO DE CALI , AGOSTO 23 DE 2022</t>
  </si>
  <si>
    <t xml:space="preserve">Señores  ESE POPAYAN </t>
  </si>
  <si>
    <t>A continuacion me permito remitir   nuestra respuesta al estado de cartera presentado en la fecha: 02/08/2022</t>
  </si>
  <si>
    <t>Con Corte al dia :30/06/2022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</si>
</sst>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 #,##0_-;\-&quot;$&quot;\ * #,##0_-;_-&quot;$&quot;\ * &quot;-&quot;_-;_-@_-"/>
    <numFmt numFmtId="43" formatCode="_-* #,##0.00_-;\-* #,##0.00_-;_-* &quot;-&quot;??_-;_-@_-"/>
    <numFmt numFmtId="164" formatCode="_-* #,##0\ _€_-;\-* #,##0\ _€_-;_-* &quot;-&quot;\ _€_-;_-@_-"/>
    <numFmt numFmtId="165" formatCode="yyyy\-mm\-dd;@"/>
    <numFmt numFmtId="167" formatCode="_-* #,##0_-;\-* #,##0_-;_-* &quot;-&quot;??_-;_-@_-"/>
    <numFmt numFmtId="168" formatCode="&quot;$&quot;\ #,##0;[Red]&quot;$&quot;\ #,##0"/>
  </numFmts>
  <fonts count="7" x14ac:knownFonts="1">
    <font>
      <sz val="11"/>
      <color theme="1"/>
      <name val="Calibri"/>
      <family val="2"/>
      <scheme val="minor"/>
    </font>
    <font>
      <sz val="11"/>
      <color theme="1"/>
      <name val="Calibri"/>
      <family val="2"/>
      <scheme val="minor"/>
    </font>
    <font>
      <b/>
      <sz val="8"/>
      <name val="Arial"/>
      <family val="2"/>
    </font>
    <font>
      <b/>
      <sz val="11"/>
      <color theme="1"/>
      <name val="Calibri"/>
      <family val="2"/>
      <scheme val="minor"/>
    </font>
    <font>
      <sz val="10"/>
      <name val="Arial"/>
      <family val="2"/>
    </font>
    <font>
      <sz val="10"/>
      <color indexed="8"/>
      <name val="Arial"/>
      <family val="2"/>
    </font>
    <font>
      <b/>
      <sz val="10"/>
      <color indexed="8"/>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5">
    <xf numFmtId="0" fontId="0" fillId="0" borderId="0"/>
    <xf numFmtId="16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0" fontId="4" fillId="0" borderId="0"/>
  </cellStyleXfs>
  <cellXfs count="60">
    <xf numFmtId="0" fontId="0" fillId="0" borderId="0" xfId="0"/>
    <xf numFmtId="0" fontId="2" fillId="0" borderId="1" xfId="0" applyFont="1" applyBorder="1" applyAlignment="1">
      <alignment horizontal="center" vertical="center" wrapText="1"/>
    </xf>
    <xf numFmtId="1" fontId="2"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164" fontId="2" fillId="0" borderId="1" xfId="1" applyFont="1" applyFill="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42" fontId="0" fillId="0" borderId="1" xfId="2" applyFont="1" applyBorder="1" applyAlignment="1">
      <alignment horizontal="center"/>
    </xf>
    <xf numFmtId="0" fontId="0" fillId="0" borderId="1" xfId="0" applyBorder="1"/>
    <xf numFmtId="14" fontId="0" fillId="0" borderId="1" xfId="0" applyNumberFormat="1" applyBorder="1"/>
    <xf numFmtId="167" fontId="0" fillId="0" borderId="1" xfId="3" applyNumberFormat="1" applyFont="1" applyBorder="1"/>
    <xf numFmtId="0" fontId="0" fillId="2" borderId="1" xfId="0" applyFill="1" applyBorder="1" applyAlignment="1">
      <alignment horizontal="center" vertical="center" wrapText="1"/>
    </xf>
    <xf numFmtId="167" fontId="3" fillId="0" borderId="0" xfId="3" applyNumberFormat="1" applyFont="1"/>
    <xf numFmtId="0" fontId="0" fillId="3" borderId="1" xfId="0" applyFill="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Alignment="1">
      <alignment horizontal="center"/>
    </xf>
    <xf numFmtId="0" fontId="0" fillId="0" borderId="0" xfId="0" applyNumberFormat="1" applyAlignment="1">
      <alignment horizontal="center"/>
    </xf>
    <xf numFmtId="167" fontId="0" fillId="0" borderId="0" xfId="0" applyNumberFormat="1"/>
    <xf numFmtId="0" fontId="5" fillId="0" borderId="0" xfId="4" applyFont="1"/>
    <xf numFmtId="0" fontId="5" fillId="0" borderId="2" xfId="4" applyFont="1" applyBorder="1" applyAlignment="1">
      <alignment horizontal="centerContinuous"/>
    </xf>
    <xf numFmtId="0" fontId="5" fillId="0" borderId="3" xfId="4" applyFont="1" applyBorder="1" applyAlignment="1">
      <alignment horizontal="centerContinuous"/>
    </xf>
    <xf numFmtId="0" fontId="6" fillId="0" borderId="2" xfId="4" applyFont="1" applyBorder="1" applyAlignment="1">
      <alignment horizontal="centerContinuous" vertical="center"/>
    </xf>
    <xf numFmtId="0" fontId="6" fillId="0" borderId="4" xfId="4" applyFont="1" applyBorder="1" applyAlignment="1">
      <alignment horizontal="centerContinuous" vertical="center"/>
    </xf>
    <xf numFmtId="0" fontId="6" fillId="0" borderId="3" xfId="4" applyFont="1" applyBorder="1" applyAlignment="1">
      <alignment horizontal="centerContinuous" vertical="center"/>
    </xf>
    <xf numFmtId="0" fontId="6" fillId="0" borderId="5" xfId="4" applyFont="1" applyBorder="1" applyAlignment="1">
      <alignment horizontal="centerContinuous" vertical="center"/>
    </xf>
    <xf numFmtId="0" fontId="5" fillId="0" borderId="6" xfId="4" applyFont="1" applyBorder="1" applyAlignment="1">
      <alignment horizontal="centerContinuous"/>
    </xf>
    <xf numFmtId="0" fontId="5" fillId="0" borderId="7" xfId="4" applyFont="1" applyBorder="1" applyAlignment="1">
      <alignment horizontal="centerContinuous"/>
    </xf>
    <xf numFmtId="0" fontId="6" fillId="0" borderId="8" xfId="4" applyFont="1" applyBorder="1" applyAlignment="1">
      <alignment horizontal="centerContinuous" vertical="center"/>
    </xf>
    <xf numFmtId="0" fontId="6" fillId="0" borderId="9" xfId="4" applyFont="1" applyBorder="1" applyAlignment="1">
      <alignment horizontal="centerContinuous" vertical="center"/>
    </xf>
    <xf numFmtId="0" fontId="6" fillId="0" borderId="10" xfId="4" applyFont="1" applyBorder="1" applyAlignment="1">
      <alignment horizontal="centerContinuous" vertical="center"/>
    </xf>
    <xf numFmtId="0" fontId="6" fillId="0" borderId="11" xfId="4" applyFont="1" applyBorder="1" applyAlignment="1">
      <alignment horizontal="centerContinuous" vertical="center"/>
    </xf>
    <xf numFmtId="0" fontId="6" fillId="0" borderId="6" xfId="4" applyFont="1" applyBorder="1" applyAlignment="1">
      <alignment horizontal="centerContinuous" vertical="center"/>
    </xf>
    <xf numFmtId="0" fontId="6" fillId="0" borderId="0" xfId="4" applyFont="1" applyAlignment="1">
      <alignment horizontal="centerContinuous" vertical="center"/>
    </xf>
    <xf numFmtId="0" fontId="6" fillId="0" borderId="7" xfId="4" applyFont="1" applyBorder="1" applyAlignment="1">
      <alignment horizontal="centerContinuous" vertical="center"/>
    </xf>
    <xf numFmtId="0" fontId="6" fillId="0" borderId="12" xfId="4" applyFont="1" applyBorder="1" applyAlignment="1">
      <alignment horizontal="centerContinuous" vertical="center"/>
    </xf>
    <xf numFmtId="0" fontId="5" fillId="0" borderId="8" xfId="4" applyFont="1" applyBorder="1" applyAlignment="1">
      <alignment horizontal="centerContinuous"/>
    </xf>
    <xf numFmtId="0" fontId="5" fillId="0" borderId="10" xfId="4" applyFont="1" applyBorder="1" applyAlignment="1">
      <alignment horizontal="centerContinuous"/>
    </xf>
    <xf numFmtId="0" fontId="5" fillId="0" borderId="6" xfId="4" applyFont="1" applyBorder="1"/>
    <xf numFmtId="0" fontId="5" fillId="0" borderId="7" xfId="4" applyFont="1" applyBorder="1"/>
    <xf numFmtId="14" fontId="5" fillId="0" borderId="0" xfId="4" applyNumberFormat="1" applyFont="1"/>
    <xf numFmtId="14" fontId="5" fillId="0" borderId="0" xfId="4" applyNumberFormat="1" applyFont="1" applyAlignment="1">
      <alignment horizontal="left"/>
    </xf>
    <xf numFmtId="0" fontId="6" fillId="0" borderId="0" xfId="4" applyFont="1" applyAlignment="1">
      <alignment horizontal="center"/>
    </xf>
    <xf numFmtId="0" fontId="6" fillId="0" borderId="0" xfId="4" applyFont="1"/>
    <xf numFmtId="42" fontId="6" fillId="0" borderId="0" xfId="4" applyNumberFormat="1" applyFont="1" applyAlignment="1">
      <alignment horizontal="right"/>
    </xf>
    <xf numFmtId="1" fontId="5" fillId="0" borderId="0" xfId="4" applyNumberFormat="1" applyFont="1" applyAlignment="1">
      <alignment horizontal="center"/>
    </xf>
    <xf numFmtId="168" fontId="5" fillId="0" borderId="0" xfId="4" applyNumberFormat="1" applyFont="1" applyAlignment="1">
      <alignment horizontal="right"/>
    </xf>
    <xf numFmtId="1" fontId="5" fillId="0" borderId="13" xfId="4" applyNumberFormat="1" applyFont="1" applyBorder="1" applyAlignment="1">
      <alignment horizontal="center"/>
    </xf>
    <xf numFmtId="168" fontId="5" fillId="0" borderId="13" xfId="4" applyNumberFormat="1" applyFont="1" applyBorder="1" applyAlignment="1">
      <alignment horizontal="right"/>
    </xf>
    <xf numFmtId="168" fontId="6" fillId="0" borderId="0" xfId="4" applyNumberFormat="1" applyFont="1" applyAlignment="1">
      <alignment horizontal="right"/>
    </xf>
    <xf numFmtId="1" fontId="5" fillId="0" borderId="9" xfId="4" applyNumberFormat="1" applyFont="1" applyBorder="1" applyAlignment="1">
      <alignment horizontal="center"/>
    </xf>
    <xf numFmtId="168" fontId="5" fillId="0" borderId="9" xfId="4" applyNumberFormat="1" applyFont="1" applyBorder="1" applyAlignment="1">
      <alignment horizontal="right"/>
    </xf>
    <xf numFmtId="0" fontId="5" fillId="0" borderId="13" xfId="4" applyFont="1" applyBorder="1" applyAlignment="1">
      <alignment horizontal="center"/>
    </xf>
    <xf numFmtId="0" fontId="5" fillId="0" borderId="14" xfId="4" applyFont="1" applyBorder="1" applyAlignment="1">
      <alignment horizontal="center"/>
    </xf>
    <xf numFmtId="168" fontId="5" fillId="0" borderId="14" xfId="4" applyNumberFormat="1" applyFont="1" applyBorder="1" applyAlignment="1">
      <alignment horizontal="right"/>
    </xf>
    <xf numFmtId="168" fontId="5" fillId="0" borderId="0" xfId="4" applyNumberFormat="1" applyFont="1"/>
    <xf numFmtId="168" fontId="5" fillId="0" borderId="9" xfId="4" applyNumberFormat="1" applyFont="1" applyBorder="1"/>
    <xf numFmtId="0" fontId="5" fillId="0" borderId="8" xfId="4" applyFont="1" applyBorder="1"/>
    <xf numFmtId="0" fontId="5" fillId="0" borderId="9" xfId="4" applyFont="1" applyBorder="1"/>
    <xf numFmtId="0" fontId="5" fillId="0" borderId="10" xfId="4" applyFont="1" applyBorder="1"/>
  </cellXfs>
  <cellStyles count="5">
    <cellStyle name="Millares" xfId="3" builtinId="3"/>
    <cellStyle name="Millares [0]" xfId="1" builtinId="6"/>
    <cellStyle name="Moneda [0]" xfId="2" builtinId="7"/>
    <cellStyle name="Normal" xfId="0" builtinId="0"/>
    <cellStyle name="Normal 2" xfId="4" xr:uid="{0444C2B1-0FDA-46B6-8567-00731A9B2EDF}"/>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numFmt numFmtId="166" formatCode="_-* #,##0.0_-;\-* #,##0.0_-;_-* &quot;-&quot;??_-;_-@_-"/>
    </dxf>
    <dxf>
      <numFmt numFmtId="167" formatCode="_-* #,##0_-;\-* #,##0_-;_-* &quot;-&quot;??_-;_-@_-"/>
    </dxf>
    <dxf>
      <alignment horizontal="center"/>
    </dxf>
    <dxf>
      <alignment horizontal="center"/>
    </dxf>
    <dxf>
      <numFmt numFmtId="166" formatCode="_-* #,##0.0_-;\-* #,##0.0_-;_-* &quot;-&quot;??_-;_-@_-"/>
    </dxf>
    <dxf>
      <numFmt numFmtId="35" formatCode="_-* #,##0.00_-;\-* #,##0.00_-;_-* &quot;-&quot;??_-;_-@_-"/>
    </dxf>
    <dxf>
      <alignment horizontal="center"/>
    </dxf>
    <dxf>
      <alignment horizontal="center"/>
    </dxf>
    <dxf>
      <numFmt numFmtId="35" formatCode="_-* #,##0.00_-;\-* #,##0.00_-;_-* &quot;-&quot;??_-;_-@_-"/>
    </dxf>
    <dxf>
      <alignment horizontal="center"/>
    </dxf>
    <dxf>
      <alignment horizontal="center"/>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32</xdr:row>
      <xdr:rowOff>9525</xdr:rowOff>
    </xdr:from>
    <xdr:to>
      <xdr:col>7</xdr:col>
      <xdr:colOff>742950</xdr:colOff>
      <xdr:row>34</xdr:row>
      <xdr:rowOff>152400</xdr:rowOff>
    </xdr:to>
    <xdr:pic>
      <xdr:nvPicPr>
        <xdr:cNvPr id="2" name="Imagen 3">
          <a:extLst>
            <a:ext uri="{FF2B5EF4-FFF2-40B4-BE49-F238E27FC236}">
              <a16:creationId xmlns:a16="http://schemas.microsoft.com/office/drawing/2014/main" id="{6769A90B-19DC-487E-A326-20C0A06A46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391150"/>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796.340393749997" createdVersion="8" refreshedVersion="8" minRefreshableVersion="3" recordCount="41" xr:uid="{40B1A5A6-789A-4810-B448-8B30A0F2F244}">
  <cacheSource type="worksheet">
    <worksheetSource ref="A2:AS43" sheet="ESTADO DE CADA FACTURA"/>
  </cacheSource>
  <cacheFields count="45">
    <cacheField name="NIT_IPS" numFmtId="0">
      <sharedItems containsSemiMixedTypes="0" containsString="0" containsNumber="1" containsInteger="1" minValue="900145579" maxValue="900145579"/>
    </cacheField>
    <cacheField name=" ENTIDAD" numFmtId="0">
      <sharedItems/>
    </cacheField>
    <cacheField name="PrefijoFactura" numFmtId="0">
      <sharedItems containsBlank="1"/>
    </cacheField>
    <cacheField name="NUMERO_FACTURA" numFmtId="0">
      <sharedItems containsSemiMixedTypes="0" containsString="0" containsNumber="1" containsInteger="1" minValue="2813" maxValue="22189529"/>
    </cacheField>
    <cacheField name="PREFIJO_SASS" numFmtId="0">
      <sharedItems containsBlank="1"/>
    </cacheField>
    <cacheField name="NUMERO_FACT_SASSS" numFmtId="0">
      <sharedItems containsString="0" containsBlank="1" containsNumber="1" containsInteger="1" minValue="2813" maxValue="22189529"/>
    </cacheField>
    <cacheField name="DOC_CONTABLE" numFmtId="0">
      <sharedItems containsNonDate="0" containsString="0" containsBlank="1"/>
    </cacheField>
    <cacheField name="FACTURA" numFmtId="0">
      <sharedItems containsMixedTypes="1" containsNumber="1" containsInteger="1" minValue="3935748" maxValue="7155603"/>
    </cacheField>
    <cacheField name="LLAVE" numFmtId="0">
      <sharedItems/>
    </cacheField>
    <cacheField name="FECHA_FACT_IPS" numFmtId="14">
      <sharedItems containsSemiMixedTypes="0" containsNonDate="0" containsDate="1" containsString="0" minDate="2016-12-15T00:00:00" maxDate="2022-06-23T00:00:00"/>
    </cacheField>
    <cacheField name="VALOR_FACT_IPS" numFmtId="167">
      <sharedItems containsSemiMixedTypes="0" containsString="0" containsNumber="1" containsInteger="1" minValue="6" maxValue="1455597"/>
    </cacheField>
    <cacheField name="SALDO_FACT_IPS" numFmtId="167">
      <sharedItems containsSemiMixedTypes="0" containsString="0" containsNumber="1" containsInteger="1" minValue="4400" maxValue="1455597"/>
    </cacheField>
    <cacheField name="OBSERVACION_SASS" numFmtId="0">
      <sharedItems/>
    </cacheField>
    <cacheField name="ESTADO EPS AGOSTO 2022" numFmtId="0">
      <sharedItems count="6">
        <s v="FACTURA NO RADICADA"/>
        <s v="FACTURA PENDIENTE DE PROGRAMACIÓN DE PAGO"/>
        <s v="FACTURA CANCELADA"/>
        <s v="FACTURA CERRADA POR EXTEMPORANEIDAD"/>
        <s v="FACTURA DEVUELTA"/>
        <s v="FACTURA PENDIENTE DE PROGRAMACIÓN DE PAGOY GLOSA POR CONCILIAR"/>
      </sharedItems>
    </cacheField>
    <cacheField name="POR PAGAR" numFmtId="167">
      <sharedItems containsSemiMixedTypes="0" containsString="0" containsNumber="1" containsInteger="1" minValue="0" maxValue="979712"/>
    </cacheField>
    <cacheField name="DOCUMENTO CONTABLE" numFmtId="0">
      <sharedItems containsSemiMixedTypes="0" containsString="0" containsNumber="1" containsInteger="1" minValue="0" maxValue="1222083484"/>
    </cacheField>
    <cacheField name="FUERA DE CIERRE" numFmtId="0">
      <sharedItems containsNonDate="0" containsString="0" containsBlank="1"/>
    </cacheField>
    <cacheField name="VAGLO" numFmtId="0">
      <sharedItems containsNonDate="0" containsString="0" containsBlank="1"/>
    </cacheField>
    <cacheField name="TIPIFICACIÓN" numFmtId="0">
      <sharedItems containsNonDate="0" containsString="0" containsBlank="1"/>
    </cacheField>
    <cacheField name="VALIDACION_ALFA_FACT" numFmtId="0">
      <sharedItems/>
    </cacheField>
    <cacheField name="VALOR_RADICADO_FACT" numFmtId="167">
      <sharedItems containsString="0" containsBlank="1" containsNumber="1" containsInteger="1" minValue="4400" maxValue="1455597"/>
    </cacheField>
    <cacheField name="VALOR_GLOSA_ACEPTDA" numFmtId="167">
      <sharedItems containsString="0" containsBlank="1" containsNumber="1" containsInteger="1" minValue="0" maxValue="64400"/>
    </cacheField>
    <cacheField name="OBSERVACION_GLOSA_ACEPTADA" numFmtId="0">
      <sharedItems containsNonDate="0" containsString="0" containsBlank="1"/>
    </cacheField>
    <cacheField name="VALOR_GLOSA_DV" numFmtId="167">
      <sharedItems containsString="0" containsBlank="1" containsNumber="1" containsInteger="1" minValue="0" maxValue="1455597"/>
    </cacheField>
    <cacheField name="OBSERVACION_GLOSA_DV" numFmtId="0">
      <sharedItems containsBlank="1" longText="1"/>
    </cacheField>
    <cacheField name="VALOR_CRUZADO_SASS" numFmtId="167">
      <sharedItems containsString="0" containsBlank="1" containsNumber="1" containsInteger="1" minValue="0" maxValue="979712"/>
    </cacheField>
    <cacheField name="SALDO_SASS" numFmtId="167">
      <sharedItems containsString="0" containsBlank="1" containsNumber="1" containsInteger="1" minValue="0" maxValue="1455597"/>
    </cacheField>
    <cacheField name="RETENCION" numFmtId="167">
      <sharedItems containsNonDate="0" containsString="0" containsBlank="1"/>
    </cacheField>
    <cacheField name="VALO_CANCELADO_SAP" numFmtId="167">
      <sharedItems containsString="0" containsBlank="1" containsNumber="1" containsInteger="1" minValue="265000" maxValue="265000"/>
    </cacheField>
    <cacheField name="DOC_COMPENSACION_SAP" numFmtId="0">
      <sharedItems containsString="0" containsBlank="1" containsNumber="1" containsInteger="1" minValue="4800051145" maxValue="4800051145"/>
    </cacheField>
    <cacheField name="FECHA_COMPENSACION_SAP" numFmtId="0">
      <sharedItems containsBlank="1"/>
    </cacheField>
    <cacheField name="VALOR_TRANFERENCIA" numFmtId="0">
      <sharedItems containsNonDate="0" containsString="0" containsBlank="1"/>
    </cacheField>
    <cacheField name="AUTORIZACION" numFmtId="0">
      <sharedItems containsNonDate="0" containsString="0" containsBlank="1"/>
    </cacheField>
    <cacheField name="ENTIDAD_RESPONSABLE_PAGO" numFmtId="0">
      <sharedItems containsNonDate="0" containsString="0" containsBlank="1"/>
    </cacheField>
    <cacheField name="FECHA_RAD_IPS" numFmtId="14">
      <sharedItems containsSemiMixedTypes="0" containsNonDate="0" containsDate="1" containsString="0" minDate="2016-12-15T00:00:00" maxDate="2022-06-23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2"/>
    </cacheField>
    <cacheField name="F_PROBABLE_PAGO_SASS" numFmtId="0">
      <sharedItems containsString="0" containsBlank="1" containsNumber="1" containsInteger="1" minValue="20210621" maxValue="21001231"/>
    </cacheField>
    <cacheField name="F_RAD_SASS" numFmtId="0">
      <sharedItems containsString="0" containsBlank="1" containsNumber="1" containsInteger="1" minValue="20200704" maxValue="20220629"/>
    </cacheField>
    <cacheField name="VALOR_REPORTADO_CRICULAR 030" numFmtId="0">
      <sharedItems containsString="0" containsBlank="1" containsNumber="1" containsInteger="1" minValue="4400" maxValue="1455597"/>
    </cacheField>
    <cacheField name="VALOR_GLOSA_ACEPTADA_REPORTADO_CIRCULAR 030" numFmtId="0">
      <sharedItems containsString="0" containsBlank="1" containsNumber="1" containsInteger="1" minValue="0" maxValue="64400"/>
    </cacheField>
    <cacheField name="F_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
  <r>
    <n v="900145579"/>
    <s v="ESE POPAYAN "/>
    <s v="COCO"/>
    <n v="25773"/>
    <m/>
    <m/>
    <m/>
    <s v="COCO_25773"/>
    <s v="900145579_COCO_25773"/>
    <d v="2022-01-06T00:00:00"/>
    <n v="16500"/>
    <n v="16500"/>
    <s v="A)Factura no radicada en ERP"/>
    <x v="0"/>
    <n v="0"/>
    <n v="0"/>
    <m/>
    <m/>
    <m/>
    <s v="no_cruza"/>
    <m/>
    <m/>
    <m/>
    <m/>
    <m/>
    <m/>
    <m/>
    <m/>
    <m/>
    <m/>
    <m/>
    <m/>
    <m/>
    <m/>
    <d v="2022-01-06T00:00:00"/>
    <m/>
    <m/>
    <m/>
    <m/>
    <m/>
    <m/>
    <m/>
    <m/>
    <m/>
    <m/>
  </r>
  <r>
    <n v="900145579"/>
    <s v="ESE POPAYAN "/>
    <s v="COCO"/>
    <n v="27917"/>
    <m/>
    <m/>
    <m/>
    <s v="COCO_27917"/>
    <s v="900145579_COCO_27917"/>
    <d v="2022-01-06T00:00:00"/>
    <n v="5500"/>
    <n v="5500"/>
    <s v="A)Factura no radicada en ERP"/>
    <x v="0"/>
    <n v="0"/>
    <n v="0"/>
    <m/>
    <m/>
    <m/>
    <s v="no_cruza"/>
    <m/>
    <m/>
    <m/>
    <m/>
    <m/>
    <m/>
    <m/>
    <m/>
    <m/>
    <m/>
    <m/>
    <m/>
    <m/>
    <m/>
    <d v="2022-01-06T00:00:00"/>
    <m/>
    <m/>
    <m/>
    <m/>
    <m/>
    <m/>
    <m/>
    <m/>
    <m/>
    <m/>
  </r>
  <r>
    <n v="900145579"/>
    <s v="ESE POPAYAN "/>
    <s v="PYAN"/>
    <n v="78270"/>
    <m/>
    <m/>
    <m/>
    <s v="PYAN_78270"/>
    <s v="900145579_PYAN_78270"/>
    <d v="2022-01-06T00:00:00"/>
    <n v="81188"/>
    <n v="81188"/>
    <s v="A)Factura no radicada en ERP"/>
    <x v="0"/>
    <n v="0"/>
    <n v="0"/>
    <m/>
    <m/>
    <m/>
    <s v="no_cruza"/>
    <m/>
    <m/>
    <m/>
    <m/>
    <m/>
    <m/>
    <m/>
    <m/>
    <m/>
    <m/>
    <m/>
    <m/>
    <m/>
    <m/>
    <d v="2022-01-06T00:00:00"/>
    <m/>
    <m/>
    <m/>
    <m/>
    <m/>
    <m/>
    <m/>
    <m/>
    <m/>
    <m/>
  </r>
  <r>
    <n v="900145579"/>
    <s v="ESE POPAYAN "/>
    <s v="SIBE"/>
    <n v="3132"/>
    <s v="SIBE"/>
    <n v="3132"/>
    <m/>
    <s v="SIBE_3132"/>
    <s v="900145579_SIBE_3132"/>
    <d v="2022-04-20T00:00:00"/>
    <n v="36500"/>
    <n v="36500"/>
    <s v="B)Factura sin saldo ERP"/>
    <x v="1"/>
    <n v="36500"/>
    <n v="1221943434"/>
    <m/>
    <m/>
    <m/>
    <s v="OK"/>
    <n v="36500"/>
    <n v="0"/>
    <m/>
    <n v="0"/>
    <m/>
    <n v="36500"/>
    <n v="0"/>
    <m/>
    <m/>
    <m/>
    <m/>
    <m/>
    <m/>
    <m/>
    <d v="2022-04-20T00:00:00"/>
    <m/>
    <n v="2"/>
    <m/>
    <m/>
    <n v="1"/>
    <n v="20220430"/>
    <n v="20220420"/>
    <n v="36500"/>
    <n v="0"/>
    <m/>
  </r>
  <r>
    <n v="900145579"/>
    <s v="ESE POPAYAN "/>
    <s v="C"/>
    <n v="22189529"/>
    <s v="C"/>
    <n v="22189529"/>
    <m/>
    <s v="C_22189529"/>
    <s v="900145579_C_22189529"/>
    <d v="2021-03-03T00:00:00"/>
    <n v="6"/>
    <n v="265000"/>
    <s v="B)Factura sin saldo ERP"/>
    <x v="2"/>
    <n v="0"/>
    <n v="0"/>
    <m/>
    <m/>
    <m/>
    <s v="OK"/>
    <n v="265000"/>
    <n v="0"/>
    <m/>
    <n v="0"/>
    <m/>
    <n v="265000"/>
    <n v="0"/>
    <m/>
    <n v="265000"/>
    <n v="4800051145"/>
    <s v="31.10.2021"/>
    <m/>
    <m/>
    <m/>
    <d v="2021-03-03T00:00:00"/>
    <m/>
    <n v="2"/>
    <m/>
    <m/>
    <n v="2"/>
    <n v="20210621"/>
    <n v="20210603"/>
    <n v="265000"/>
    <n v="0"/>
    <m/>
  </r>
  <r>
    <n v="900145579"/>
    <s v="ESE POPAYAN "/>
    <s v="CALD"/>
    <n v="36791"/>
    <s v="CALD"/>
    <n v="36791"/>
    <m/>
    <s v="CALD_36791"/>
    <s v="900145579_CALD_36791"/>
    <d v="2022-02-15T00:00:00"/>
    <n v="110100"/>
    <n v="110100"/>
    <s v="B)Factura sin saldo ERP"/>
    <x v="1"/>
    <n v="110100"/>
    <n v="1222007494"/>
    <m/>
    <m/>
    <m/>
    <s v="OK"/>
    <n v="110100"/>
    <n v="0"/>
    <m/>
    <n v="0"/>
    <m/>
    <n v="110100"/>
    <n v="0"/>
    <m/>
    <m/>
    <m/>
    <m/>
    <m/>
    <m/>
    <m/>
    <d v="2022-02-15T00:00:00"/>
    <m/>
    <n v="2"/>
    <m/>
    <m/>
    <n v="1"/>
    <n v="20220329"/>
    <n v="20220302"/>
    <n v="110100"/>
    <n v="0"/>
    <m/>
  </r>
  <r>
    <n v="900145579"/>
    <s v="ESE POPAYAN "/>
    <s v="CALD"/>
    <n v="47103"/>
    <s v="CALD"/>
    <n v="47103"/>
    <m/>
    <s v="CALD_47103"/>
    <s v="900145579_CALD_47103"/>
    <d v="2022-06-22T00:00:00"/>
    <n v="979712"/>
    <n v="979712"/>
    <s v="B)Factura sin saldo ERP"/>
    <x v="1"/>
    <n v="979712"/>
    <n v="1222083483"/>
    <m/>
    <m/>
    <m/>
    <s v="OK"/>
    <n v="979712"/>
    <n v="0"/>
    <m/>
    <n v="0"/>
    <m/>
    <n v="979712"/>
    <n v="0"/>
    <m/>
    <m/>
    <m/>
    <m/>
    <m/>
    <m/>
    <m/>
    <d v="2022-06-22T00:00:00"/>
    <m/>
    <n v="2"/>
    <m/>
    <m/>
    <n v="1"/>
    <n v="20220630"/>
    <n v="20220622"/>
    <n v="979712"/>
    <n v="0"/>
    <m/>
  </r>
  <r>
    <n v="900145579"/>
    <s v="ESE POPAYAN "/>
    <s v="PESC"/>
    <n v="6077"/>
    <s v="PESC"/>
    <n v="6077"/>
    <m/>
    <s v="PESC_6077"/>
    <s v="900145579_PESC_6077"/>
    <d v="2022-04-20T00:00:00"/>
    <n v="67873"/>
    <n v="67873"/>
    <s v="B)Factura sin saldo ERP"/>
    <x v="1"/>
    <n v="67873"/>
    <n v="1221943435"/>
    <m/>
    <m/>
    <m/>
    <s v="OK"/>
    <n v="67873"/>
    <n v="0"/>
    <m/>
    <n v="0"/>
    <m/>
    <n v="67873"/>
    <n v="0"/>
    <m/>
    <m/>
    <m/>
    <m/>
    <m/>
    <m/>
    <m/>
    <d v="2022-04-20T00:00:00"/>
    <m/>
    <n v="2"/>
    <m/>
    <m/>
    <n v="1"/>
    <n v="20220430"/>
    <n v="20220420"/>
    <n v="67873"/>
    <n v="0"/>
    <m/>
  </r>
  <r>
    <n v="900145579"/>
    <s v="ESE POPAYAN "/>
    <s v="PESC"/>
    <n v="6194"/>
    <s v="PESC"/>
    <n v="6194"/>
    <m/>
    <s v="PESC_6194"/>
    <s v="900145579_PESC_6194"/>
    <d v="2022-06-22T00:00:00"/>
    <n v="227995"/>
    <n v="227995"/>
    <s v="B)Factura sin saldo ERP"/>
    <x v="1"/>
    <n v="227995"/>
    <n v="1222083456"/>
    <m/>
    <m/>
    <m/>
    <s v="OK"/>
    <n v="227995"/>
    <n v="0"/>
    <m/>
    <n v="0"/>
    <m/>
    <n v="227995"/>
    <n v="0"/>
    <m/>
    <m/>
    <m/>
    <m/>
    <m/>
    <m/>
    <m/>
    <d v="2022-06-22T00:00:00"/>
    <m/>
    <n v="2"/>
    <m/>
    <m/>
    <n v="1"/>
    <n v="20220630"/>
    <n v="20220621"/>
    <n v="227995"/>
    <n v="0"/>
    <m/>
  </r>
  <r>
    <n v="900145579"/>
    <s v="ESE POPAYAN "/>
    <s v="PESC"/>
    <n v="6527"/>
    <s v="PESC"/>
    <n v="6527"/>
    <m/>
    <s v="PESC_6527"/>
    <s v="900145579_PESC_6527"/>
    <d v="2022-06-22T00:00:00"/>
    <n v="152929"/>
    <n v="152929"/>
    <s v="B)Factura sin saldo ERP"/>
    <x v="1"/>
    <n v="152929"/>
    <n v="1222024299"/>
    <m/>
    <m/>
    <m/>
    <s v="OK"/>
    <n v="152929"/>
    <n v="0"/>
    <m/>
    <n v="0"/>
    <m/>
    <n v="152929"/>
    <n v="0"/>
    <m/>
    <m/>
    <m/>
    <m/>
    <m/>
    <m/>
    <m/>
    <d v="2022-06-22T00:00:00"/>
    <m/>
    <n v="2"/>
    <m/>
    <m/>
    <n v="1"/>
    <n v="20220630"/>
    <n v="20220621"/>
    <n v="152929"/>
    <n v="0"/>
    <m/>
  </r>
  <r>
    <n v="900145579"/>
    <s v="ESE POPAYAN "/>
    <s v="PESC"/>
    <n v="7068"/>
    <s v="PESC"/>
    <n v="7068"/>
    <m/>
    <s v="PESC_7068"/>
    <s v="900145579_PESC_7068"/>
    <d v="2022-06-22T00:00:00"/>
    <n v="144115"/>
    <n v="144115"/>
    <s v="B)Factura sin saldo ERP"/>
    <x v="1"/>
    <n v="144115"/>
    <n v="1222083484"/>
    <m/>
    <m/>
    <m/>
    <s v="OK"/>
    <n v="144115"/>
    <n v="0"/>
    <m/>
    <n v="0"/>
    <m/>
    <n v="144115"/>
    <n v="0"/>
    <m/>
    <m/>
    <m/>
    <m/>
    <m/>
    <m/>
    <m/>
    <d v="2022-06-22T00:00:00"/>
    <m/>
    <n v="2"/>
    <m/>
    <m/>
    <n v="1"/>
    <n v="20220630"/>
    <n v="20220622"/>
    <n v="144115"/>
    <n v="0"/>
    <m/>
  </r>
  <r>
    <n v="900145579"/>
    <s v="ESE POPAYAN "/>
    <s v="PYAN"/>
    <n v="104365"/>
    <s v="PYAN"/>
    <n v="104365"/>
    <m/>
    <s v="PYAN_104365"/>
    <s v="900145579_PYAN_104365"/>
    <d v="2022-04-20T00:00:00"/>
    <n v="174874"/>
    <n v="174874"/>
    <s v="B)Factura sin saldo ERP"/>
    <x v="1"/>
    <n v="174874"/>
    <n v="1221943433"/>
    <m/>
    <m/>
    <m/>
    <s v="OK"/>
    <n v="174874"/>
    <n v="0"/>
    <m/>
    <n v="0"/>
    <m/>
    <n v="174874"/>
    <n v="0"/>
    <m/>
    <m/>
    <m/>
    <m/>
    <m/>
    <m/>
    <m/>
    <d v="2022-04-20T00:00:00"/>
    <m/>
    <n v="2"/>
    <m/>
    <m/>
    <n v="1"/>
    <n v="20220430"/>
    <n v="20220420"/>
    <n v="174874"/>
    <n v="0"/>
    <m/>
  </r>
  <r>
    <n v="900145579"/>
    <s v="ESE POPAYAN "/>
    <s v="PYAN"/>
    <n v="117093"/>
    <s v="PYAN"/>
    <n v="117093"/>
    <m/>
    <s v="PYAN_117093"/>
    <s v="900145579_PYAN_117093"/>
    <d v="2022-04-20T00:00:00"/>
    <n v="65700"/>
    <n v="65700"/>
    <s v="B)Factura sin saldo ERP"/>
    <x v="1"/>
    <n v="65700"/>
    <n v="1221943436"/>
    <m/>
    <m/>
    <m/>
    <s v="OK"/>
    <n v="65700"/>
    <n v="0"/>
    <m/>
    <n v="0"/>
    <m/>
    <n v="65700"/>
    <n v="0"/>
    <m/>
    <m/>
    <m/>
    <m/>
    <m/>
    <m/>
    <m/>
    <d v="2022-04-20T00:00:00"/>
    <m/>
    <n v="2"/>
    <m/>
    <m/>
    <n v="1"/>
    <n v="20220430"/>
    <n v="20220420"/>
    <n v="65700"/>
    <n v="0"/>
    <m/>
  </r>
  <r>
    <n v="900145579"/>
    <s v="ESE POPAYAN "/>
    <s v="PYAN"/>
    <n v="121914"/>
    <s v="PYAN"/>
    <n v="121914"/>
    <m/>
    <s v="PYAN_121914"/>
    <s v="900145579_PYAN_121914"/>
    <d v="2022-06-22T00:00:00"/>
    <n v="193382"/>
    <n v="193382"/>
    <s v="B)Factura sin saldo ERP"/>
    <x v="1"/>
    <n v="193382"/>
    <n v="1222083457"/>
    <m/>
    <m/>
    <m/>
    <s v="OK"/>
    <n v="193382"/>
    <n v="0"/>
    <m/>
    <n v="0"/>
    <m/>
    <n v="193382"/>
    <n v="0"/>
    <m/>
    <m/>
    <m/>
    <m/>
    <m/>
    <m/>
    <m/>
    <d v="2022-06-22T00:00:00"/>
    <m/>
    <n v="2"/>
    <m/>
    <m/>
    <n v="1"/>
    <n v="20220630"/>
    <n v="20220621"/>
    <n v="193382"/>
    <n v="0"/>
    <m/>
  </r>
  <r>
    <n v="900145579"/>
    <s v="ESE POPAYAN "/>
    <s v="PYAN"/>
    <n v="123857"/>
    <s v="PYAN"/>
    <n v="123857"/>
    <m/>
    <s v="PYAN_123857"/>
    <s v="900145579_PYAN_123857"/>
    <d v="2022-06-22T00:00:00"/>
    <n v="60720"/>
    <n v="60720"/>
    <s v="B)Factura sin saldo ERP"/>
    <x v="1"/>
    <n v="60720"/>
    <n v="1222083458"/>
    <m/>
    <m/>
    <m/>
    <s v="OK"/>
    <n v="60720"/>
    <n v="0"/>
    <m/>
    <n v="0"/>
    <m/>
    <n v="60720"/>
    <n v="0"/>
    <m/>
    <m/>
    <m/>
    <m/>
    <m/>
    <m/>
    <m/>
    <d v="2022-06-22T00:00:00"/>
    <m/>
    <n v="2"/>
    <m/>
    <m/>
    <n v="1"/>
    <n v="20220630"/>
    <n v="20220621"/>
    <n v="60720"/>
    <n v="0"/>
    <m/>
  </r>
  <r>
    <n v="900145579"/>
    <s v="ESE POPAYAN "/>
    <s v="PYAN"/>
    <n v="124391"/>
    <s v="PYAN"/>
    <n v="124391"/>
    <m/>
    <s v="PYAN_124391"/>
    <s v="900145579_PYAN_124391"/>
    <d v="2022-06-22T00:00:00"/>
    <n v="174963"/>
    <n v="174963"/>
    <s v="B)Factura sin saldo ERP"/>
    <x v="1"/>
    <n v="174963"/>
    <n v="1222024300"/>
    <m/>
    <m/>
    <m/>
    <s v="OK"/>
    <n v="174963"/>
    <n v="0"/>
    <m/>
    <n v="0"/>
    <m/>
    <n v="174963"/>
    <n v="0"/>
    <m/>
    <m/>
    <m/>
    <m/>
    <m/>
    <m/>
    <m/>
    <d v="2022-06-22T00:00:00"/>
    <m/>
    <n v="2"/>
    <m/>
    <m/>
    <n v="1"/>
    <n v="20220630"/>
    <n v="20220621"/>
    <n v="174963"/>
    <n v="0"/>
    <m/>
  </r>
  <r>
    <n v="900145579"/>
    <s v="ESE POPAYAN "/>
    <s v="PYAN"/>
    <n v="126689"/>
    <s v="PYAN"/>
    <n v="126689"/>
    <m/>
    <s v="PYAN_126689"/>
    <s v="900145579_PYAN_126689"/>
    <d v="2022-06-22T00:00:00"/>
    <n v="144354"/>
    <n v="144354"/>
    <s v="B)Factura sin saldo ERP"/>
    <x v="1"/>
    <n v="144354"/>
    <n v="1222083459"/>
    <m/>
    <m/>
    <m/>
    <s v="OK"/>
    <n v="144354"/>
    <n v="0"/>
    <m/>
    <n v="0"/>
    <m/>
    <n v="144354"/>
    <n v="0"/>
    <m/>
    <m/>
    <m/>
    <m/>
    <m/>
    <m/>
    <m/>
    <d v="2022-06-22T00:00:00"/>
    <m/>
    <n v="2"/>
    <m/>
    <m/>
    <n v="1"/>
    <n v="20220630"/>
    <n v="20220621"/>
    <n v="144354"/>
    <n v="0"/>
    <m/>
  </r>
  <r>
    <n v="900145579"/>
    <s v="ESE POPAYAN "/>
    <s v="PYAN"/>
    <n v="126917"/>
    <s v="PYAN"/>
    <n v="126917"/>
    <m/>
    <s v="PYAN_126917"/>
    <s v="900145579_PYAN_126917"/>
    <d v="2022-06-22T00:00:00"/>
    <n v="24400"/>
    <n v="24400"/>
    <s v="B)Factura sin saldo ERP"/>
    <x v="1"/>
    <n v="24400"/>
    <n v="1222083460"/>
    <m/>
    <m/>
    <m/>
    <s v="OK"/>
    <n v="24400"/>
    <n v="0"/>
    <m/>
    <n v="0"/>
    <m/>
    <n v="24400"/>
    <n v="0"/>
    <m/>
    <m/>
    <m/>
    <m/>
    <m/>
    <m/>
    <m/>
    <d v="2022-06-22T00:00:00"/>
    <m/>
    <n v="2"/>
    <m/>
    <m/>
    <n v="1"/>
    <n v="20220630"/>
    <n v="20220621"/>
    <n v="24400"/>
    <n v="0"/>
    <m/>
  </r>
  <r>
    <n v="900145579"/>
    <s v="ESE POPAYAN "/>
    <s v="PYAN"/>
    <n v="126921"/>
    <s v="PYAN"/>
    <n v="126921"/>
    <m/>
    <s v="PYAN_126921"/>
    <s v="900145579_PYAN_126921"/>
    <d v="2022-06-22T00:00:00"/>
    <n v="24400"/>
    <n v="24400"/>
    <s v="B)Factura sin saldo ERP"/>
    <x v="1"/>
    <n v="24400"/>
    <n v="1222083461"/>
    <m/>
    <m/>
    <m/>
    <s v="OK"/>
    <n v="24400"/>
    <n v="0"/>
    <m/>
    <n v="0"/>
    <m/>
    <n v="24400"/>
    <n v="0"/>
    <m/>
    <m/>
    <m/>
    <m/>
    <m/>
    <m/>
    <m/>
    <d v="2022-06-22T00:00:00"/>
    <m/>
    <n v="2"/>
    <m/>
    <m/>
    <n v="1"/>
    <n v="20220630"/>
    <n v="20220621"/>
    <n v="24400"/>
    <n v="0"/>
    <m/>
  </r>
  <r>
    <n v="900145579"/>
    <s v="ESE POPAYAN "/>
    <s v="PYAN"/>
    <n v="127929"/>
    <s v="PYAN"/>
    <n v="127929"/>
    <m/>
    <s v="PYAN_127929"/>
    <s v="900145579_PYAN_127929"/>
    <d v="2022-06-22T00:00:00"/>
    <n v="105500"/>
    <n v="105500"/>
    <s v="B)Factura sin saldo ERP"/>
    <x v="1"/>
    <n v="105500"/>
    <n v="1222049375"/>
    <m/>
    <m/>
    <m/>
    <s v="OK"/>
    <n v="105500"/>
    <n v="0"/>
    <m/>
    <n v="0"/>
    <m/>
    <n v="105500"/>
    <n v="0"/>
    <m/>
    <m/>
    <m/>
    <m/>
    <m/>
    <m/>
    <m/>
    <d v="2022-06-22T00:00:00"/>
    <m/>
    <n v="2"/>
    <m/>
    <m/>
    <n v="1"/>
    <n v="20220630"/>
    <n v="20220622"/>
    <n v="105500"/>
    <n v="0"/>
    <m/>
  </r>
  <r>
    <n v="900145579"/>
    <s v="ESE POPAYAN "/>
    <s v="PYAN"/>
    <n v="131075"/>
    <s v="PYAN"/>
    <n v="131075"/>
    <m/>
    <s v="PYAN_131075"/>
    <s v="900145579_PYAN_131075"/>
    <d v="2022-06-22T00:00:00"/>
    <n v="6100"/>
    <n v="6100"/>
    <s v="B)Factura sin saldo ERP"/>
    <x v="1"/>
    <n v="6100"/>
    <n v="1222083481"/>
    <m/>
    <m/>
    <m/>
    <s v="OK"/>
    <n v="6100"/>
    <n v="0"/>
    <m/>
    <n v="0"/>
    <m/>
    <n v="6100"/>
    <n v="0"/>
    <m/>
    <m/>
    <m/>
    <m/>
    <m/>
    <m/>
    <m/>
    <d v="2022-06-22T00:00:00"/>
    <m/>
    <n v="2"/>
    <m/>
    <m/>
    <n v="1"/>
    <n v="20220806"/>
    <n v="20220622"/>
    <n v="6100"/>
    <n v="0"/>
    <m/>
  </r>
  <r>
    <n v="900145579"/>
    <s v="ESE POPAYAN "/>
    <s v="PYAN"/>
    <n v="132468"/>
    <s v="PYAN"/>
    <n v="132468"/>
    <m/>
    <s v="PYAN_132468"/>
    <s v="900145579_PYAN_132468"/>
    <d v="2022-06-22T00:00:00"/>
    <n v="12200"/>
    <n v="12200"/>
    <s v="B)Factura sin saldo ERP"/>
    <x v="1"/>
    <n v="12200"/>
    <n v="1222083482"/>
    <m/>
    <m/>
    <m/>
    <s v="OK"/>
    <n v="12200"/>
    <n v="0"/>
    <m/>
    <n v="0"/>
    <m/>
    <n v="12200"/>
    <n v="0"/>
    <m/>
    <m/>
    <m/>
    <m/>
    <m/>
    <m/>
    <m/>
    <d v="2022-06-22T00:00:00"/>
    <m/>
    <n v="2"/>
    <m/>
    <m/>
    <n v="1"/>
    <n v="20220806"/>
    <n v="20220622"/>
    <n v="12200"/>
    <n v="0"/>
    <m/>
  </r>
  <r>
    <n v="900145579"/>
    <s v="ESE POPAYAN "/>
    <s v="PI"/>
    <n v="170103"/>
    <s v="PI"/>
    <n v="170103"/>
    <m/>
    <s v="PI_170103"/>
    <s v="900145579_PI_170103"/>
    <d v="2017-04-01T00:00:00"/>
    <n v="4400"/>
    <n v="4400"/>
    <s v="B)Factura sin saldo ERP/conciliar diferencia glosa aceptada"/>
    <x v="3"/>
    <n v="0"/>
    <n v="0"/>
    <m/>
    <m/>
    <m/>
    <s v="OK"/>
    <n v="4400"/>
    <n v="4400"/>
    <m/>
    <n v="0"/>
    <m/>
    <n v="0"/>
    <n v="0"/>
    <m/>
    <m/>
    <m/>
    <m/>
    <m/>
    <m/>
    <m/>
    <d v="2017-04-01T00:00:00"/>
    <m/>
    <n v="2"/>
    <m/>
    <m/>
    <n v="2"/>
    <n v="20211130"/>
    <n v="20211103"/>
    <n v="4400"/>
    <n v="4400"/>
    <m/>
  </r>
  <r>
    <n v="900145579"/>
    <s v="ESE POPAYAN "/>
    <m/>
    <n v="3935748"/>
    <m/>
    <n v="3935748"/>
    <m/>
    <n v="3935748"/>
    <s v="900145579_3935748"/>
    <d v="2016-12-15T00:00:00"/>
    <n v="64400"/>
    <n v="64400"/>
    <s v="B)Factura sin saldo ERP/conciliar diferencia glosa aceptada"/>
    <x v="3"/>
    <n v="0"/>
    <n v="0"/>
    <m/>
    <m/>
    <m/>
    <s v="OK"/>
    <n v="64400"/>
    <n v="64400"/>
    <m/>
    <n v="0"/>
    <m/>
    <n v="0"/>
    <n v="0"/>
    <m/>
    <m/>
    <m/>
    <m/>
    <m/>
    <m/>
    <m/>
    <d v="2016-12-15T00:00:00"/>
    <m/>
    <n v="2"/>
    <m/>
    <m/>
    <n v="2"/>
    <n v="20211130"/>
    <n v="20211103"/>
    <n v="64400"/>
    <n v="64400"/>
    <m/>
  </r>
  <r>
    <n v="900145579"/>
    <s v="ESE POPAYAN "/>
    <m/>
    <n v="6953812"/>
    <m/>
    <n v="6953812"/>
    <m/>
    <n v="6953812"/>
    <s v="900145579_6953812"/>
    <d v="2020-04-16T00:00:00"/>
    <n v="10600"/>
    <n v="10600"/>
    <s v="B)Factura sin saldo ERP/conciliar diferencia glosa aceptada"/>
    <x v="3"/>
    <n v="0"/>
    <n v="0"/>
    <m/>
    <m/>
    <m/>
    <s v="OK"/>
    <n v="10600"/>
    <n v="10600"/>
    <m/>
    <n v="0"/>
    <m/>
    <n v="0"/>
    <n v="0"/>
    <m/>
    <m/>
    <m/>
    <m/>
    <m/>
    <m/>
    <m/>
    <d v="2020-04-16T00:00:00"/>
    <m/>
    <n v="2"/>
    <m/>
    <m/>
    <n v="2"/>
    <n v="20220330"/>
    <n v="20220325"/>
    <n v="10600"/>
    <n v="10600"/>
    <m/>
  </r>
  <r>
    <n v="900145579"/>
    <s v="ESE POPAYAN "/>
    <m/>
    <n v="7155603"/>
    <m/>
    <n v="7155603"/>
    <m/>
    <n v="7155603"/>
    <s v="900145579_7155603"/>
    <d v="2021-03-03T00:00:00"/>
    <n v="84115"/>
    <n v="84115"/>
    <s v="C)Glosas total pendiente por respuesta de IPS"/>
    <x v="4"/>
    <n v="0"/>
    <n v="0"/>
    <m/>
    <m/>
    <m/>
    <s v="OK"/>
    <n v="84115"/>
    <n v="0"/>
    <m/>
    <n v="84115"/>
    <s v="Se sostiene devolución factura sin autorizacion de la cap hospitalaria. no se genera autorizacion servicio solicitadoextemporáneo, se solicita al proveedor evidencia de solicitude autorización dentro de los tiempos establecidos en lala Res 3047/2008 favor enviarlo. Se notifica al proveedorvia correo  conciliaciones@esepopayan.gov.comartes 8/06/2021 1:40 p. m.. sin respuesta del proveedor. seprocede a devolucion. favor solicitar autorizacon a la capanexar soportes para conrinuar proceso.capautorizaciones@EPSComfenalcovalle.com.coGladys V/Kevin Y."/>
    <n v="0"/>
    <n v="84115"/>
    <m/>
    <m/>
    <m/>
    <m/>
    <m/>
    <m/>
    <m/>
    <d v="2021-03-03T00:00:00"/>
    <m/>
    <n v="9"/>
    <m/>
    <s v="SI"/>
    <n v="2"/>
    <n v="21001231"/>
    <n v="20210603"/>
    <n v="84115"/>
    <n v="0"/>
    <m/>
  </r>
  <r>
    <n v="900145579"/>
    <s v="ESE POPAYAN "/>
    <s v="C"/>
    <n v="22182344"/>
    <s v="C"/>
    <n v="22182344"/>
    <m/>
    <s v="C_22182344"/>
    <s v="900145579_C_22182344"/>
    <d v="2020-07-06T00:00:00"/>
    <n v="1455597"/>
    <n v="1455597"/>
    <s v="C)Glosas total pendiente por respuesta de IPS"/>
    <x v="4"/>
    <n v="0"/>
    <n v="0"/>
    <m/>
    <m/>
    <m/>
    <s v="OK"/>
    <n v="1455597"/>
    <n v="0"/>
    <m/>
    <n v="1455597"/>
    <s v="SE DEVUELVE FACTURA CON SOPORTES ORIGINALES NO SE EVIDENCIAAUTORIZACION POR LOS SERVICIOS DE ESTANCIA CANTIDAD :2 Y TRASLADO , FAVOR SOLICITAR AL CORREO CAPAUTORIZACIONES@EPSCOMFENALCOVALLE.COM.CO PARA DAR TRAMITE.JENNIFER REBOLELDO"/>
    <n v="0"/>
    <n v="1455597"/>
    <m/>
    <m/>
    <m/>
    <m/>
    <m/>
    <m/>
    <m/>
    <d v="2020-07-06T00:00:00"/>
    <m/>
    <n v="9"/>
    <m/>
    <s v="SI"/>
    <n v="1"/>
    <n v="21001231"/>
    <n v="20200704"/>
    <n v="1455597"/>
    <n v="0"/>
    <m/>
  </r>
  <r>
    <n v="900145579"/>
    <s v="ESE POPAYAN "/>
    <s v="CALD"/>
    <n v="11087"/>
    <s v="CALD"/>
    <n v="11087"/>
    <m/>
    <s v="CALD_11087"/>
    <s v="900145579_CALD_11087"/>
    <d v="2021-06-08T00:00:00"/>
    <n v="663671"/>
    <n v="663671"/>
    <s v="C)Glosas total pendiente por respuesta de IPS"/>
    <x v="4"/>
    <n v="0"/>
    <n v="0"/>
    <m/>
    <m/>
    <m/>
    <s v="OK"/>
    <n v="663671"/>
    <n v="0"/>
    <m/>
    <n v="663671"/>
    <s v="SE DEVUELVE FACTURA CON SOPORTES COMPLETOS POR FALTA DE AUTORIZACION - RES. 3047/08KEVIN YALANDA"/>
    <n v="0"/>
    <n v="663671"/>
    <m/>
    <m/>
    <m/>
    <m/>
    <m/>
    <m/>
    <m/>
    <d v="2021-06-08T00:00:00"/>
    <m/>
    <n v="9"/>
    <m/>
    <s v="SI"/>
    <n v="1"/>
    <n v="21001231"/>
    <n v="20210604"/>
    <n v="663671"/>
    <n v="0"/>
    <m/>
  </r>
  <r>
    <n v="900145579"/>
    <s v="ESE POPAYAN "/>
    <s v="P"/>
    <n v="20084931"/>
    <s v="P"/>
    <n v="20084931"/>
    <m/>
    <s v="P_20084931"/>
    <s v="900145579_P_20084931"/>
    <d v="2021-03-03T00:00:00"/>
    <n v="89186"/>
    <n v="89186"/>
    <s v="C)Glosas total pendiente por respuesta de IPS"/>
    <x v="4"/>
    <n v="0"/>
    <n v="0"/>
    <m/>
    <m/>
    <m/>
    <s v="OK"/>
    <n v="89186"/>
    <n v="0"/>
    <m/>
    <n v="89186"/>
    <s v="Se sostiene devolución factura devuelta de la cap hospitalarviernes, 4 de junio de 2021 11:58 a. m.no se evidenciasolicitud dentro de los tiempos establecidos por la normatividad vigente, no se evidencia ANEXO 2. Se notifica via correconciliaciones@esepopayan.gov.co viernes 4/06/2021 3:10 p. msin respuesta del prveedor. Se procede a devolucion, facturasin autorizacion y soportes mencionados.Gladys V./Kevin Y."/>
    <n v="0"/>
    <n v="89186"/>
    <m/>
    <m/>
    <m/>
    <m/>
    <m/>
    <m/>
    <m/>
    <d v="2021-03-03T00:00:00"/>
    <m/>
    <n v="9"/>
    <m/>
    <s v="SI"/>
    <n v="2"/>
    <n v="21001231"/>
    <n v="20210603"/>
    <n v="89186"/>
    <n v="0"/>
    <m/>
  </r>
  <r>
    <n v="900145579"/>
    <s v="ESE POPAYAN "/>
    <s v="PESC"/>
    <n v="3692"/>
    <s v="PESC"/>
    <n v="3692"/>
    <m/>
    <s v="PESC_3692"/>
    <s v="900145579_PESC_3692"/>
    <d v="2022-03-09T00:00:00"/>
    <n v="99423"/>
    <n v="99423"/>
    <s v="C)Glosas total pendiente por respuesta de IPS"/>
    <x v="4"/>
    <n v="0"/>
    <n v="0"/>
    <m/>
    <m/>
    <m/>
    <s v="OK"/>
    <n v="99423"/>
    <n v="0"/>
    <m/>
    <n v="99423"/>
    <s v="SE DEUVELVE FACTURA COVID SE VALIDA NO APTA PARA PAGONO ESTA REPORTADA EN LA BASE SISMUESTRAS ANTIGENOMILENA"/>
    <n v="0"/>
    <n v="99423"/>
    <m/>
    <m/>
    <m/>
    <m/>
    <m/>
    <m/>
    <m/>
    <d v="2022-03-09T00:00:00"/>
    <m/>
    <n v="9"/>
    <m/>
    <s v="SI"/>
    <n v="1"/>
    <n v="21001231"/>
    <n v="20220106"/>
    <n v="99423"/>
    <n v="0"/>
    <m/>
  </r>
  <r>
    <n v="900145579"/>
    <s v="ESE POPAYAN "/>
    <s v="PURA"/>
    <n v="23805"/>
    <s v="PURA"/>
    <n v="23805"/>
    <m/>
    <s v="PURA_23805"/>
    <s v="900145579_PURA_23805"/>
    <d v="2022-06-22T00:00:00"/>
    <n v="155383"/>
    <n v="155383"/>
    <s v="C)Glosas total pendiente por respuesta de IPS"/>
    <x v="4"/>
    <n v="0"/>
    <n v="0"/>
    <m/>
    <m/>
    <m/>
    <s v="OK"/>
    <n v="155383"/>
    <n v="0"/>
    <m/>
    <n v="155383"/>
    <s v="AUTORIZACION- DEVOLUCION DE FACTURA CON SOPORTES COMPLETOS:No se evidencia autorización, ni solicitud de la misma. Solicitarla al correo capautorizaciones@epscomfenalcovalle.com.co y presentar cuentas nuevamente. Kevin Yalanda"/>
    <n v="0"/>
    <n v="155383"/>
    <m/>
    <m/>
    <m/>
    <m/>
    <m/>
    <m/>
    <m/>
    <d v="2022-06-22T00:00:00"/>
    <m/>
    <n v="9"/>
    <m/>
    <s v="SI"/>
    <n v="1"/>
    <n v="21001231"/>
    <n v="20220621"/>
    <n v="155383"/>
    <n v="0"/>
    <m/>
  </r>
  <r>
    <n v="900145579"/>
    <s v="ESE POPAYAN "/>
    <s v="PURA"/>
    <n v="24321"/>
    <s v="PURA"/>
    <n v="24321"/>
    <m/>
    <s v="PURA_24321"/>
    <s v="900145579_PURA_24321"/>
    <d v="2022-06-22T00:00:00"/>
    <n v="67115"/>
    <n v="67115"/>
    <s v="C)Glosas total pendiente por respuesta de IPS"/>
    <x v="4"/>
    <n v="0"/>
    <n v="0"/>
    <m/>
    <m/>
    <m/>
    <s v="OK"/>
    <n v="67115"/>
    <n v="0"/>
    <m/>
    <n v="67115"/>
    <s v="AUTORIZAICON _ DEVOLUCION DE FACTURA CON SOPORTES COMPLETOS.NO SE EVIDENCIA AUTORIZACION NI TRAZABILIDAD DE LA MISMA, SOLICITAR AUTORIZACION AL CORREOcapautorizaciones@epscomfenalcovalle.com.co KEVIN YALANDA"/>
    <n v="0"/>
    <n v="67115"/>
    <m/>
    <m/>
    <m/>
    <m/>
    <m/>
    <m/>
    <m/>
    <d v="2022-06-22T00:00:00"/>
    <m/>
    <n v="9"/>
    <m/>
    <s v="SI"/>
    <n v="1"/>
    <n v="21001231"/>
    <n v="20220621"/>
    <n v="67115"/>
    <n v="0"/>
    <m/>
  </r>
  <r>
    <n v="900145579"/>
    <s v="ESE POPAYAN "/>
    <s v="PYAN"/>
    <n v="8776"/>
    <s v="PYAN"/>
    <n v="8776"/>
    <m/>
    <s v="PYAN_8776"/>
    <s v="900145579_PYAN_8776"/>
    <d v="2021-03-03T00:00:00"/>
    <n v="154664"/>
    <n v="154664"/>
    <s v="C)Glosas total pendiente por respuesta de IPS"/>
    <x v="4"/>
    <n v="0"/>
    <n v="0"/>
    <m/>
    <m/>
    <m/>
    <s v="OK"/>
    <n v="154664"/>
    <n v="0"/>
    <m/>
    <n v="154664"/>
    <s v="Se sostiene devolución factura con respuesta de la cap hospitalaria. no se evidencia que el servicio a autorizar hayasido notificado dentro de los tiempos estipulados por lala normatividad vigente,de contar con evidencia de notificación oportuna favor enviarla. Se notifica via correoconciliaciones@esepopayan.gov.co. sin respuesta,viernes 4/06/2021 3:09 p. m.. se procede a devolución.Gladys V./Kevin M."/>
    <n v="0"/>
    <n v="154664"/>
    <m/>
    <m/>
    <m/>
    <m/>
    <m/>
    <m/>
    <m/>
    <d v="2021-03-03T00:00:00"/>
    <m/>
    <n v="9"/>
    <m/>
    <s v="SI"/>
    <n v="2"/>
    <n v="21001231"/>
    <n v="20210603"/>
    <n v="154664"/>
    <n v="0"/>
    <m/>
  </r>
  <r>
    <n v="900145579"/>
    <s v="ESE POPAYAN "/>
    <s v="PYAN"/>
    <n v="124261"/>
    <s v="PYAN"/>
    <n v="124261"/>
    <m/>
    <s v="PYAN_124261"/>
    <s v="900145579_PYAN_124261"/>
    <d v="2022-06-22T00:00:00"/>
    <n v="40000"/>
    <n v="40000"/>
    <s v="C)Glosas total pendiente por respuesta de IPS"/>
    <x v="4"/>
    <n v="0"/>
    <n v="0"/>
    <m/>
    <m/>
    <m/>
    <s v="OK"/>
    <n v="40000"/>
    <n v="0"/>
    <m/>
    <n v="40000"/>
    <s v="SPTE INCOMPLETO :SE DEVUELVE FACTURA AL VALIDAR NO SE EVIDENCIA SOPIRTE DE CONSULTA POR MEDICINA GENERAL , NO SE EVIDENCA COBRO DE CUOTA MODERADORA FAVOR VALIDAR PARA DAR TRAMITE.NANCY C"/>
    <n v="0"/>
    <n v="40000"/>
    <m/>
    <m/>
    <m/>
    <m/>
    <m/>
    <m/>
    <m/>
    <d v="2022-06-22T00:00:00"/>
    <m/>
    <n v="9"/>
    <m/>
    <s v="SI"/>
    <n v="1"/>
    <n v="21001231"/>
    <n v="20220629"/>
    <n v="40000"/>
    <n v="0"/>
    <m/>
  </r>
  <r>
    <n v="900145579"/>
    <s v="ESE POPAYAN "/>
    <s v="PYAN"/>
    <n v="121020"/>
    <s v="PYAN"/>
    <n v="121020"/>
    <m/>
    <s v="PYAN_121020"/>
    <s v="900145579_PYAN_121020"/>
    <d v="2022-06-22T00:00:00"/>
    <n v="158936"/>
    <n v="158936"/>
    <s v="C)Glosas total pendiente por respuesta de IPS"/>
    <x v="4"/>
    <n v="0"/>
    <n v="0"/>
    <m/>
    <m/>
    <m/>
    <s v="OK"/>
    <n v="158936"/>
    <n v="0"/>
    <m/>
    <n v="158936"/>
    <s v="AUTORIZACION_DEVOLUCION DE FACTURA CON SOPROTES COMPLETAS:NO SE EVIDENCIA AUTORIZACION SOLICITARLA AL CORREOcapautorizaciones@epscomfenalcovalle.com.coKEVIN YALANDA"/>
    <n v="0"/>
    <n v="158936"/>
    <m/>
    <m/>
    <m/>
    <m/>
    <m/>
    <m/>
    <m/>
    <d v="2022-06-22T00:00:00"/>
    <m/>
    <n v="9"/>
    <m/>
    <s v="SI"/>
    <n v="1"/>
    <n v="21001231"/>
    <n v="20220621"/>
    <n v="158936"/>
    <n v="0"/>
    <m/>
  </r>
  <r>
    <n v="900145579"/>
    <s v="ESE POPAYAN "/>
    <s v="SIBE"/>
    <n v="2813"/>
    <s v="SIBE"/>
    <n v="2813"/>
    <m/>
    <s v="SIBE_2813"/>
    <s v="900145579_SIBE_2813"/>
    <d v="2022-02-15T00:00:00"/>
    <n v="27500"/>
    <n v="27500"/>
    <s v="C)Glosas total pendiente por respuesta de IPS"/>
    <x v="4"/>
    <n v="0"/>
    <n v="0"/>
    <m/>
    <m/>
    <m/>
    <s v="OK"/>
    <n v="27500"/>
    <n v="0"/>
    <m/>
    <n v="27500"/>
    <s v="AUT SE DEVUELVE FACTURA LA AUTORIZACION QUE ENVIAN213613360434974 CANCELADA EN LA FACTURA SIBE 2773MILENA"/>
    <n v="0"/>
    <n v="27500"/>
    <m/>
    <m/>
    <m/>
    <m/>
    <m/>
    <m/>
    <m/>
    <d v="2022-02-15T00:00:00"/>
    <m/>
    <n v="9"/>
    <m/>
    <s v="SI"/>
    <n v="1"/>
    <n v="21001231"/>
    <n v="20220302"/>
    <n v="27500"/>
    <n v="0"/>
    <m/>
  </r>
  <r>
    <n v="900145579"/>
    <s v="ESE POPAYAN "/>
    <s v="SIBE"/>
    <n v="2918"/>
    <s v="SIBE"/>
    <n v="2918"/>
    <m/>
    <s v="SIBE_2918"/>
    <s v="900145579_SIBE_2918"/>
    <d v="2022-02-15T00:00:00"/>
    <n v="72600"/>
    <n v="72600"/>
    <s v="C)Glosas total pendiente por respuesta de IPS"/>
    <x v="4"/>
    <n v="0"/>
    <n v="0"/>
    <m/>
    <m/>
    <m/>
    <s v="OK"/>
    <n v="72600"/>
    <n v="0"/>
    <m/>
    <n v="72600"/>
    <s v="AUT SE DEVUELVE FACTURA LA AUTORIZACION QUE ENVIAN213613360434974 CANCELADA EN LA FACTURA SIBE 2773MILENA"/>
    <n v="0"/>
    <n v="72600"/>
    <m/>
    <m/>
    <m/>
    <m/>
    <m/>
    <m/>
    <m/>
    <d v="2022-02-15T00:00:00"/>
    <m/>
    <n v="9"/>
    <m/>
    <s v="SI"/>
    <n v="1"/>
    <n v="21001231"/>
    <n v="20220302"/>
    <n v="72600"/>
    <n v="0"/>
    <m/>
  </r>
  <r>
    <n v="900145579"/>
    <s v="ESE POPAYAN "/>
    <s v="SIBE"/>
    <n v="3337"/>
    <s v="SIBE"/>
    <n v="3337"/>
    <m/>
    <s v="SIBE_3337"/>
    <s v="900145579_SIBE_3337"/>
    <d v="2022-04-20T00:00:00"/>
    <n v="45000"/>
    <n v="45000"/>
    <s v="C)Glosas total pendiente por respuesta de IPS"/>
    <x v="4"/>
    <n v="0"/>
    <n v="0"/>
    <m/>
    <m/>
    <m/>
    <s v="OK"/>
    <n v="45000"/>
    <n v="0"/>
    <m/>
    <n v="45000"/>
    <s v="AUT SE DEVUELVE FACTURA ENVIAN AUTORIZACION 220533360402260LA CUAL DEBEN DE REVISAR CON LA FACTURA SIBE SIBE 3563 PUESENVIAN EL MISMO NUMERO DE AUTORIZACION PARA LAS DOS CUENTASREVISAR A CUAL PERTENECE Y SI LA OTRA NO TIENE AUT GESTIONIONAR CON EL AREA ENCARGADA.MILENA"/>
    <n v="0"/>
    <n v="45000"/>
    <m/>
    <m/>
    <m/>
    <m/>
    <m/>
    <m/>
    <m/>
    <d v="2022-04-20T00:00:00"/>
    <m/>
    <n v="9"/>
    <m/>
    <s v="SI"/>
    <n v="1"/>
    <n v="21001231"/>
    <n v="20220420"/>
    <n v="45000"/>
    <n v="0"/>
    <m/>
  </r>
  <r>
    <n v="900145579"/>
    <s v="ESE POPAYAN "/>
    <s v="SIBE"/>
    <n v="3563"/>
    <s v="SIBE"/>
    <n v="3563"/>
    <m/>
    <s v="SIBE_3563"/>
    <s v="900145579_SIBE_3563"/>
    <d v="2022-04-20T00:00:00"/>
    <n v="45000"/>
    <n v="45000"/>
    <s v="C)Glosas total pendiente por respuesta de IPS"/>
    <x v="4"/>
    <n v="0"/>
    <n v="0"/>
    <m/>
    <m/>
    <m/>
    <s v="OK"/>
    <n v="45000"/>
    <n v="0"/>
    <m/>
    <n v="45000"/>
    <s v="AUT SE DEVUELVE FACTURA ENVIAN AUTORIZACION 220533360402260LA CUAL DEBEN DE REVISAR CON LA FACTURA SIBE 3337 PUESENVIAN EL MISMO NUMERO DE AUTORIZACION PARA LAS DOS CUENTASREVISAR A CUAL PERTENECE Y SI LA OTRA NO TIENE AUT GESTIONIONAR CON EL AREA ENCARGADA.MILENA"/>
    <n v="0"/>
    <n v="45000"/>
    <m/>
    <m/>
    <m/>
    <m/>
    <m/>
    <m/>
    <m/>
    <d v="2022-04-20T00:00:00"/>
    <m/>
    <n v="9"/>
    <m/>
    <s v="SI"/>
    <n v="1"/>
    <n v="21001231"/>
    <n v="20220420"/>
    <n v="45000"/>
    <n v="0"/>
    <m/>
  </r>
  <r>
    <n v="900145579"/>
    <s v="ESE POPAYAN "/>
    <s v="SIBE"/>
    <n v="4523"/>
    <s v="SIBE"/>
    <n v="4523"/>
    <m/>
    <s v="SIBE_4523"/>
    <s v="900145579_SIBE_4523"/>
    <d v="2022-06-22T00:00:00"/>
    <n v="36500"/>
    <n v="36500"/>
    <s v="C)Glosas total pendiente por respuesta de IPS"/>
    <x v="4"/>
    <n v="0"/>
    <n v="0"/>
    <m/>
    <m/>
    <m/>
    <s v="OK"/>
    <n v="36500"/>
    <n v="0"/>
    <m/>
    <n v="36500"/>
    <s v="SPTE INCOMPLETO: SE DEVUELVE FACTURA AL VALIDAR NO SE EVIDENCIA SOPORTE DEL SERVICIO FACTURADO CONSULTA DE MEDICINA GENERAL FAVOR VALIDAR Y ANEXAR PARA DAR TRAMITE. NANCY C"/>
    <n v="0"/>
    <n v="36500"/>
    <m/>
    <m/>
    <m/>
    <m/>
    <m/>
    <m/>
    <m/>
    <d v="2022-06-22T00:00:00"/>
    <m/>
    <n v="9"/>
    <m/>
    <s v="SI"/>
    <n v="1"/>
    <n v="21001231"/>
    <n v="20220629"/>
    <n v="36500"/>
    <n v="0"/>
    <m/>
  </r>
  <r>
    <n v="900145579"/>
    <s v="ESE POPAYAN "/>
    <s v="PESC"/>
    <n v="7111"/>
    <s v="PESC"/>
    <n v="7111"/>
    <m/>
    <s v="PESC_7111"/>
    <s v="900145579_PESC_7111"/>
    <d v="2022-06-22T00:00:00"/>
    <n v="137009"/>
    <n v="137009"/>
    <s v="D)Glosas parcial pendiente por respuesta de IPS"/>
    <x v="5"/>
    <n v="82109"/>
    <n v="1222049374"/>
    <m/>
    <m/>
    <m/>
    <s v="OK"/>
    <n v="137009"/>
    <n v="0"/>
    <m/>
    <n v="54900"/>
    <s v="SPTE INCOMPLETO: SE REALIZA OBJECCION EKG SIN SOPORTE FAVORVALIDAR PARA DAR TRAMITE. NANCY C"/>
    <n v="82109"/>
    <n v="54900"/>
    <m/>
    <m/>
    <m/>
    <m/>
    <m/>
    <m/>
    <m/>
    <d v="2022-06-22T00:00:00"/>
    <m/>
    <n v="9"/>
    <m/>
    <s v="NO"/>
    <n v="1"/>
    <n v="21001231"/>
    <n v="20220622"/>
    <n v="137009"/>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F5E2387-405D-4DCB-B42F-FA840C841C91}" name="TablaDinámica6" cacheId="92"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location ref="A3:F10" firstHeaderRow="0" firstDataRow="1" firstDataCol="1"/>
  <pivotFields count="45">
    <pivotField showAll="0"/>
    <pivotField showAll="0"/>
    <pivotField showAll="0"/>
    <pivotField showAll="0"/>
    <pivotField showAll="0"/>
    <pivotField showAll="0"/>
    <pivotField showAll="0"/>
    <pivotField showAll="0"/>
    <pivotField dataField="1" showAll="0"/>
    <pivotField numFmtId="14" showAll="0"/>
    <pivotField numFmtId="167" showAll="0"/>
    <pivotField dataField="1" numFmtId="167" showAll="0"/>
    <pivotField showAll="0"/>
    <pivotField axis="axisRow" showAll="0">
      <items count="7">
        <item x="2"/>
        <item x="3"/>
        <item x="4"/>
        <item x="0"/>
        <item x="1"/>
        <item x="5"/>
        <item t="default"/>
      </items>
    </pivotField>
    <pivotField dataField="1" numFmtId="167"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dataField="1"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3"/>
  </rowFields>
  <rowItems count="7">
    <i>
      <x/>
    </i>
    <i>
      <x v="1"/>
    </i>
    <i>
      <x v="2"/>
    </i>
    <i>
      <x v="3"/>
    </i>
    <i>
      <x v="4"/>
    </i>
    <i>
      <x v="5"/>
    </i>
    <i t="grand">
      <x/>
    </i>
  </rowItems>
  <colFields count="1">
    <field x="-2"/>
  </colFields>
  <colItems count="5">
    <i>
      <x/>
    </i>
    <i i="1">
      <x v="1"/>
    </i>
    <i i="2">
      <x v="2"/>
    </i>
    <i i="3">
      <x v="3"/>
    </i>
    <i i="4">
      <x v="4"/>
    </i>
  </colItems>
  <dataFields count="5">
    <dataField name="FACTURAS" fld="8" subtotal="count" baseField="0" baseItem="0"/>
    <dataField name="SALDO FACT IPS " fld="11" baseField="0" baseItem="0" numFmtId="167"/>
    <dataField name="POR PAGAR " fld="14" baseField="0" baseItem="0" numFmtId="167"/>
    <dataField name="VALOR GLOSA Y DV" fld="23" baseField="0" baseItem="0" numFmtId="167"/>
    <dataField name="VALOR CANCELADO" fld="28" baseField="0" baseItem="0" numFmtId="167"/>
  </dataFields>
  <formats count="3">
    <format dxfId="16">
      <pivotArea outline="0" collapsedLevelsAreSubtotals="1" fieldPosition="0">
        <references count="1">
          <reference field="4294967294" count="1" selected="0">
            <x v="0"/>
          </reference>
        </references>
      </pivotArea>
    </format>
    <format dxfId="15">
      <pivotArea dataOnly="0" labelOnly="1" outline="0" fieldPosition="0">
        <references count="1">
          <reference field="4294967294" count="1">
            <x v="0"/>
          </reference>
        </references>
      </pivotArea>
    </format>
    <format dxfId="5">
      <pivotArea outline="0" collapsedLevelsAreSubtotals="1" fieldPosition="0">
        <references count="1">
          <reference field="4294967294" count="4" selected="0">
            <x v="1"/>
            <x v="2"/>
            <x v="3"/>
            <x v="4"/>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2"/>
  <sheetViews>
    <sheetView showGridLines="0" workbookViewId="0">
      <selection activeCell="L1" sqref="L1"/>
    </sheetView>
  </sheetViews>
  <sheetFormatPr baseColWidth="10" defaultRowHeight="15" x14ac:dyDescent="0.25"/>
  <cols>
    <col min="1" max="1" width="13.7109375" customWidth="1"/>
    <col min="3" max="3" width="15.42578125" customWidth="1"/>
    <col min="4" max="4" width="17.85546875" customWidth="1"/>
    <col min="8" max="8" width="15.140625" customWidth="1"/>
    <col min="9" max="9" width="17.7109375" customWidth="1"/>
    <col min="11" max="11" width="14.42578125" customWidth="1"/>
    <col min="12" max="12" width="15.42578125" customWidth="1"/>
  </cols>
  <sheetData>
    <row r="1" spans="1:12" ht="45" x14ac:dyDescent="0.25">
      <c r="A1" s="1" t="s">
        <v>0</v>
      </c>
      <c r="B1" s="1" t="s">
        <v>10</v>
      </c>
      <c r="C1" s="2" t="s">
        <v>1</v>
      </c>
      <c r="D1" s="1" t="s">
        <v>11</v>
      </c>
      <c r="E1" s="2" t="s">
        <v>2</v>
      </c>
      <c r="F1" s="3" t="s">
        <v>3</v>
      </c>
      <c r="G1" s="3" t="s">
        <v>4</v>
      </c>
      <c r="H1" s="4" t="s">
        <v>5</v>
      </c>
      <c r="I1" s="4" t="s">
        <v>6</v>
      </c>
      <c r="J1" s="4" t="s">
        <v>7</v>
      </c>
      <c r="K1" s="4" t="s">
        <v>8</v>
      </c>
      <c r="L1" s="4" t="s">
        <v>9</v>
      </c>
    </row>
    <row r="2" spans="1:12" x14ac:dyDescent="0.25">
      <c r="A2" s="5" t="s">
        <v>12</v>
      </c>
      <c r="B2" s="5">
        <v>900145579</v>
      </c>
      <c r="C2" s="5" t="s">
        <v>13</v>
      </c>
      <c r="D2" s="5">
        <v>3935748</v>
      </c>
      <c r="E2" s="5">
        <v>3935748</v>
      </c>
      <c r="F2" s="5"/>
      <c r="G2" s="6">
        <v>42719</v>
      </c>
      <c r="H2" s="7">
        <v>64400</v>
      </c>
      <c r="I2" s="7">
        <v>0</v>
      </c>
      <c r="J2" s="7">
        <v>0</v>
      </c>
      <c r="K2" s="7">
        <v>0</v>
      </c>
      <c r="L2" s="7">
        <f>+H2-I2-J2-K2</f>
        <v>64400</v>
      </c>
    </row>
    <row r="3" spans="1:12" x14ac:dyDescent="0.25">
      <c r="A3" s="5" t="s">
        <v>12</v>
      </c>
      <c r="B3" s="5">
        <v>900145579</v>
      </c>
      <c r="C3" s="5" t="s">
        <v>13</v>
      </c>
      <c r="D3" s="5" t="s">
        <v>14</v>
      </c>
      <c r="E3" s="5">
        <v>170103</v>
      </c>
      <c r="F3" s="5"/>
      <c r="G3" s="6">
        <v>42826</v>
      </c>
      <c r="H3" s="7">
        <v>4400</v>
      </c>
      <c r="I3" s="7">
        <v>0</v>
      </c>
      <c r="J3" s="7">
        <v>0</v>
      </c>
      <c r="K3" s="7">
        <v>0</v>
      </c>
      <c r="L3" s="7">
        <f t="shared" ref="L3:L42" si="0">+H3-I3-J3-K3</f>
        <v>4400</v>
      </c>
    </row>
    <row r="4" spans="1:12" x14ac:dyDescent="0.25">
      <c r="A4" s="5" t="s">
        <v>12</v>
      </c>
      <c r="B4" s="5">
        <v>900145579</v>
      </c>
      <c r="C4" s="5" t="s">
        <v>13</v>
      </c>
      <c r="D4" s="5">
        <v>6953812</v>
      </c>
      <c r="E4" s="5">
        <v>6953812</v>
      </c>
      <c r="F4" s="5"/>
      <c r="G4" s="6">
        <v>43937</v>
      </c>
      <c r="H4" s="7">
        <v>10600</v>
      </c>
      <c r="I4" s="7">
        <v>0</v>
      </c>
      <c r="J4" s="7">
        <v>0</v>
      </c>
      <c r="K4" s="7">
        <v>0</v>
      </c>
      <c r="L4" s="7">
        <f t="shared" si="0"/>
        <v>10600</v>
      </c>
    </row>
    <row r="5" spans="1:12" x14ac:dyDescent="0.25">
      <c r="A5" s="5" t="s">
        <v>12</v>
      </c>
      <c r="B5" s="5">
        <v>900145579</v>
      </c>
      <c r="C5" s="5" t="s">
        <v>13</v>
      </c>
      <c r="D5" s="5" t="s">
        <v>15</v>
      </c>
      <c r="E5" s="5">
        <v>22182344</v>
      </c>
      <c r="F5" s="5"/>
      <c r="G5" s="6">
        <v>44018</v>
      </c>
      <c r="H5" s="7">
        <v>1455597</v>
      </c>
      <c r="I5" s="7">
        <v>0</v>
      </c>
      <c r="J5" s="7">
        <v>0</v>
      </c>
      <c r="K5" s="7">
        <v>0</v>
      </c>
      <c r="L5" s="7">
        <f t="shared" si="0"/>
        <v>1455597</v>
      </c>
    </row>
    <row r="6" spans="1:12" x14ac:dyDescent="0.25">
      <c r="A6" s="5" t="s">
        <v>12</v>
      </c>
      <c r="B6" s="5">
        <v>900145579</v>
      </c>
      <c r="C6" s="5" t="s">
        <v>13</v>
      </c>
      <c r="D6" s="5" t="s">
        <v>16</v>
      </c>
      <c r="E6" s="5">
        <v>8776</v>
      </c>
      <c r="F6" s="5"/>
      <c r="G6" s="6">
        <v>44258</v>
      </c>
      <c r="H6" s="7">
        <v>154664</v>
      </c>
      <c r="I6" s="7">
        <v>0</v>
      </c>
      <c r="J6" s="7">
        <v>0</v>
      </c>
      <c r="K6" s="7">
        <v>0</v>
      </c>
      <c r="L6" s="7">
        <f t="shared" si="0"/>
        <v>154664</v>
      </c>
    </row>
    <row r="7" spans="1:12" x14ac:dyDescent="0.25">
      <c r="A7" s="5" t="s">
        <v>12</v>
      </c>
      <c r="B7" s="5">
        <v>900145579</v>
      </c>
      <c r="C7" s="5" t="s">
        <v>13</v>
      </c>
      <c r="D7" s="5" t="s">
        <v>17</v>
      </c>
      <c r="E7" s="5">
        <v>11087</v>
      </c>
      <c r="F7" s="5"/>
      <c r="G7" s="6">
        <v>44355</v>
      </c>
      <c r="H7" s="7">
        <v>663671</v>
      </c>
      <c r="I7" s="7">
        <v>0</v>
      </c>
      <c r="J7" s="7">
        <v>0</v>
      </c>
      <c r="K7" s="7">
        <v>0</v>
      </c>
      <c r="L7" s="7">
        <f t="shared" si="0"/>
        <v>663671</v>
      </c>
    </row>
    <row r="8" spans="1:12" x14ac:dyDescent="0.25">
      <c r="A8" s="5" t="s">
        <v>12</v>
      </c>
      <c r="B8" s="5">
        <v>900145579</v>
      </c>
      <c r="C8" s="5" t="s">
        <v>13</v>
      </c>
      <c r="D8" s="5" t="s">
        <v>18</v>
      </c>
      <c r="E8" s="5">
        <v>22189529</v>
      </c>
      <c r="F8" s="5"/>
      <c r="G8" s="6">
        <v>44258</v>
      </c>
      <c r="H8" s="7">
        <v>265000</v>
      </c>
      <c r="I8" s="7">
        <v>0</v>
      </c>
      <c r="J8" s="7">
        <v>0</v>
      </c>
      <c r="K8" s="7">
        <v>0</v>
      </c>
      <c r="L8" s="7">
        <f t="shared" si="0"/>
        <v>265000</v>
      </c>
    </row>
    <row r="9" spans="1:12" x14ac:dyDescent="0.25">
      <c r="A9" s="5" t="s">
        <v>12</v>
      </c>
      <c r="B9" s="5">
        <v>900145579</v>
      </c>
      <c r="C9" s="5" t="s">
        <v>13</v>
      </c>
      <c r="D9" s="5">
        <v>7155603</v>
      </c>
      <c r="E9" s="5">
        <v>7155603</v>
      </c>
      <c r="F9" s="5"/>
      <c r="G9" s="6">
        <v>44258</v>
      </c>
      <c r="H9" s="7">
        <v>84115</v>
      </c>
      <c r="I9" s="7">
        <v>0</v>
      </c>
      <c r="J9" s="7">
        <v>0</v>
      </c>
      <c r="K9" s="7">
        <v>0</v>
      </c>
      <c r="L9" s="7">
        <f t="shared" si="0"/>
        <v>84115</v>
      </c>
    </row>
    <row r="10" spans="1:12" x14ac:dyDescent="0.25">
      <c r="A10" s="5" t="s">
        <v>12</v>
      </c>
      <c r="B10" s="5">
        <v>900145579</v>
      </c>
      <c r="C10" s="5" t="s">
        <v>13</v>
      </c>
      <c r="D10" s="5" t="s">
        <v>19</v>
      </c>
      <c r="E10" s="5">
        <v>20084931</v>
      </c>
      <c r="F10" s="5"/>
      <c r="G10" s="6">
        <v>44258</v>
      </c>
      <c r="H10" s="7">
        <v>89186</v>
      </c>
      <c r="I10" s="7">
        <v>0</v>
      </c>
      <c r="J10" s="7">
        <v>0</v>
      </c>
      <c r="K10" s="7">
        <v>0</v>
      </c>
      <c r="L10" s="7">
        <f t="shared" si="0"/>
        <v>89186</v>
      </c>
    </row>
    <row r="11" spans="1:12" x14ac:dyDescent="0.25">
      <c r="A11" s="5" t="s">
        <v>12</v>
      </c>
      <c r="B11" s="5">
        <v>900145579</v>
      </c>
      <c r="C11" s="5" t="s">
        <v>13</v>
      </c>
      <c r="D11" s="5" t="s">
        <v>20</v>
      </c>
      <c r="E11" s="5">
        <v>2813</v>
      </c>
      <c r="F11" s="5"/>
      <c r="G11" s="6">
        <v>44607</v>
      </c>
      <c r="H11" s="7">
        <v>27500</v>
      </c>
      <c r="I11" s="7">
        <v>0</v>
      </c>
      <c r="J11" s="7">
        <v>0</v>
      </c>
      <c r="K11" s="7">
        <v>0</v>
      </c>
      <c r="L11" s="7">
        <f t="shared" si="0"/>
        <v>27500</v>
      </c>
    </row>
    <row r="12" spans="1:12" x14ac:dyDescent="0.25">
      <c r="A12" s="5" t="s">
        <v>12</v>
      </c>
      <c r="B12" s="5">
        <v>900145579</v>
      </c>
      <c r="C12" s="5" t="s">
        <v>13</v>
      </c>
      <c r="D12" s="5" t="s">
        <v>21</v>
      </c>
      <c r="E12" s="5">
        <v>2918</v>
      </c>
      <c r="F12" s="5"/>
      <c r="G12" s="6">
        <v>44607</v>
      </c>
      <c r="H12" s="7">
        <v>72600</v>
      </c>
      <c r="I12" s="7">
        <v>0</v>
      </c>
      <c r="J12" s="7">
        <v>0</v>
      </c>
      <c r="K12" s="7">
        <v>0</v>
      </c>
      <c r="L12" s="7">
        <f t="shared" si="0"/>
        <v>72600</v>
      </c>
    </row>
    <row r="13" spans="1:12" x14ac:dyDescent="0.25">
      <c r="A13" s="5" t="s">
        <v>12</v>
      </c>
      <c r="B13" s="5">
        <v>900145579</v>
      </c>
      <c r="C13" s="5" t="s">
        <v>13</v>
      </c>
      <c r="D13" s="5" t="s">
        <v>22</v>
      </c>
      <c r="E13" s="5">
        <v>36791</v>
      </c>
      <c r="F13" s="5"/>
      <c r="G13" s="6">
        <v>44607</v>
      </c>
      <c r="H13" s="7">
        <v>110100</v>
      </c>
      <c r="I13" s="7">
        <v>0</v>
      </c>
      <c r="J13" s="7">
        <v>0</v>
      </c>
      <c r="K13" s="7">
        <v>0</v>
      </c>
      <c r="L13" s="7">
        <f t="shared" si="0"/>
        <v>110100</v>
      </c>
    </row>
    <row r="14" spans="1:12" x14ac:dyDescent="0.25">
      <c r="A14" s="5" t="s">
        <v>12</v>
      </c>
      <c r="B14" s="5">
        <v>900145579</v>
      </c>
      <c r="C14" s="5" t="s">
        <v>13</v>
      </c>
      <c r="D14" s="5" t="s">
        <v>23</v>
      </c>
      <c r="E14" s="5">
        <v>3692</v>
      </c>
      <c r="F14" s="5"/>
      <c r="G14" s="6">
        <v>44629</v>
      </c>
      <c r="H14" s="7">
        <v>99423</v>
      </c>
      <c r="I14" s="7">
        <v>0</v>
      </c>
      <c r="J14" s="7">
        <v>0</v>
      </c>
      <c r="K14" s="7">
        <v>0</v>
      </c>
      <c r="L14" s="7">
        <f t="shared" si="0"/>
        <v>99423</v>
      </c>
    </row>
    <row r="15" spans="1:12" x14ac:dyDescent="0.25">
      <c r="A15" s="5" t="s">
        <v>12</v>
      </c>
      <c r="B15" s="5">
        <v>900145579</v>
      </c>
      <c r="C15" s="5" t="s">
        <v>13</v>
      </c>
      <c r="D15" s="5" t="s">
        <v>24</v>
      </c>
      <c r="E15" s="5">
        <v>25773</v>
      </c>
      <c r="F15" s="5"/>
      <c r="G15" s="6">
        <v>44567</v>
      </c>
      <c r="H15" s="7">
        <v>16500</v>
      </c>
      <c r="I15" s="7">
        <v>0</v>
      </c>
      <c r="J15" s="7">
        <v>0</v>
      </c>
      <c r="K15" s="7">
        <v>0</v>
      </c>
      <c r="L15" s="7">
        <f t="shared" si="0"/>
        <v>16500</v>
      </c>
    </row>
    <row r="16" spans="1:12" x14ac:dyDescent="0.25">
      <c r="A16" s="5" t="s">
        <v>12</v>
      </c>
      <c r="B16" s="5">
        <v>900145579</v>
      </c>
      <c r="C16" s="5" t="s">
        <v>13</v>
      </c>
      <c r="D16" s="5" t="s">
        <v>25</v>
      </c>
      <c r="E16" s="5">
        <v>27917</v>
      </c>
      <c r="F16" s="5"/>
      <c r="G16" s="6">
        <v>44567</v>
      </c>
      <c r="H16" s="7">
        <v>5500</v>
      </c>
      <c r="I16" s="7">
        <v>0</v>
      </c>
      <c r="J16" s="7">
        <v>0</v>
      </c>
      <c r="K16" s="7">
        <v>0</v>
      </c>
      <c r="L16" s="7">
        <f t="shared" si="0"/>
        <v>5500</v>
      </c>
    </row>
    <row r="17" spans="1:12" x14ac:dyDescent="0.25">
      <c r="A17" s="5" t="s">
        <v>12</v>
      </c>
      <c r="B17" s="5">
        <v>900145579</v>
      </c>
      <c r="C17" s="5" t="s">
        <v>13</v>
      </c>
      <c r="D17" s="5" t="s">
        <v>26</v>
      </c>
      <c r="E17" s="5">
        <v>78270</v>
      </c>
      <c r="F17" s="5"/>
      <c r="G17" s="6">
        <v>44567</v>
      </c>
      <c r="H17" s="7">
        <v>81188</v>
      </c>
      <c r="I17" s="7">
        <v>0</v>
      </c>
      <c r="J17" s="7">
        <v>0</v>
      </c>
      <c r="K17" s="7">
        <v>0</v>
      </c>
      <c r="L17" s="7">
        <f t="shared" si="0"/>
        <v>81188</v>
      </c>
    </row>
    <row r="18" spans="1:12" x14ac:dyDescent="0.25">
      <c r="A18" s="5" t="s">
        <v>12</v>
      </c>
      <c r="B18" s="5">
        <v>900145579</v>
      </c>
      <c r="C18" s="5" t="s">
        <v>13</v>
      </c>
      <c r="D18" s="5" t="s">
        <v>27</v>
      </c>
      <c r="E18" s="5">
        <v>104365</v>
      </c>
      <c r="F18" s="5"/>
      <c r="G18" s="6">
        <v>44671</v>
      </c>
      <c r="H18" s="7">
        <v>174874</v>
      </c>
      <c r="I18" s="7">
        <v>0</v>
      </c>
      <c r="J18" s="7">
        <v>0</v>
      </c>
      <c r="K18" s="7">
        <v>0</v>
      </c>
      <c r="L18" s="7">
        <f t="shared" si="0"/>
        <v>174874</v>
      </c>
    </row>
    <row r="19" spans="1:12" x14ac:dyDescent="0.25">
      <c r="A19" s="5" t="s">
        <v>12</v>
      </c>
      <c r="B19" s="5">
        <v>900145579</v>
      </c>
      <c r="C19" s="5" t="s">
        <v>13</v>
      </c>
      <c r="D19" s="5" t="s">
        <v>28</v>
      </c>
      <c r="E19" s="5">
        <v>3132</v>
      </c>
      <c r="F19" s="5"/>
      <c r="G19" s="6">
        <v>44671</v>
      </c>
      <c r="H19" s="7">
        <v>36500</v>
      </c>
      <c r="I19" s="7">
        <v>0</v>
      </c>
      <c r="J19" s="7">
        <v>0</v>
      </c>
      <c r="K19" s="7">
        <v>0</v>
      </c>
      <c r="L19" s="7">
        <f t="shared" si="0"/>
        <v>36500</v>
      </c>
    </row>
    <row r="20" spans="1:12" x14ac:dyDescent="0.25">
      <c r="A20" s="5" t="s">
        <v>12</v>
      </c>
      <c r="B20" s="5">
        <v>900145579</v>
      </c>
      <c r="C20" s="5" t="s">
        <v>13</v>
      </c>
      <c r="D20" s="5" t="s">
        <v>29</v>
      </c>
      <c r="E20" s="5">
        <v>3337</v>
      </c>
      <c r="F20" s="5"/>
      <c r="G20" s="6">
        <v>44671</v>
      </c>
      <c r="H20" s="7">
        <v>45000</v>
      </c>
      <c r="I20" s="7">
        <v>0</v>
      </c>
      <c r="J20" s="7">
        <v>0</v>
      </c>
      <c r="K20" s="7">
        <v>0</v>
      </c>
      <c r="L20" s="7">
        <f t="shared" si="0"/>
        <v>45000</v>
      </c>
    </row>
    <row r="21" spans="1:12" x14ac:dyDescent="0.25">
      <c r="A21" s="5" t="s">
        <v>12</v>
      </c>
      <c r="B21" s="5">
        <v>900145579</v>
      </c>
      <c r="C21" s="5" t="s">
        <v>13</v>
      </c>
      <c r="D21" s="5" t="s">
        <v>30</v>
      </c>
      <c r="E21" s="5">
        <v>3563</v>
      </c>
      <c r="F21" s="5"/>
      <c r="G21" s="6">
        <v>44671</v>
      </c>
      <c r="H21" s="7">
        <v>45000</v>
      </c>
      <c r="I21" s="7">
        <v>0</v>
      </c>
      <c r="J21" s="7">
        <v>0</v>
      </c>
      <c r="K21" s="7">
        <v>0</v>
      </c>
      <c r="L21" s="7">
        <f t="shared" si="0"/>
        <v>45000</v>
      </c>
    </row>
    <row r="22" spans="1:12" x14ac:dyDescent="0.25">
      <c r="A22" s="5" t="s">
        <v>12</v>
      </c>
      <c r="B22" s="5">
        <v>900145579</v>
      </c>
      <c r="C22" s="5" t="s">
        <v>13</v>
      </c>
      <c r="D22" s="5" t="s">
        <v>31</v>
      </c>
      <c r="E22" s="5">
        <v>117093</v>
      </c>
      <c r="F22" s="5"/>
      <c r="G22" s="6">
        <v>44671</v>
      </c>
      <c r="H22" s="7">
        <v>65700</v>
      </c>
      <c r="I22" s="7">
        <v>0</v>
      </c>
      <c r="J22" s="7">
        <v>0</v>
      </c>
      <c r="K22" s="7">
        <v>0</v>
      </c>
      <c r="L22" s="7">
        <f t="shared" si="0"/>
        <v>65700</v>
      </c>
    </row>
    <row r="23" spans="1:12" x14ac:dyDescent="0.25">
      <c r="A23" s="5" t="s">
        <v>12</v>
      </c>
      <c r="B23" s="5">
        <v>900145579</v>
      </c>
      <c r="C23" s="5" t="s">
        <v>13</v>
      </c>
      <c r="D23" s="5" t="s">
        <v>32</v>
      </c>
      <c r="E23" s="5">
        <v>6077</v>
      </c>
      <c r="F23" s="5"/>
      <c r="G23" s="6">
        <v>44671</v>
      </c>
      <c r="H23" s="7">
        <v>67873</v>
      </c>
      <c r="I23" s="7">
        <v>0</v>
      </c>
      <c r="J23" s="7">
        <v>0</v>
      </c>
      <c r="K23" s="7">
        <v>0</v>
      </c>
      <c r="L23" s="7">
        <f t="shared" si="0"/>
        <v>67873</v>
      </c>
    </row>
    <row r="24" spans="1:12" x14ac:dyDescent="0.25">
      <c r="A24" s="5" t="s">
        <v>12</v>
      </c>
      <c r="B24" s="5">
        <v>900145579</v>
      </c>
      <c r="C24" s="5" t="s">
        <v>13</v>
      </c>
      <c r="D24" s="5" t="s">
        <v>33</v>
      </c>
      <c r="E24" s="5">
        <v>121914</v>
      </c>
      <c r="F24" s="5"/>
      <c r="G24" s="6">
        <v>44734</v>
      </c>
      <c r="H24" s="7">
        <v>193382</v>
      </c>
      <c r="I24" s="7">
        <v>0</v>
      </c>
      <c r="J24" s="7">
        <v>0</v>
      </c>
      <c r="K24" s="7">
        <v>0</v>
      </c>
      <c r="L24" s="7">
        <f t="shared" si="0"/>
        <v>193382</v>
      </c>
    </row>
    <row r="25" spans="1:12" x14ac:dyDescent="0.25">
      <c r="A25" s="5" t="s">
        <v>12</v>
      </c>
      <c r="B25" s="5">
        <v>900145579</v>
      </c>
      <c r="C25" s="5" t="s">
        <v>13</v>
      </c>
      <c r="D25" s="5" t="s">
        <v>34</v>
      </c>
      <c r="E25" s="5">
        <v>123857</v>
      </c>
      <c r="F25" s="5"/>
      <c r="G25" s="6">
        <v>44734</v>
      </c>
      <c r="H25" s="7">
        <v>60720</v>
      </c>
      <c r="I25" s="7">
        <v>0</v>
      </c>
      <c r="J25" s="7">
        <v>0</v>
      </c>
      <c r="K25" s="7">
        <v>0</v>
      </c>
      <c r="L25" s="7">
        <f t="shared" si="0"/>
        <v>60720</v>
      </c>
    </row>
    <row r="26" spans="1:12" x14ac:dyDescent="0.25">
      <c r="A26" s="5" t="s">
        <v>12</v>
      </c>
      <c r="B26" s="5">
        <v>900145579</v>
      </c>
      <c r="C26" s="5" t="s">
        <v>13</v>
      </c>
      <c r="D26" s="5" t="s">
        <v>35</v>
      </c>
      <c r="E26" s="5">
        <v>126689</v>
      </c>
      <c r="F26" s="5"/>
      <c r="G26" s="6">
        <v>44734</v>
      </c>
      <c r="H26" s="7">
        <v>144354</v>
      </c>
      <c r="I26" s="7">
        <v>0</v>
      </c>
      <c r="J26" s="7">
        <v>0</v>
      </c>
      <c r="K26" s="7">
        <v>0</v>
      </c>
      <c r="L26" s="7">
        <f t="shared" si="0"/>
        <v>144354</v>
      </c>
    </row>
    <row r="27" spans="1:12" x14ac:dyDescent="0.25">
      <c r="A27" s="5" t="s">
        <v>12</v>
      </c>
      <c r="B27" s="5">
        <v>900145579</v>
      </c>
      <c r="C27" s="5" t="s">
        <v>13</v>
      </c>
      <c r="D27" s="5" t="s">
        <v>36</v>
      </c>
      <c r="E27" s="5">
        <v>6194</v>
      </c>
      <c r="F27" s="5"/>
      <c r="G27" s="6">
        <v>44734</v>
      </c>
      <c r="H27" s="7">
        <v>227995</v>
      </c>
      <c r="I27" s="7">
        <v>0</v>
      </c>
      <c r="J27" s="7">
        <v>0</v>
      </c>
      <c r="K27" s="7">
        <v>0</v>
      </c>
      <c r="L27" s="7">
        <f t="shared" si="0"/>
        <v>227995</v>
      </c>
    </row>
    <row r="28" spans="1:12" x14ac:dyDescent="0.25">
      <c r="A28" s="5" t="s">
        <v>12</v>
      </c>
      <c r="B28" s="5">
        <v>900145579</v>
      </c>
      <c r="C28" s="5" t="s">
        <v>13</v>
      </c>
      <c r="D28" s="5" t="s">
        <v>37</v>
      </c>
      <c r="E28" s="5">
        <v>126917</v>
      </c>
      <c r="F28" s="5"/>
      <c r="G28" s="6">
        <v>44734</v>
      </c>
      <c r="H28" s="7">
        <v>24400</v>
      </c>
      <c r="I28" s="7">
        <v>0</v>
      </c>
      <c r="J28" s="7">
        <v>0</v>
      </c>
      <c r="K28" s="7">
        <v>0</v>
      </c>
      <c r="L28" s="7">
        <f t="shared" si="0"/>
        <v>24400</v>
      </c>
    </row>
    <row r="29" spans="1:12" x14ac:dyDescent="0.25">
      <c r="A29" s="5" t="s">
        <v>12</v>
      </c>
      <c r="B29" s="5">
        <v>900145579</v>
      </c>
      <c r="C29" s="5" t="s">
        <v>13</v>
      </c>
      <c r="D29" s="5" t="s">
        <v>38</v>
      </c>
      <c r="E29" s="5">
        <v>126921</v>
      </c>
      <c r="F29" s="5"/>
      <c r="G29" s="6">
        <v>44734</v>
      </c>
      <c r="H29" s="7">
        <v>24400</v>
      </c>
      <c r="I29" s="7">
        <v>0</v>
      </c>
      <c r="J29" s="7">
        <v>0</v>
      </c>
      <c r="K29" s="7">
        <v>0</v>
      </c>
      <c r="L29" s="7">
        <f t="shared" si="0"/>
        <v>24400</v>
      </c>
    </row>
    <row r="30" spans="1:12" x14ac:dyDescent="0.25">
      <c r="A30" s="5" t="s">
        <v>12</v>
      </c>
      <c r="B30" s="5">
        <v>900145579</v>
      </c>
      <c r="C30" s="5" t="s">
        <v>13</v>
      </c>
      <c r="D30" s="5" t="s">
        <v>39</v>
      </c>
      <c r="E30" s="5">
        <v>23805</v>
      </c>
      <c r="F30" s="5"/>
      <c r="G30" s="6">
        <v>44734</v>
      </c>
      <c r="H30" s="7">
        <v>155383</v>
      </c>
      <c r="I30" s="7">
        <v>0</v>
      </c>
      <c r="J30" s="7">
        <v>0</v>
      </c>
      <c r="K30" s="7">
        <v>0</v>
      </c>
      <c r="L30" s="7">
        <f t="shared" si="0"/>
        <v>155383</v>
      </c>
    </row>
    <row r="31" spans="1:12" x14ac:dyDescent="0.25">
      <c r="A31" s="5" t="s">
        <v>12</v>
      </c>
      <c r="B31" s="5">
        <v>900145579</v>
      </c>
      <c r="C31" s="5" t="s">
        <v>13</v>
      </c>
      <c r="D31" s="5" t="s">
        <v>40</v>
      </c>
      <c r="E31" s="5">
        <v>24321</v>
      </c>
      <c r="F31" s="5"/>
      <c r="G31" s="6">
        <v>44734</v>
      </c>
      <c r="H31" s="7">
        <v>67115</v>
      </c>
      <c r="I31" s="7">
        <v>0</v>
      </c>
      <c r="J31" s="7">
        <v>0</v>
      </c>
      <c r="K31" s="7">
        <v>0</v>
      </c>
      <c r="L31" s="7">
        <f t="shared" si="0"/>
        <v>67115</v>
      </c>
    </row>
    <row r="32" spans="1:12" x14ac:dyDescent="0.25">
      <c r="A32" s="5" t="s">
        <v>12</v>
      </c>
      <c r="B32" s="5">
        <v>900145579</v>
      </c>
      <c r="C32" s="5" t="s">
        <v>13</v>
      </c>
      <c r="D32" s="5" t="s">
        <v>41</v>
      </c>
      <c r="E32" s="5">
        <v>121020</v>
      </c>
      <c r="F32" s="5"/>
      <c r="G32" s="6">
        <v>44734</v>
      </c>
      <c r="H32" s="7">
        <v>158936</v>
      </c>
      <c r="I32" s="7">
        <v>0</v>
      </c>
      <c r="J32" s="7">
        <v>0</v>
      </c>
      <c r="K32" s="7">
        <v>0</v>
      </c>
      <c r="L32" s="7">
        <f t="shared" si="0"/>
        <v>158936</v>
      </c>
    </row>
    <row r="33" spans="1:12" x14ac:dyDescent="0.25">
      <c r="A33" s="5" t="s">
        <v>12</v>
      </c>
      <c r="B33" s="5">
        <v>900145579</v>
      </c>
      <c r="C33" s="5" t="s">
        <v>13</v>
      </c>
      <c r="D33" s="5" t="s">
        <v>42</v>
      </c>
      <c r="E33" s="5">
        <v>124261</v>
      </c>
      <c r="F33" s="5"/>
      <c r="G33" s="6">
        <v>44734</v>
      </c>
      <c r="H33" s="7">
        <v>40000</v>
      </c>
      <c r="I33" s="7">
        <v>0</v>
      </c>
      <c r="J33" s="7">
        <v>0</v>
      </c>
      <c r="K33" s="7">
        <v>0</v>
      </c>
      <c r="L33" s="7">
        <f t="shared" si="0"/>
        <v>40000</v>
      </c>
    </row>
    <row r="34" spans="1:12" x14ac:dyDescent="0.25">
      <c r="A34" s="5" t="s">
        <v>12</v>
      </c>
      <c r="B34" s="5">
        <v>900145579</v>
      </c>
      <c r="C34" s="5" t="s">
        <v>13</v>
      </c>
      <c r="D34" s="5" t="s">
        <v>43</v>
      </c>
      <c r="E34" s="5">
        <v>124391</v>
      </c>
      <c r="F34" s="5"/>
      <c r="G34" s="6">
        <v>44734</v>
      </c>
      <c r="H34" s="7">
        <v>174963</v>
      </c>
      <c r="I34" s="7">
        <v>0</v>
      </c>
      <c r="J34" s="7">
        <v>0</v>
      </c>
      <c r="K34" s="7">
        <v>0</v>
      </c>
      <c r="L34" s="7">
        <f t="shared" si="0"/>
        <v>174963</v>
      </c>
    </row>
    <row r="35" spans="1:12" x14ac:dyDescent="0.25">
      <c r="A35" s="5" t="s">
        <v>12</v>
      </c>
      <c r="B35" s="5">
        <v>900145579</v>
      </c>
      <c r="C35" s="5" t="s">
        <v>13</v>
      </c>
      <c r="D35" s="5" t="s">
        <v>44</v>
      </c>
      <c r="E35" s="5">
        <v>6527</v>
      </c>
      <c r="F35" s="5"/>
      <c r="G35" s="6">
        <v>44734</v>
      </c>
      <c r="H35" s="7">
        <v>152929</v>
      </c>
      <c r="I35" s="7">
        <v>0</v>
      </c>
      <c r="J35" s="7">
        <v>0</v>
      </c>
      <c r="K35" s="7">
        <v>0</v>
      </c>
      <c r="L35" s="7">
        <f t="shared" si="0"/>
        <v>152929</v>
      </c>
    </row>
    <row r="36" spans="1:12" x14ac:dyDescent="0.25">
      <c r="A36" s="5" t="s">
        <v>12</v>
      </c>
      <c r="B36" s="5">
        <v>900145579</v>
      </c>
      <c r="C36" s="5" t="s">
        <v>13</v>
      </c>
      <c r="D36" s="5" t="s">
        <v>45</v>
      </c>
      <c r="E36" s="5">
        <v>127929</v>
      </c>
      <c r="F36" s="5"/>
      <c r="G36" s="6">
        <v>44734</v>
      </c>
      <c r="H36" s="7">
        <v>105500</v>
      </c>
      <c r="I36" s="7">
        <v>0</v>
      </c>
      <c r="J36" s="7">
        <v>0</v>
      </c>
      <c r="K36" s="7">
        <v>0</v>
      </c>
      <c r="L36" s="7">
        <f t="shared" si="0"/>
        <v>105500</v>
      </c>
    </row>
    <row r="37" spans="1:12" x14ac:dyDescent="0.25">
      <c r="A37" s="5" t="s">
        <v>12</v>
      </c>
      <c r="B37" s="5">
        <v>900145579</v>
      </c>
      <c r="C37" s="5" t="s">
        <v>13</v>
      </c>
      <c r="D37" s="5" t="s">
        <v>46</v>
      </c>
      <c r="E37" s="5">
        <v>7111</v>
      </c>
      <c r="F37" s="5"/>
      <c r="G37" s="6">
        <v>44734</v>
      </c>
      <c r="H37" s="7">
        <v>137009</v>
      </c>
      <c r="I37" s="7">
        <v>0</v>
      </c>
      <c r="J37" s="7">
        <v>0</v>
      </c>
      <c r="K37" s="7">
        <v>0</v>
      </c>
      <c r="L37" s="7">
        <f t="shared" si="0"/>
        <v>137009</v>
      </c>
    </row>
    <row r="38" spans="1:12" x14ac:dyDescent="0.25">
      <c r="A38" s="5" t="s">
        <v>12</v>
      </c>
      <c r="B38" s="5">
        <v>900145579</v>
      </c>
      <c r="C38" s="5" t="s">
        <v>13</v>
      </c>
      <c r="D38" s="5" t="s">
        <v>47</v>
      </c>
      <c r="E38" s="5">
        <v>47103</v>
      </c>
      <c r="F38" s="5"/>
      <c r="G38" s="6">
        <v>44734</v>
      </c>
      <c r="H38" s="7">
        <v>979712</v>
      </c>
      <c r="I38" s="7">
        <v>0</v>
      </c>
      <c r="J38" s="7">
        <v>0</v>
      </c>
      <c r="K38" s="7">
        <v>0</v>
      </c>
      <c r="L38" s="7">
        <f t="shared" si="0"/>
        <v>979712</v>
      </c>
    </row>
    <row r="39" spans="1:12" x14ac:dyDescent="0.25">
      <c r="A39" s="5" t="s">
        <v>12</v>
      </c>
      <c r="B39" s="5">
        <v>900145579</v>
      </c>
      <c r="C39" s="5" t="s">
        <v>13</v>
      </c>
      <c r="D39" s="5" t="s">
        <v>48</v>
      </c>
      <c r="E39" s="5">
        <v>7068</v>
      </c>
      <c r="F39" s="5"/>
      <c r="G39" s="6">
        <v>44734</v>
      </c>
      <c r="H39" s="7">
        <v>144115</v>
      </c>
      <c r="I39" s="7">
        <v>0</v>
      </c>
      <c r="J39" s="7">
        <v>0</v>
      </c>
      <c r="K39" s="7">
        <v>0</v>
      </c>
      <c r="L39" s="7">
        <f t="shared" si="0"/>
        <v>144115</v>
      </c>
    </row>
    <row r="40" spans="1:12" x14ac:dyDescent="0.25">
      <c r="A40" s="5" t="s">
        <v>12</v>
      </c>
      <c r="B40" s="5">
        <v>900145579</v>
      </c>
      <c r="C40" s="5" t="s">
        <v>13</v>
      </c>
      <c r="D40" s="5" t="s">
        <v>49</v>
      </c>
      <c r="E40" s="5">
        <v>4523</v>
      </c>
      <c r="F40" s="5"/>
      <c r="G40" s="6">
        <v>44734</v>
      </c>
      <c r="H40" s="7">
        <v>36500</v>
      </c>
      <c r="I40" s="7">
        <v>0</v>
      </c>
      <c r="J40" s="7">
        <v>0</v>
      </c>
      <c r="K40" s="7">
        <v>0</v>
      </c>
      <c r="L40" s="7">
        <f t="shared" si="0"/>
        <v>36500</v>
      </c>
    </row>
    <row r="41" spans="1:12" x14ac:dyDescent="0.25">
      <c r="A41" s="5" t="s">
        <v>12</v>
      </c>
      <c r="B41" s="5">
        <v>900145579</v>
      </c>
      <c r="C41" s="5" t="s">
        <v>13</v>
      </c>
      <c r="D41" s="5" t="s">
        <v>50</v>
      </c>
      <c r="E41" s="5">
        <v>131075</v>
      </c>
      <c r="F41" s="5"/>
      <c r="G41" s="6">
        <v>44734</v>
      </c>
      <c r="H41" s="7">
        <v>6100</v>
      </c>
      <c r="I41" s="7">
        <v>0</v>
      </c>
      <c r="J41" s="7">
        <v>0</v>
      </c>
      <c r="K41" s="7">
        <v>0</v>
      </c>
      <c r="L41" s="7">
        <f t="shared" si="0"/>
        <v>6100</v>
      </c>
    </row>
    <row r="42" spans="1:12" x14ac:dyDescent="0.25">
      <c r="A42" s="5" t="s">
        <v>12</v>
      </c>
      <c r="B42" s="5">
        <v>900145579</v>
      </c>
      <c r="C42" s="5" t="s">
        <v>13</v>
      </c>
      <c r="D42" s="5" t="s">
        <v>51</v>
      </c>
      <c r="E42" s="5">
        <v>132468</v>
      </c>
      <c r="F42" s="5"/>
      <c r="G42" s="6">
        <v>44734</v>
      </c>
      <c r="H42" s="7">
        <v>12200</v>
      </c>
      <c r="I42" s="7">
        <v>0</v>
      </c>
      <c r="J42" s="7">
        <v>0</v>
      </c>
      <c r="K42" s="7">
        <v>0</v>
      </c>
      <c r="L42" s="7">
        <f t="shared" si="0"/>
        <v>12200</v>
      </c>
    </row>
  </sheetData>
  <conditionalFormatting sqref="D2:D3">
    <cfRule type="duplicateValues" dxfId="3" priority="3"/>
    <cfRule type="duplicateValues" dxfId="2" priority="4"/>
  </conditionalFormatting>
  <conditionalFormatting sqref="E2:E3">
    <cfRule type="duplicateValues" dxfId="1" priority="1"/>
    <cfRule type="duplicateValues" dxfId="0" priority="2"/>
  </conditionalFormatting>
  <dataValidations count="3">
    <dataValidation type="textLength" allowBlank="1" showInputMessage="1" showErrorMessage="1" errorTitle="ERROR" error="El prefijo no debe superar los 4 caracteres" sqref="D2:D1048576 E2:E42" xr:uid="{00000000-0002-0000-0000-000000000000}">
      <formula1>0</formula1>
      <formula2>4</formula2>
    </dataValidation>
    <dataValidation type="whole" allowBlank="1" showInputMessage="1" showErrorMessage="1" errorTitle="ERROR" error="Datos no validos" sqref="E43:E1048576" xr:uid="{00000000-0002-0000-0000-000001000000}">
      <formula1>1</formula1>
      <formula2>9999999999999</formula2>
    </dataValidation>
    <dataValidation type="date" allowBlank="1" showInputMessage="1" showErrorMessage="1" sqref="F1:G1048576" xr:uid="{00000000-0002-0000-0000-000002000000}">
      <formula1>36526</formula1>
      <formula2>44656</formula2>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3E363-F354-4A9D-B17D-4B92AB6F500F}">
  <dimension ref="A3:F10"/>
  <sheetViews>
    <sheetView showGridLines="0" zoomScale="85" zoomScaleNormal="85" workbookViewId="0">
      <selection activeCell="E9" sqref="E9"/>
    </sheetView>
  </sheetViews>
  <sheetFormatPr baseColWidth="10" defaultRowHeight="15" x14ac:dyDescent="0.25"/>
  <cols>
    <col min="1" max="1" width="68.85546875" bestFit="1" customWidth="1"/>
    <col min="2" max="2" width="10.28515625" bestFit="1" customWidth="1"/>
    <col min="3" max="3" width="15.42578125" bestFit="1" customWidth="1"/>
    <col min="4" max="4" width="13.140625" bestFit="1" customWidth="1"/>
    <col min="5" max="5" width="18.28515625" bestFit="1" customWidth="1"/>
    <col min="6" max="6" width="18.5703125" bestFit="1" customWidth="1"/>
  </cols>
  <sheetData>
    <row r="3" spans="1:6" x14ac:dyDescent="0.25">
      <c r="A3" s="14" t="s">
        <v>217</v>
      </c>
      <c r="B3" s="16" t="s">
        <v>218</v>
      </c>
      <c r="C3" t="s">
        <v>219</v>
      </c>
      <c r="D3" t="s">
        <v>220</v>
      </c>
      <c r="E3" t="s">
        <v>221</v>
      </c>
      <c r="F3" t="s">
        <v>222</v>
      </c>
    </row>
    <row r="4" spans="1:6" x14ac:dyDescent="0.25">
      <c r="A4" s="15" t="s">
        <v>214</v>
      </c>
      <c r="B4" s="17">
        <v>1</v>
      </c>
      <c r="C4" s="18">
        <v>265000</v>
      </c>
      <c r="D4" s="18">
        <v>0</v>
      </c>
      <c r="E4" s="18">
        <v>0</v>
      </c>
      <c r="F4" s="18">
        <v>265000</v>
      </c>
    </row>
    <row r="5" spans="1:6" x14ac:dyDescent="0.25">
      <c r="A5" s="15" t="s">
        <v>215</v>
      </c>
      <c r="B5" s="17">
        <v>3</v>
      </c>
      <c r="C5" s="18">
        <v>79400</v>
      </c>
      <c r="D5" s="18">
        <v>0</v>
      </c>
      <c r="E5" s="18">
        <v>0</v>
      </c>
      <c r="F5" s="18"/>
    </row>
    <row r="6" spans="1:6" x14ac:dyDescent="0.25">
      <c r="A6" s="15" t="s">
        <v>209</v>
      </c>
      <c r="B6" s="17">
        <v>15</v>
      </c>
      <c r="C6" s="18">
        <v>3194690</v>
      </c>
      <c r="D6" s="18">
        <v>0</v>
      </c>
      <c r="E6" s="18">
        <v>3194690</v>
      </c>
      <c r="F6" s="18"/>
    </row>
    <row r="7" spans="1:6" x14ac:dyDescent="0.25">
      <c r="A7" s="15" t="s">
        <v>212</v>
      </c>
      <c r="B7" s="17">
        <v>3</v>
      </c>
      <c r="C7" s="18">
        <v>103188</v>
      </c>
      <c r="D7" s="18">
        <v>0</v>
      </c>
      <c r="E7" s="18"/>
      <c r="F7" s="18"/>
    </row>
    <row r="8" spans="1:6" x14ac:dyDescent="0.25">
      <c r="A8" s="15" t="s">
        <v>210</v>
      </c>
      <c r="B8" s="17">
        <v>18</v>
      </c>
      <c r="C8" s="18">
        <v>2705817</v>
      </c>
      <c r="D8" s="18">
        <v>2705817</v>
      </c>
      <c r="E8" s="18">
        <v>0</v>
      </c>
      <c r="F8" s="18"/>
    </row>
    <row r="9" spans="1:6" x14ac:dyDescent="0.25">
      <c r="A9" s="15" t="s">
        <v>211</v>
      </c>
      <c r="B9" s="17">
        <v>1</v>
      </c>
      <c r="C9" s="18">
        <v>137009</v>
      </c>
      <c r="D9" s="18">
        <v>82109</v>
      </c>
      <c r="E9" s="18">
        <v>54900</v>
      </c>
      <c r="F9" s="18"/>
    </row>
    <row r="10" spans="1:6" x14ac:dyDescent="0.25">
      <c r="A10" s="15" t="s">
        <v>216</v>
      </c>
      <c r="B10" s="17">
        <v>41</v>
      </c>
      <c r="C10" s="18">
        <v>6485104</v>
      </c>
      <c r="D10" s="18">
        <v>2787926</v>
      </c>
      <c r="E10" s="18">
        <v>3249590</v>
      </c>
      <c r="F10" s="18">
        <v>265000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06338-24F2-4F77-BDC1-94B4F2AF9E8B}">
  <dimension ref="A1:AS43"/>
  <sheetViews>
    <sheetView showGridLines="0" topLeftCell="C1" zoomScale="85" zoomScaleNormal="85" workbookViewId="0">
      <selection activeCell="F14" sqref="F14"/>
    </sheetView>
  </sheetViews>
  <sheetFormatPr baseColWidth="10" defaultRowHeight="15" x14ac:dyDescent="0.25"/>
  <cols>
    <col min="1" max="1" width="10.28515625" bestFit="1" customWidth="1"/>
    <col min="2" max="2" width="13.5703125" bestFit="1" customWidth="1"/>
    <col min="3" max="3" width="10.7109375" bestFit="1" customWidth="1"/>
    <col min="4" max="4" width="11" bestFit="1" customWidth="1"/>
    <col min="5" max="5" width="11.28515625" bestFit="1" customWidth="1"/>
    <col min="6" max="6" width="11" bestFit="1" customWidth="1"/>
    <col min="7" max="7" width="10.85546875" bestFit="1" customWidth="1"/>
    <col min="8" max="8" width="12.85546875" bestFit="1" customWidth="1"/>
    <col min="9" max="9" width="23.140625" bestFit="1" customWidth="1"/>
    <col min="10" max="10" width="11.140625" bestFit="1" customWidth="1"/>
    <col min="11" max="12" width="13.140625" bestFit="1" customWidth="1"/>
    <col min="13" max="13" width="37" customWidth="1"/>
    <col min="14" max="14" width="68.85546875" bestFit="1" customWidth="1"/>
    <col min="15" max="15" width="16.42578125" bestFit="1" customWidth="1"/>
    <col min="16" max="16" width="27.7109375" bestFit="1" customWidth="1"/>
    <col min="17" max="17" width="21.85546875" bestFit="1" customWidth="1"/>
    <col min="18" max="18" width="12.42578125" bestFit="1" customWidth="1"/>
    <col min="19" max="19" width="18.140625" bestFit="1" customWidth="1"/>
    <col min="20" max="20" width="12.140625" bestFit="1" customWidth="1"/>
    <col min="21" max="21" width="12.28515625" bestFit="1" customWidth="1"/>
    <col min="22" max="22" width="12.42578125" bestFit="1" customWidth="1"/>
    <col min="23" max="23" width="31.42578125" customWidth="1"/>
    <col min="24" max="24" width="12.5703125" bestFit="1" customWidth="1"/>
    <col min="25" max="25" width="41" customWidth="1"/>
    <col min="26" max="26" width="11.5703125" bestFit="1" customWidth="1"/>
    <col min="27" max="27" width="12.140625" bestFit="1" customWidth="1"/>
    <col min="28" max="28" width="11.140625" bestFit="1" customWidth="1"/>
    <col min="29" max="29" width="11.85546875" bestFit="1" customWidth="1"/>
    <col min="30" max="30" width="13.7109375" bestFit="1" customWidth="1"/>
    <col min="31" max="31" width="14.140625" bestFit="1" customWidth="1"/>
    <col min="33" max="33" width="11.140625" bestFit="1" customWidth="1"/>
    <col min="34" max="34" width="15.28515625" bestFit="1" customWidth="1"/>
    <col min="36" max="36" width="12.7109375" bestFit="1" customWidth="1"/>
    <col min="38" max="38" width="13.28515625" bestFit="1" customWidth="1"/>
    <col min="40" max="40" width="12.28515625" bestFit="1" customWidth="1"/>
    <col min="41" max="41" width="12.42578125" bestFit="1" customWidth="1"/>
    <col min="42" max="42" width="11" bestFit="1" customWidth="1"/>
    <col min="43" max="43" width="17" bestFit="1" customWidth="1"/>
    <col min="44" max="44" width="25.5703125" bestFit="1" customWidth="1"/>
    <col min="45" max="45" width="8.7109375" bestFit="1" customWidth="1"/>
  </cols>
  <sheetData>
    <row r="1" spans="1:45" x14ac:dyDescent="0.25">
      <c r="K1" s="12">
        <f>SUBTOTAL(9,K3:K43)</f>
        <v>6485104</v>
      </c>
      <c r="L1" s="12">
        <f>SUBTOTAL(9,L3:L43)</f>
        <v>6485104</v>
      </c>
      <c r="O1" s="12">
        <f>SUBTOTAL(9,O3:O43)</f>
        <v>2787926</v>
      </c>
      <c r="U1" s="12">
        <f>SUBTOTAL(9,U3:U43)</f>
        <v>6381916</v>
      </c>
      <c r="V1" s="12">
        <f>SUBTOTAL(9,V3:V43)</f>
        <v>79400</v>
      </c>
      <c r="X1" s="12">
        <f>SUBTOTAL(9,X3:X43)</f>
        <v>3249590</v>
      </c>
      <c r="Z1" s="12">
        <f>SUBTOTAL(9,Z3:Z43)</f>
        <v>3052926</v>
      </c>
      <c r="AA1" s="12">
        <f>SUBTOTAL(9,AA3:AA43)</f>
        <v>3249590</v>
      </c>
      <c r="AB1" s="12">
        <f>SUBTOTAL(9,AB3:AB43)</f>
        <v>0</v>
      </c>
      <c r="AC1" s="12">
        <f>SUBTOTAL(9,AC3:AC43)</f>
        <v>265000</v>
      </c>
    </row>
    <row r="2" spans="1:45" ht="39.950000000000003" customHeight="1" x14ac:dyDescent="0.25">
      <c r="A2" s="11" t="s">
        <v>52</v>
      </c>
      <c r="B2" s="11" t="s">
        <v>53</v>
      </c>
      <c r="C2" s="11" t="s">
        <v>54</v>
      </c>
      <c r="D2" s="11" t="s">
        <v>55</v>
      </c>
      <c r="E2" s="11" t="s">
        <v>56</v>
      </c>
      <c r="F2" s="11" t="s">
        <v>57</v>
      </c>
      <c r="G2" s="11" t="s">
        <v>58</v>
      </c>
      <c r="H2" s="13" t="s">
        <v>122</v>
      </c>
      <c r="I2" s="13" t="s">
        <v>123</v>
      </c>
      <c r="J2" s="11" t="s">
        <v>59</v>
      </c>
      <c r="K2" s="11" t="s">
        <v>60</v>
      </c>
      <c r="L2" s="11" t="s">
        <v>61</v>
      </c>
      <c r="M2" s="11" t="s">
        <v>62</v>
      </c>
      <c r="N2" s="13" t="s">
        <v>203</v>
      </c>
      <c r="O2" s="13" t="s">
        <v>204</v>
      </c>
      <c r="P2" s="13" t="s">
        <v>205</v>
      </c>
      <c r="Q2" s="13" t="s">
        <v>206</v>
      </c>
      <c r="R2" s="13" t="s">
        <v>207</v>
      </c>
      <c r="S2" s="13" t="s">
        <v>208</v>
      </c>
      <c r="T2" s="11" t="s">
        <v>63</v>
      </c>
      <c r="U2" s="11" t="s">
        <v>64</v>
      </c>
      <c r="V2" s="13" t="s">
        <v>65</v>
      </c>
      <c r="W2" s="13" t="s">
        <v>87</v>
      </c>
      <c r="X2" s="13" t="s">
        <v>66</v>
      </c>
      <c r="Y2" s="13" t="s">
        <v>76</v>
      </c>
      <c r="Z2" s="11" t="s">
        <v>67</v>
      </c>
      <c r="AA2" s="11" t="s">
        <v>68</v>
      </c>
      <c r="AB2" s="13" t="s">
        <v>70</v>
      </c>
      <c r="AC2" s="13" t="s">
        <v>69</v>
      </c>
      <c r="AD2" s="13" t="s">
        <v>71</v>
      </c>
      <c r="AE2" s="13" t="s">
        <v>72</v>
      </c>
      <c r="AF2" s="13" t="s">
        <v>73</v>
      </c>
      <c r="AG2" s="11" t="s">
        <v>74</v>
      </c>
      <c r="AH2" s="11" t="s">
        <v>75</v>
      </c>
      <c r="AI2" s="11" t="s">
        <v>77</v>
      </c>
      <c r="AJ2" s="11" t="s">
        <v>78</v>
      </c>
      <c r="AK2" s="11" t="s">
        <v>79</v>
      </c>
      <c r="AL2" s="11" t="s">
        <v>80</v>
      </c>
      <c r="AM2" s="11" t="s">
        <v>81</v>
      </c>
      <c r="AN2" s="11" t="s">
        <v>82</v>
      </c>
      <c r="AO2" s="11" t="s">
        <v>83</v>
      </c>
      <c r="AP2" s="11" t="s">
        <v>84</v>
      </c>
      <c r="AQ2" s="11" t="s">
        <v>85</v>
      </c>
      <c r="AR2" s="11" t="s">
        <v>86</v>
      </c>
      <c r="AS2" s="11" t="s">
        <v>88</v>
      </c>
    </row>
    <row r="3" spans="1:45" x14ac:dyDescent="0.25">
      <c r="A3" s="8">
        <v>900145579</v>
      </c>
      <c r="B3" s="8" t="s">
        <v>13</v>
      </c>
      <c r="C3" s="8" t="s">
        <v>89</v>
      </c>
      <c r="D3" s="8">
        <v>25773</v>
      </c>
      <c r="E3" s="8"/>
      <c r="F3" s="8"/>
      <c r="G3" s="8"/>
      <c r="H3" s="8" t="s">
        <v>124</v>
      </c>
      <c r="I3" s="8" t="s">
        <v>162</v>
      </c>
      <c r="J3" s="9">
        <v>44567</v>
      </c>
      <c r="K3" s="10">
        <v>16500</v>
      </c>
      <c r="L3" s="10">
        <v>16500</v>
      </c>
      <c r="M3" s="8" t="s">
        <v>90</v>
      </c>
      <c r="N3" s="8" t="s">
        <v>212</v>
      </c>
      <c r="O3" s="10">
        <v>0</v>
      </c>
      <c r="P3" s="10">
        <v>0</v>
      </c>
      <c r="Q3" s="8"/>
      <c r="R3" s="8"/>
      <c r="S3" s="8"/>
      <c r="T3" s="8" t="s">
        <v>91</v>
      </c>
      <c r="U3" s="10"/>
      <c r="V3" s="10"/>
      <c r="W3" s="8"/>
      <c r="X3" s="10"/>
      <c r="Y3" s="8"/>
      <c r="Z3" s="10"/>
      <c r="AA3" s="10"/>
      <c r="AB3" s="10"/>
      <c r="AC3" s="10"/>
      <c r="AD3" s="8"/>
      <c r="AE3" s="8"/>
      <c r="AF3" s="8"/>
      <c r="AG3" s="8"/>
      <c r="AH3" s="8"/>
      <c r="AI3" s="9">
        <v>44567</v>
      </c>
      <c r="AJ3" s="8"/>
      <c r="AK3" s="8"/>
      <c r="AL3" s="8"/>
      <c r="AM3" s="8"/>
      <c r="AN3" s="8"/>
      <c r="AO3" s="8"/>
      <c r="AP3" s="8"/>
      <c r="AQ3" s="8"/>
      <c r="AR3" s="8"/>
      <c r="AS3" s="8"/>
    </row>
    <row r="4" spans="1:45" x14ac:dyDescent="0.25">
      <c r="A4" s="8">
        <v>900145579</v>
      </c>
      <c r="B4" s="8" t="s">
        <v>13</v>
      </c>
      <c r="C4" s="8" t="s">
        <v>89</v>
      </c>
      <c r="D4" s="8">
        <v>27917</v>
      </c>
      <c r="E4" s="8"/>
      <c r="F4" s="8"/>
      <c r="G4" s="8"/>
      <c r="H4" s="8" t="s">
        <v>125</v>
      </c>
      <c r="I4" s="8" t="s">
        <v>163</v>
      </c>
      <c r="J4" s="9">
        <v>44567</v>
      </c>
      <c r="K4" s="10">
        <v>5500</v>
      </c>
      <c r="L4" s="10">
        <v>5500</v>
      </c>
      <c r="M4" s="8" t="s">
        <v>90</v>
      </c>
      <c r="N4" s="8" t="s">
        <v>212</v>
      </c>
      <c r="O4" s="10">
        <v>0</v>
      </c>
      <c r="P4" s="10">
        <v>0</v>
      </c>
      <c r="Q4" s="8"/>
      <c r="R4" s="8"/>
      <c r="S4" s="8"/>
      <c r="T4" s="8" t="s">
        <v>91</v>
      </c>
      <c r="U4" s="10"/>
      <c r="V4" s="10"/>
      <c r="W4" s="8"/>
      <c r="X4" s="10"/>
      <c r="Y4" s="8"/>
      <c r="Z4" s="10"/>
      <c r="AA4" s="10"/>
      <c r="AB4" s="10"/>
      <c r="AC4" s="10"/>
      <c r="AD4" s="8"/>
      <c r="AE4" s="8"/>
      <c r="AF4" s="8"/>
      <c r="AG4" s="8"/>
      <c r="AH4" s="8"/>
      <c r="AI4" s="9">
        <v>44567</v>
      </c>
      <c r="AJ4" s="8"/>
      <c r="AK4" s="8"/>
      <c r="AL4" s="8"/>
      <c r="AM4" s="8"/>
      <c r="AN4" s="8"/>
      <c r="AO4" s="8"/>
      <c r="AP4" s="8"/>
      <c r="AQ4" s="8"/>
      <c r="AR4" s="8"/>
      <c r="AS4" s="8"/>
    </row>
    <row r="5" spans="1:45" x14ac:dyDescent="0.25">
      <c r="A5" s="8">
        <v>900145579</v>
      </c>
      <c r="B5" s="8" t="s">
        <v>13</v>
      </c>
      <c r="C5" s="8" t="s">
        <v>92</v>
      </c>
      <c r="D5" s="8">
        <v>78270</v>
      </c>
      <c r="E5" s="8"/>
      <c r="F5" s="8"/>
      <c r="G5" s="8"/>
      <c r="H5" s="8" t="s">
        <v>126</v>
      </c>
      <c r="I5" s="8" t="s">
        <v>164</v>
      </c>
      <c r="J5" s="9">
        <v>44567</v>
      </c>
      <c r="K5" s="10">
        <v>81188</v>
      </c>
      <c r="L5" s="10">
        <v>81188</v>
      </c>
      <c r="M5" s="8" t="s">
        <v>90</v>
      </c>
      <c r="N5" s="8" t="s">
        <v>212</v>
      </c>
      <c r="O5" s="10">
        <v>0</v>
      </c>
      <c r="P5" s="10">
        <v>0</v>
      </c>
      <c r="Q5" s="8"/>
      <c r="R5" s="8"/>
      <c r="S5" s="8"/>
      <c r="T5" s="8" t="s">
        <v>91</v>
      </c>
      <c r="U5" s="10"/>
      <c r="V5" s="10"/>
      <c r="W5" s="8"/>
      <c r="X5" s="10"/>
      <c r="Y5" s="8"/>
      <c r="Z5" s="10"/>
      <c r="AA5" s="10"/>
      <c r="AB5" s="10"/>
      <c r="AC5" s="10"/>
      <c r="AD5" s="8"/>
      <c r="AE5" s="8"/>
      <c r="AF5" s="8"/>
      <c r="AG5" s="8"/>
      <c r="AH5" s="8"/>
      <c r="AI5" s="9">
        <v>44567</v>
      </c>
      <c r="AJ5" s="8"/>
      <c r="AK5" s="8"/>
      <c r="AL5" s="8"/>
      <c r="AM5" s="8"/>
      <c r="AN5" s="8"/>
      <c r="AO5" s="8"/>
      <c r="AP5" s="8"/>
      <c r="AQ5" s="8"/>
      <c r="AR5" s="8"/>
      <c r="AS5" s="8"/>
    </row>
    <row r="6" spans="1:45" x14ac:dyDescent="0.25">
      <c r="A6" s="8">
        <v>900145579</v>
      </c>
      <c r="B6" s="8" t="s">
        <v>13</v>
      </c>
      <c r="C6" s="8" t="s">
        <v>93</v>
      </c>
      <c r="D6" s="8">
        <v>3132</v>
      </c>
      <c r="E6" s="8" t="s">
        <v>93</v>
      </c>
      <c r="F6" s="8">
        <v>3132</v>
      </c>
      <c r="G6" s="8"/>
      <c r="H6" s="8" t="s">
        <v>127</v>
      </c>
      <c r="I6" s="8" t="s">
        <v>165</v>
      </c>
      <c r="J6" s="9">
        <v>44671</v>
      </c>
      <c r="K6" s="10">
        <v>36500</v>
      </c>
      <c r="L6" s="10">
        <v>36500</v>
      </c>
      <c r="M6" s="8" t="s">
        <v>94</v>
      </c>
      <c r="N6" s="8" t="s">
        <v>210</v>
      </c>
      <c r="O6" s="10">
        <v>36500</v>
      </c>
      <c r="P6" s="8">
        <v>1221943434</v>
      </c>
      <c r="Q6" s="8"/>
      <c r="R6" s="8"/>
      <c r="S6" s="8"/>
      <c r="T6" s="8" t="s">
        <v>95</v>
      </c>
      <c r="U6" s="10">
        <v>36500</v>
      </c>
      <c r="V6" s="10">
        <v>0</v>
      </c>
      <c r="W6" s="8"/>
      <c r="X6" s="10">
        <v>0</v>
      </c>
      <c r="Y6" s="8"/>
      <c r="Z6" s="10">
        <v>36500</v>
      </c>
      <c r="AA6" s="10">
        <v>0</v>
      </c>
      <c r="AB6" s="10"/>
      <c r="AC6" s="10"/>
      <c r="AD6" s="8"/>
      <c r="AE6" s="8"/>
      <c r="AF6" s="8"/>
      <c r="AG6" s="8"/>
      <c r="AH6" s="8"/>
      <c r="AI6" s="9">
        <v>44671</v>
      </c>
      <c r="AJ6" s="8"/>
      <c r="AK6" s="8">
        <v>2</v>
      </c>
      <c r="AL6" s="8"/>
      <c r="AM6" s="8"/>
      <c r="AN6" s="8">
        <v>1</v>
      </c>
      <c r="AO6" s="8">
        <v>20220430</v>
      </c>
      <c r="AP6" s="8">
        <v>20220420</v>
      </c>
      <c r="AQ6" s="8">
        <v>36500</v>
      </c>
      <c r="AR6" s="8">
        <v>0</v>
      </c>
      <c r="AS6" s="8"/>
    </row>
    <row r="7" spans="1:45" x14ac:dyDescent="0.25">
      <c r="A7" s="8">
        <v>900145579</v>
      </c>
      <c r="B7" s="8" t="s">
        <v>13</v>
      </c>
      <c r="C7" s="8" t="s">
        <v>96</v>
      </c>
      <c r="D7" s="8">
        <v>22189529</v>
      </c>
      <c r="E7" s="8" t="s">
        <v>96</v>
      </c>
      <c r="F7" s="8">
        <v>22189529</v>
      </c>
      <c r="G7" s="8"/>
      <c r="H7" s="8" t="s">
        <v>128</v>
      </c>
      <c r="I7" s="8" t="s">
        <v>166</v>
      </c>
      <c r="J7" s="9">
        <v>44258</v>
      </c>
      <c r="K7" s="10">
        <v>265000</v>
      </c>
      <c r="L7" s="10">
        <v>265000</v>
      </c>
      <c r="M7" s="8" t="s">
        <v>94</v>
      </c>
      <c r="N7" s="8" t="s">
        <v>214</v>
      </c>
      <c r="O7" s="10">
        <v>0</v>
      </c>
      <c r="P7" s="10">
        <v>0</v>
      </c>
      <c r="Q7" s="8"/>
      <c r="R7" s="8"/>
      <c r="S7" s="8"/>
      <c r="T7" s="8" t="s">
        <v>95</v>
      </c>
      <c r="U7" s="10">
        <v>265000</v>
      </c>
      <c r="V7" s="10">
        <v>0</v>
      </c>
      <c r="W7" s="8"/>
      <c r="X7" s="10">
        <v>0</v>
      </c>
      <c r="Y7" s="8"/>
      <c r="Z7" s="10">
        <v>265000</v>
      </c>
      <c r="AA7" s="10">
        <v>0</v>
      </c>
      <c r="AB7" s="10"/>
      <c r="AC7" s="10">
        <v>265000</v>
      </c>
      <c r="AD7" s="8">
        <v>4800051145</v>
      </c>
      <c r="AE7" s="8" t="s">
        <v>213</v>
      </c>
      <c r="AF7" s="8"/>
      <c r="AG7" s="8"/>
      <c r="AH7" s="8"/>
      <c r="AI7" s="9">
        <v>44258</v>
      </c>
      <c r="AJ7" s="8"/>
      <c r="AK7" s="8">
        <v>2</v>
      </c>
      <c r="AL7" s="8"/>
      <c r="AM7" s="8"/>
      <c r="AN7" s="8">
        <v>2</v>
      </c>
      <c r="AO7" s="8">
        <v>20210621</v>
      </c>
      <c r="AP7" s="8">
        <v>20210603</v>
      </c>
      <c r="AQ7" s="8">
        <v>265000</v>
      </c>
      <c r="AR7" s="8">
        <v>0</v>
      </c>
      <c r="AS7" s="8"/>
    </row>
    <row r="8" spans="1:45" x14ac:dyDescent="0.25">
      <c r="A8" s="8">
        <v>900145579</v>
      </c>
      <c r="B8" s="8" t="s">
        <v>13</v>
      </c>
      <c r="C8" s="8" t="s">
        <v>97</v>
      </c>
      <c r="D8" s="8">
        <v>36791</v>
      </c>
      <c r="E8" s="8" t="s">
        <v>97</v>
      </c>
      <c r="F8" s="8">
        <v>36791</v>
      </c>
      <c r="G8" s="8"/>
      <c r="H8" s="8" t="s">
        <v>129</v>
      </c>
      <c r="I8" s="8" t="s">
        <v>167</v>
      </c>
      <c r="J8" s="9">
        <v>44607</v>
      </c>
      <c r="K8" s="10">
        <v>110100</v>
      </c>
      <c r="L8" s="10">
        <v>110100</v>
      </c>
      <c r="M8" s="8" t="s">
        <v>94</v>
      </c>
      <c r="N8" s="8" t="s">
        <v>210</v>
      </c>
      <c r="O8" s="10">
        <v>110100</v>
      </c>
      <c r="P8" s="8">
        <v>1222007494</v>
      </c>
      <c r="Q8" s="8"/>
      <c r="R8" s="8"/>
      <c r="S8" s="8"/>
      <c r="T8" s="8" t="s">
        <v>95</v>
      </c>
      <c r="U8" s="10">
        <v>110100</v>
      </c>
      <c r="V8" s="10">
        <v>0</v>
      </c>
      <c r="W8" s="8"/>
      <c r="X8" s="10">
        <v>0</v>
      </c>
      <c r="Y8" s="8"/>
      <c r="Z8" s="10">
        <v>110100</v>
      </c>
      <c r="AA8" s="10">
        <v>0</v>
      </c>
      <c r="AB8" s="10"/>
      <c r="AC8" s="10"/>
      <c r="AD8" s="8"/>
      <c r="AE8" s="8"/>
      <c r="AF8" s="8"/>
      <c r="AG8" s="8"/>
      <c r="AH8" s="8"/>
      <c r="AI8" s="9">
        <v>44607</v>
      </c>
      <c r="AJ8" s="8"/>
      <c r="AK8" s="8">
        <v>2</v>
      </c>
      <c r="AL8" s="8"/>
      <c r="AM8" s="8"/>
      <c r="AN8" s="8">
        <v>1</v>
      </c>
      <c r="AO8" s="8">
        <v>20220329</v>
      </c>
      <c r="AP8" s="8">
        <v>20220302</v>
      </c>
      <c r="AQ8" s="8">
        <v>110100</v>
      </c>
      <c r="AR8" s="8">
        <v>0</v>
      </c>
      <c r="AS8" s="8"/>
    </row>
    <row r="9" spans="1:45" x14ac:dyDescent="0.25">
      <c r="A9" s="8">
        <v>900145579</v>
      </c>
      <c r="B9" s="8" t="s">
        <v>13</v>
      </c>
      <c r="C9" s="8" t="s">
        <v>97</v>
      </c>
      <c r="D9" s="8">
        <v>47103</v>
      </c>
      <c r="E9" s="8" t="s">
        <v>97</v>
      </c>
      <c r="F9" s="8">
        <v>47103</v>
      </c>
      <c r="G9" s="8"/>
      <c r="H9" s="8" t="s">
        <v>130</v>
      </c>
      <c r="I9" s="8" t="s">
        <v>168</v>
      </c>
      <c r="J9" s="9">
        <v>44734</v>
      </c>
      <c r="K9" s="10">
        <v>979712</v>
      </c>
      <c r="L9" s="10">
        <v>979712</v>
      </c>
      <c r="M9" s="8" t="s">
        <v>94</v>
      </c>
      <c r="N9" s="8" t="s">
        <v>210</v>
      </c>
      <c r="O9" s="10">
        <v>979712</v>
      </c>
      <c r="P9" s="8">
        <v>1222083483</v>
      </c>
      <c r="Q9" s="8"/>
      <c r="R9" s="8"/>
      <c r="S9" s="8"/>
      <c r="T9" s="8" t="s">
        <v>95</v>
      </c>
      <c r="U9" s="10">
        <v>979712</v>
      </c>
      <c r="V9" s="10">
        <v>0</v>
      </c>
      <c r="W9" s="8"/>
      <c r="X9" s="10">
        <v>0</v>
      </c>
      <c r="Y9" s="8"/>
      <c r="Z9" s="10">
        <v>979712</v>
      </c>
      <c r="AA9" s="10">
        <v>0</v>
      </c>
      <c r="AB9" s="10"/>
      <c r="AC9" s="10"/>
      <c r="AD9" s="8"/>
      <c r="AE9" s="8"/>
      <c r="AF9" s="8"/>
      <c r="AG9" s="8"/>
      <c r="AH9" s="8"/>
      <c r="AI9" s="9">
        <v>44734</v>
      </c>
      <c r="AJ9" s="8"/>
      <c r="AK9" s="8">
        <v>2</v>
      </c>
      <c r="AL9" s="8"/>
      <c r="AM9" s="8"/>
      <c r="AN9" s="8">
        <v>1</v>
      </c>
      <c r="AO9" s="8">
        <v>20220630</v>
      </c>
      <c r="AP9" s="8">
        <v>20220622</v>
      </c>
      <c r="AQ9" s="8">
        <v>979712</v>
      </c>
      <c r="AR9" s="8">
        <v>0</v>
      </c>
      <c r="AS9" s="8"/>
    </row>
    <row r="10" spans="1:45" x14ac:dyDescent="0.25">
      <c r="A10" s="8">
        <v>900145579</v>
      </c>
      <c r="B10" s="8" t="s">
        <v>13</v>
      </c>
      <c r="C10" s="8" t="s">
        <v>98</v>
      </c>
      <c r="D10" s="8">
        <v>6077</v>
      </c>
      <c r="E10" s="8" t="s">
        <v>98</v>
      </c>
      <c r="F10" s="8">
        <v>6077</v>
      </c>
      <c r="G10" s="8"/>
      <c r="H10" s="8" t="s">
        <v>131</v>
      </c>
      <c r="I10" s="8" t="s">
        <v>169</v>
      </c>
      <c r="J10" s="9">
        <v>44671</v>
      </c>
      <c r="K10" s="10">
        <v>67873</v>
      </c>
      <c r="L10" s="10">
        <v>67873</v>
      </c>
      <c r="M10" s="8" t="s">
        <v>94</v>
      </c>
      <c r="N10" s="8" t="s">
        <v>210</v>
      </c>
      <c r="O10" s="10">
        <v>67873</v>
      </c>
      <c r="P10" s="8">
        <v>1221943435</v>
      </c>
      <c r="Q10" s="8"/>
      <c r="R10" s="8"/>
      <c r="S10" s="8"/>
      <c r="T10" s="8" t="s">
        <v>95</v>
      </c>
      <c r="U10" s="10">
        <v>67873</v>
      </c>
      <c r="V10" s="10">
        <v>0</v>
      </c>
      <c r="W10" s="8"/>
      <c r="X10" s="10">
        <v>0</v>
      </c>
      <c r="Y10" s="8"/>
      <c r="Z10" s="10">
        <v>67873</v>
      </c>
      <c r="AA10" s="10">
        <v>0</v>
      </c>
      <c r="AB10" s="10"/>
      <c r="AC10" s="10"/>
      <c r="AD10" s="8"/>
      <c r="AE10" s="8"/>
      <c r="AF10" s="8"/>
      <c r="AG10" s="8"/>
      <c r="AH10" s="8"/>
      <c r="AI10" s="9">
        <v>44671</v>
      </c>
      <c r="AJ10" s="8"/>
      <c r="AK10" s="8">
        <v>2</v>
      </c>
      <c r="AL10" s="8"/>
      <c r="AM10" s="8"/>
      <c r="AN10" s="8">
        <v>1</v>
      </c>
      <c r="AO10" s="8">
        <v>20220430</v>
      </c>
      <c r="AP10" s="8">
        <v>20220420</v>
      </c>
      <c r="AQ10" s="8">
        <v>67873</v>
      </c>
      <c r="AR10" s="8">
        <v>0</v>
      </c>
      <c r="AS10" s="8"/>
    </row>
    <row r="11" spans="1:45" x14ac:dyDescent="0.25">
      <c r="A11" s="8">
        <v>900145579</v>
      </c>
      <c r="B11" s="8" t="s">
        <v>13</v>
      </c>
      <c r="C11" s="8" t="s">
        <v>98</v>
      </c>
      <c r="D11" s="8">
        <v>6194</v>
      </c>
      <c r="E11" s="8" t="s">
        <v>98</v>
      </c>
      <c r="F11" s="8">
        <v>6194</v>
      </c>
      <c r="G11" s="8"/>
      <c r="H11" s="8" t="s">
        <v>132</v>
      </c>
      <c r="I11" s="8" t="s">
        <v>170</v>
      </c>
      <c r="J11" s="9">
        <v>44734</v>
      </c>
      <c r="K11" s="10">
        <v>227995</v>
      </c>
      <c r="L11" s="10">
        <v>227995</v>
      </c>
      <c r="M11" s="8" t="s">
        <v>94</v>
      </c>
      <c r="N11" s="8" t="s">
        <v>210</v>
      </c>
      <c r="O11" s="10">
        <v>227995</v>
      </c>
      <c r="P11" s="8">
        <v>1222083456</v>
      </c>
      <c r="Q11" s="8"/>
      <c r="R11" s="8"/>
      <c r="S11" s="8"/>
      <c r="T11" s="8" t="s">
        <v>95</v>
      </c>
      <c r="U11" s="10">
        <v>227995</v>
      </c>
      <c r="V11" s="10">
        <v>0</v>
      </c>
      <c r="W11" s="8"/>
      <c r="X11" s="10">
        <v>0</v>
      </c>
      <c r="Y11" s="8"/>
      <c r="Z11" s="10">
        <v>227995</v>
      </c>
      <c r="AA11" s="10">
        <v>0</v>
      </c>
      <c r="AB11" s="10"/>
      <c r="AC11" s="10"/>
      <c r="AD11" s="8"/>
      <c r="AE11" s="8"/>
      <c r="AF11" s="8"/>
      <c r="AG11" s="8"/>
      <c r="AH11" s="8"/>
      <c r="AI11" s="9">
        <v>44734</v>
      </c>
      <c r="AJ11" s="8"/>
      <c r="AK11" s="8">
        <v>2</v>
      </c>
      <c r="AL11" s="8"/>
      <c r="AM11" s="8"/>
      <c r="AN11" s="8">
        <v>1</v>
      </c>
      <c r="AO11" s="8">
        <v>20220630</v>
      </c>
      <c r="AP11" s="8">
        <v>20220621</v>
      </c>
      <c r="AQ11" s="8">
        <v>227995</v>
      </c>
      <c r="AR11" s="8">
        <v>0</v>
      </c>
      <c r="AS11" s="8"/>
    </row>
    <row r="12" spans="1:45" x14ac:dyDescent="0.25">
      <c r="A12" s="8">
        <v>900145579</v>
      </c>
      <c r="B12" s="8" t="s">
        <v>13</v>
      </c>
      <c r="C12" s="8" t="s">
        <v>98</v>
      </c>
      <c r="D12" s="8">
        <v>6527</v>
      </c>
      <c r="E12" s="8" t="s">
        <v>98</v>
      </c>
      <c r="F12" s="8">
        <v>6527</v>
      </c>
      <c r="G12" s="8"/>
      <c r="H12" s="8" t="s">
        <v>133</v>
      </c>
      <c r="I12" s="8" t="s">
        <v>171</v>
      </c>
      <c r="J12" s="9">
        <v>44734</v>
      </c>
      <c r="K12" s="10">
        <v>152929</v>
      </c>
      <c r="L12" s="10">
        <v>152929</v>
      </c>
      <c r="M12" s="8" t="s">
        <v>94</v>
      </c>
      <c r="N12" s="8" t="s">
        <v>210</v>
      </c>
      <c r="O12" s="10">
        <v>152929</v>
      </c>
      <c r="P12" s="8">
        <v>1222024299</v>
      </c>
      <c r="Q12" s="8"/>
      <c r="R12" s="8"/>
      <c r="S12" s="8"/>
      <c r="T12" s="8" t="s">
        <v>95</v>
      </c>
      <c r="U12" s="10">
        <v>152929</v>
      </c>
      <c r="V12" s="10">
        <v>0</v>
      </c>
      <c r="W12" s="8"/>
      <c r="X12" s="10">
        <v>0</v>
      </c>
      <c r="Y12" s="8"/>
      <c r="Z12" s="10">
        <v>152929</v>
      </c>
      <c r="AA12" s="10">
        <v>0</v>
      </c>
      <c r="AB12" s="10"/>
      <c r="AC12" s="10"/>
      <c r="AD12" s="8"/>
      <c r="AE12" s="8"/>
      <c r="AF12" s="8"/>
      <c r="AG12" s="8"/>
      <c r="AH12" s="8"/>
      <c r="AI12" s="9">
        <v>44734</v>
      </c>
      <c r="AJ12" s="8"/>
      <c r="AK12" s="8">
        <v>2</v>
      </c>
      <c r="AL12" s="8"/>
      <c r="AM12" s="8"/>
      <c r="AN12" s="8">
        <v>1</v>
      </c>
      <c r="AO12" s="8">
        <v>20220630</v>
      </c>
      <c r="AP12" s="8">
        <v>20220621</v>
      </c>
      <c r="AQ12" s="8">
        <v>152929</v>
      </c>
      <c r="AR12" s="8">
        <v>0</v>
      </c>
      <c r="AS12" s="8"/>
    </row>
    <row r="13" spans="1:45" x14ac:dyDescent="0.25">
      <c r="A13" s="8">
        <v>900145579</v>
      </c>
      <c r="B13" s="8" t="s">
        <v>13</v>
      </c>
      <c r="C13" s="8" t="s">
        <v>98</v>
      </c>
      <c r="D13" s="8">
        <v>7068</v>
      </c>
      <c r="E13" s="8" t="s">
        <v>98</v>
      </c>
      <c r="F13" s="8">
        <v>7068</v>
      </c>
      <c r="G13" s="8"/>
      <c r="H13" s="8" t="s">
        <v>134</v>
      </c>
      <c r="I13" s="8" t="s">
        <v>172</v>
      </c>
      <c r="J13" s="9">
        <v>44734</v>
      </c>
      <c r="K13" s="10">
        <v>144115</v>
      </c>
      <c r="L13" s="10">
        <v>144115</v>
      </c>
      <c r="M13" s="8" t="s">
        <v>94</v>
      </c>
      <c r="N13" s="8" t="s">
        <v>210</v>
      </c>
      <c r="O13" s="10">
        <v>144115</v>
      </c>
      <c r="P13" s="8">
        <v>1222083484</v>
      </c>
      <c r="Q13" s="8"/>
      <c r="R13" s="8"/>
      <c r="S13" s="8"/>
      <c r="T13" s="8" t="s">
        <v>95</v>
      </c>
      <c r="U13" s="10">
        <v>144115</v>
      </c>
      <c r="V13" s="10">
        <v>0</v>
      </c>
      <c r="W13" s="8"/>
      <c r="X13" s="10">
        <v>0</v>
      </c>
      <c r="Y13" s="8"/>
      <c r="Z13" s="10">
        <v>144115</v>
      </c>
      <c r="AA13" s="10">
        <v>0</v>
      </c>
      <c r="AB13" s="10"/>
      <c r="AC13" s="10"/>
      <c r="AD13" s="8"/>
      <c r="AE13" s="8"/>
      <c r="AF13" s="8"/>
      <c r="AG13" s="8"/>
      <c r="AH13" s="8"/>
      <c r="AI13" s="9">
        <v>44734</v>
      </c>
      <c r="AJ13" s="8"/>
      <c r="AK13" s="8">
        <v>2</v>
      </c>
      <c r="AL13" s="8"/>
      <c r="AM13" s="8"/>
      <c r="AN13" s="8">
        <v>1</v>
      </c>
      <c r="AO13" s="8">
        <v>20220630</v>
      </c>
      <c r="AP13" s="8">
        <v>20220622</v>
      </c>
      <c r="AQ13" s="8">
        <v>144115</v>
      </c>
      <c r="AR13" s="8">
        <v>0</v>
      </c>
      <c r="AS13" s="8"/>
    </row>
    <row r="14" spans="1:45" x14ac:dyDescent="0.25">
      <c r="A14" s="8">
        <v>900145579</v>
      </c>
      <c r="B14" s="8" t="s">
        <v>13</v>
      </c>
      <c r="C14" s="8" t="s">
        <v>92</v>
      </c>
      <c r="D14" s="8">
        <v>104365</v>
      </c>
      <c r="E14" s="8" t="s">
        <v>92</v>
      </c>
      <c r="F14" s="8">
        <v>104365</v>
      </c>
      <c r="G14" s="8"/>
      <c r="H14" s="8" t="s">
        <v>135</v>
      </c>
      <c r="I14" s="8" t="s">
        <v>173</v>
      </c>
      <c r="J14" s="9">
        <v>44671</v>
      </c>
      <c r="K14" s="10">
        <v>174874</v>
      </c>
      <c r="L14" s="10">
        <v>174874</v>
      </c>
      <c r="M14" s="8" t="s">
        <v>94</v>
      </c>
      <c r="N14" s="8" t="s">
        <v>210</v>
      </c>
      <c r="O14" s="10">
        <v>174874</v>
      </c>
      <c r="P14" s="8">
        <v>1221943433</v>
      </c>
      <c r="Q14" s="8"/>
      <c r="R14" s="8"/>
      <c r="S14" s="8"/>
      <c r="T14" s="8" t="s">
        <v>95</v>
      </c>
      <c r="U14" s="10">
        <v>174874</v>
      </c>
      <c r="V14" s="10">
        <v>0</v>
      </c>
      <c r="W14" s="8"/>
      <c r="X14" s="10">
        <v>0</v>
      </c>
      <c r="Y14" s="8"/>
      <c r="Z14" s="10">
        <v>174874</v>
      </c>
      <c r="AA14" s="10">
        <v>0</v>
      </c>
      <c r="AB14" s="10"/>
      <c r="AC14" s="10"/>
      <c r="AD14" s="8"/>
      <c r="AE14" s="8"/>
      <c r="AF14" s="8"/>
      <c r="AG14" s="8"/>
      <c r="AH14" s="8"/>
      <c r="AI14" s="9">
        <v>44671</v>
      </c>
      <c r="AJ14" s="8"/>
      <c r="AK14" s="8">
        <v>2</v>
      </c>
      <c r="AL14" s="8"/>
      <c r="AM14" s="8"/>
      <c r="AN14" s="8">
        <v>1</v>
      </c>
      <c r="AO14" s="8">
        <v>20220430</v>
      </c>
      <c r="AP14" s="8">
        <v>20220420</v>
      </c>
      <c r="AQ14" s="8">
        <v>174874</v>
      </c>
      <c r="AR14" s="8">
        <v>0</v>
      </c>
      <c r="AS14" s="8"/>
    </row>
    <row r="15" spans="1:45" x14ac:dyDescent="0.25">
      <c r="A15" s="8">
        <v>900145579</v>
      </c>
      <c r="B15" s="8" t="s">
        <v>13</v>
      </c>
      <c r="C15" s="8" t="s">
        <v>92</v>
      </c>
      <c r="D15" s="8">
        <v>117093</v>
      </c>
      <c r="E15" s="8" t="s">
        <v>92</v>
      </c>
      <c r="F15" s="8">
        <v>117093</v>
      </c>
      <c r="G15" s="8"/>
      <c r="H15" s="8" t="s">
        <v>136</v>
      </c>
      <c r="I15" s="8" t="s">
        <v>174</v>
      </c>
      <c r="J15" s="9">
        <v>44671</v>
      </c>
      <c r="K15" s="10">
        <v>65700</v>
      </c>
      <c r="L15" s="10">
        <v>65700</v>
      </c>
      <c r="M15" s="8" t="s">
        <v>94</v>
      </c>
      <c r="N15" s="8" t="s">
        <v>210</v>
      </c>
      <c r="O15" s="10">
        <v>65700</v>
      </c>
      <c r="P15" s="8">
        <v>1221943436</v>
      </c>
      <c r="Q15" s="8"/>
      <c r="R15" s="8"/>
      <c r="S15" s="8"/>
      <c r="T15" s="8" t="s">
        <v>95</v>
      </c>
      <c r="U15" s="10">
        <v>65700</v>
      </c>
      <c r="V15" s="10">
        <v>0</v>
      </c>
      <c r="W15" s="8"/>
      <c r="X15" s="10">
        <v>0</v>
      </c>
      <c r="Y15" s="8"/>
      <c r="Z15" s="10">
        <v>65700</v>
      </c>
      <c r="AA15" s="10">
        <v>0</v>
      </c>
      <c r="AB15" s="10"/>
      <c r="AC15" s="10"/>
      <c r="AD15" s="8"/>
      <c r="AE15" s="8"/>
      <c r="AF15" s="8"/>
      <c r="AG15" s="8"/>
      <c r="AH15" s="8"/>
      <c r="AI15" s="9">
        <v>44671</v>
      </c>
      <c r="AJ15" s="8"/>
      <c r="AK15" s="8">
        <v>2</v>
      </c>
      <c r="AL15" s="8"/>
      <c r="AM15" s="8"/>
      <c r="AN15" s="8">
        <v>1</v>
      </c>
      <c r="AO15" s="8">
        <v>20220430</v>
      </c>
      <c r="AP15" s="8">
        <v>20220420</v>
      </c>
      <c r="AQ15" s="8">
        <v>65700</v>
      </c>
      <c r="AR15" s="8">
        <v>0</v>
      </c>
      <c r="AS15" s="8"/>
    </row>
    <row r="16" spans="1:45" x14ac:dyDescent="0.25">
      <c r="A16" s="8">
        <v>900145579</v>
      </c>
      <c r="B16" s="8" t="s">
        <v>13</v>
      </c>
      <c r="C16" s="8" t="s">
        <v>92</v>
      </c>
      <c r="D16" s="8">
        <v>121914</v>
      </c>
      <c r="E16" s="8" t="s">
        <v>92</v>
      </c>
      <c r="F16" s="8">
        <v>121914</v>
      </c>
      <c r="G16" s="8"/>
      <c r="H16" s="8" t="s">
        <v>137</v>
      </c>
      <c r="I16" s="8" t="s">
        <v>175</v>
      </c>
      <c r="J16" s="9">
        <v>44734</v>
      </c>
      <c r="K16" s="10">
        <v>193382</v>
      </c>
      <c r="L16" s="10">
        <v>193382</v>
      </c>
      <c r="M16" s="8" t="s">
        <v>94</v>
      </c>
      <c r="N16" s="8" t="s">
        <v>210</v>
      </c>
      <c r="O16" s="10">
        <v>193382</v>
      </c>
      <c r="P16" s="8">
        <v>1222083457</v>
      </c>
      <c r="Q16" s="8"/>
      <c r="R16" s="8"/>
      <c r="S16" s="8"/>
      <c r="T16" s="8" t="s">
        <v>95</v>
      </c>
      <c r="U16" s="10">
        <v>193382</v>
      </c>
      <c r="V16" s="10">
        <v>0</v>
      </c>
      <c r="W16" s="8"/>
      <c r="X16" s="10">
        <v>0</v>
      </c>
      <c r="Y16" s="8"/>
      <c r="Z16" s="10">
        <v>193382</v>
      </c>
      <c r="AA16" s="10">
        <v>0</v>
      </c>
      <c r="AB16" s="10"/>
      <c r="AC16" s="10"/>
      <c r="AD16" s="8"/>
      <c r="AE16" s="8"/>
      <c r="AF16" s="8"/>
      <c r="AG16" s="8"/>
      <c r="AH16" s="8"/>
      <c r="AI16" s="9">
        <v>44734</v>
      </c>
      <c r="AJ16" s="8"/>
      <c r="AK16" s="8">
        <v>2</v>
      </c>
      <c r="AL16" s="8"/>
      <c r="AM16" s="8"/>
      <c r="AN16" s="8">
        <v>1</v>
      </c>
      <c r="AO16" s="8">
        <v>20220630</v>
      </c>
      <c r="AP16" s="8">
        <v>20220621</v>
      </c>
      <c r="AQ16" s="8">
        <v>193382</v>
      </c>
      <c r="AR16" s="8">
        <v>0</v>
      </c>
      <c r="AS16" s="8"/>
    </row>
    <row r="17" spans="1:45" x14ac:dyDescent="0.25">
      <c r="A17" s="8">
        <v>900145579</v>
      </c>
      <c r="B17" s="8" t="s">
        <v>13</v>
      </c>
      <c r="C17" s="8" t="s">
        <v>92</v>
      </c>
      <c r="D17" s="8">
        <v>123857</v>
      </c>
      <c r="E17" s="8" t="s">
        <v>92</v>
      </c>
      <c r="F17" s="8">
        <v>123857</v>
      </c>
      <c r="G17" s="8"/>
      <c r="H17" s="8" t="s">
        <v>138</v>
      </c>
      <c r="I17" s="8" t="s">
        <v>176</v>
      </c>
      <c r="J17" s="9">
        <v>44734</v>
      </c>
      <c r="K17" s="10">
        <v>60720</v>
      </c>
      <c r="L17" s="10">
        <v>60720</v>
      </c>
      <c r="M17" s="8" t="s">
        <v>94</v>
      </c>
      <c r="N17" s="8" t="s">
        <v>210</v>
      </c>
      <c r="O17" s="10">
        <v>60720</v>
      </c>
      <c r="P17" s="8">
        <v>1222083458</v>
      </c>
      <c r="Q17" s="8"/>
      <c r="R17" s="8"/>
      <c r="S17" s="8"/>
      <c r="T17" s="8" t="s">
        <v>95</v>
      </c>
      <c r="U17" s="10">
        <v>60720</v>
      </c>
      <c r="V17" s="10">
        <v>0</v>
      </c>
      <c r="W17" s="8"/>
      <c r="X17" s="10">
        <v>0</v>
      </c>
      <c r="Y17" s="8"/>
      <c r="Z17" s="10">
        <v>60720</v>
      </c>
      <c r="AA17" s="10">
        <v>0</v>
      </c>
      <c r="AB17" s="10"/>
      <c r="AC17" s="10"/>
      <c r="AD17" s="8"/>
      <c r="AE17" s="8"/>
      <c r="AF17" s="8"/>
      <c r="AG17" s="8"/>
      <c r="AH17" s="8"/>
      <c r="AI17" s="9">
        <v>44734</v>
      </c>
      <c r="AJ17" s="8"/>
      <c r="AK17" s="8">
        <v>2</v>
      </c>
      <c r="AL17" s="8"/>
      <c r="AM17" s="8"/>
      <c r="AN17" s="8">
        <v>1</v>
      </c>
      <c r="AO17" s="8">
        <v>20220630</v>
      </c>
      <c r="AP17" s="8">
        <v>20220621</v>
      </c>
      <c r="AQ17" s="8">
        <v>60720</v>
      </c>
      <c r="AR17" s="8">
        <v>0</v>
      </c>
      <c r="AS17" s="8"/>
    </row>
    <row r="18" spans="1:45" x14ac:dyDescent="0.25">
      <c r="A18" s="8">
        <v>900145579</v>
      </c>
      <c r="B18" s="8" t="s">
        <v>13</v>
      </c>
      <c r="C18" s="8" t="s">
        <v>92</v>
      </c>
      <c r="D18" s="8">
        <v>124391</v>
      </c>
      <c r="E18" s="8" t="s">
        <v>92</v>
      </c>
      <c r="F18" s="8">
        <v>124391</v>
      </c>
      <c r="G18" s="8"/>
      <c r="H18" s="8" t="s">
        <v>139</v>
      </c>
      <c r="I18" s="8" t="s">
        <v>177</v>
      </c>
      <c r="J18" s="9">
        <v>44734</v>
      </c>
      <c r="K18" s="10">
        <v>174963</v>
      </c>
      <c r="L18" s="10">
        <v>174963</v>
      </c>
      <c r="M18" s="8" t="s">
        <v>94</v>
      </c>
      <c r="N18" s="8" t="s">
        <v>210</v>
      </c>
      <c r="O18" s="10">
        <v>174963</v>
      </c>
      <c r="P18" s="8">
        <v>1222024300</v>
      </c>
      <c r="Q18" s="8"/>
      <c r="R18" s="8"/>
      <c r="S18" s="8"/>
      <c r="T18" s="8" t="s">
        <v>95</v>
      </c>
      <c r="U18" s="10">
        <v>174963</v>
      </c>
      <c r="V18" s="10">
        <v>0</v>
      </c>
      <c r="W18" s="8"/>
      <c r="X18" s="10">
        <v>0</v>
      </c>
      <c r="Y18" s="8"/>
      <c r="Z18" s="10">
        <v>174963</v>
      </c>
      <c r="AA18" s="10">
        <v>0</v>
      </c>
      <c r="AB18" s="10"/>
      <c r="AC18" s="10"/>
      <c r="AD18" s="8"/>
      <c r="AE18" s="8"/>
      <c r="AF18" s="8"/>
      <c r="AG18" s="8"/>
      <c r="AH18" s="8"/>
      <c r="AI18" s="9">
        <v>44734</v>
      </c>
      <c r="AJ18" s="8"/>
      <c r="AK18" s="8">
        <v>2</v>
      </c>
      <c r="AL18" s="8"/>
      <c r="AM18" s="8"/>
      <c r="AN18" s="8">
        <v>1</v>
      </c>
      <c r="AO18" s="8">
        <v>20220630</v>
      </c>
      <c r="AP18" s="8">
        <v>20220621</v>
      </c>
      <c r="AQ18" s="8">
        <v>174963</v>
      </c>
      <c r="AR18" s="8">
        <v>0</v>
      </c>
      <c r="AS18" s="8"/>
    </row>
    <row r="19" spans="1:45" x14ac:dyDescent="0.25">
      <c r="A19" s="8">
        <v>900145579</v>
      </c>
      <c r="B19" s="8" t="s">
        <v>13</v>
      </c>
      <c r="C19" s="8" t="s">
        <v>92</v>
      </c>
      <c r="D19" s="8">
        <v>126689</v>
      </c>
      <c r="E19" s="8" t="s">
        <v>92</v>
      </c>
      <c r="F19" s="8">
        <v>126689</v>
      </c>
      <c r="G19" s="8"/>
      <c r="H19" s="8" t="s">
        <v>140</v>
      </c>
      <c r="I19" s="8" t="s">
        <v>178</v>
      </c>
      <c r="J19" s="9">
        <v>44734</v>
      </c>
      <c r="K19" s="10">
        <v>144354</v>
      </c>
      <c r="L19" s="10">
        <v>144354</v>
      </c>
      <c r="M19" s="8" t="s">
        <v>94</v>
      </c>
      <c r="N19" s="8" t="s">
        <v>210</v>
      </c>
      <c r="O19" s="10">
        <v>144354</v>
      </c>
      <c r="P19" s="8">
        <v>1222083459</v>
      </c>
      <c r="Q19" s="8"/>
      <c r="R19" s="8"/>
      <c r="S19" s="8"/>
      <c r="T19" s="8" t="s">
        <v>95</v>
      </c>
      <c r="U19" s="10">
        <v>144354</v>
      </c>
      <c r="V19" s="10">
        <v>0</v>
      </c>
      <c r="W19" s="8"/>
      <c r="X19" s="10">
        <v>0</v>
      </c>
      <c r="Y19" s="8"/>
      <c r="Z19" s="10">
        <v>144354</v>
      </c>
      <c r="AA19" s="10">
        <v>0</v>
      </c>
      <c r="AB19" s="10"/>
      <c r="AC19" s="10"/>
      <c r="AD19" s="8"/>
      <c r="AE19" s="8"/>
      <c r="AF19" s="8"/>
      <c r="AG19" s="8"/>
      <c r="AH19" s="8"/>
      <c r="AI19" s="9">
        <v>44734</v>
      </c>
      <c r="AJ19" s="8"/>
      <c r="AK19" s="8">
        <v>2</v>
      </c>
      <c r="AL19" s="8"/>
      <c r="AM19" s="8"/>
      <c r="AN19" s="8">
        <v>1</v>
      </c>
      <c r="AO19" s="8">
        <v>20220630</v>
      </c>
      <c r="AP19" s="8">
        <v>20220621</v>
      </c>
      <c r="AQ19" s="8">
        <v>144354</v>
      </c>
      <c r="AR19" s="8">
        <v>0</v>
      </c>
      <c r="AS19" s="8"/>
    </row>
    <row r="20" spans="1:45" x14ac:dyDescent="0.25">
      <c r="A20" s="8">
        <v>900145579</v>
      </c>
      <c r="B20" s="8" t="s">
        <v>13</v>
      </c>
      <c r="C20" s="8" t="s">
        <v>92</v>
      </c>
      <c r="D20" s="8">
        <v>126917</v>
      </c>
      <c r="E20" s="8" t="s">
        <v>92</v>
      </c>
      <c r="F20" s="8">
        <v>126917</v>
      </c>
      <c r="G20" s="8"/>
      <c r="H20" s="8" t="s">
        <v>141</v>
      </c>
      <c r="I20" s="8" t="s">
        <v>179</v>
      </c>
      <c r="J20" s="9">
        <v>44734</v>
      </c>
      <c r="K20" s="10">
        <v>24400</v>
      </c>
      <c r="L20" s="10">
        <v>24400</v>
      </c>
      <c r="M20" s="8" t="s">
        <v>94</v>
      </c>
      <c r="N20" s="8" t="s">
        <v>210</v>
      </c>
      <c r="O20" s="10">
        <v>24400</v>
      </c>
      <c r="P20" s="8">
        <v>1222083460</v>
      </c>
      <c r="Q20" s="8"/>
      <c r="R20" s="8"/>
      <c r="S20" s="8"/>
      <c r="T20" s="8" t="s">
        <v>95</v>
      </c>
      <c r="U20" s="10">
        <v>24400</v>
      </c>
      <c r="V20" s="10">
        <v>0</v>
      </c>
      <c r="W20" s="8"/>
      <c r="X20" s="10">
        <v>0</v>
      </c>
      <c r="Y20" s="8"/>
      <c r="Z20" s="10">
        <v>24400</v>
      </c>
      <c r="AA20" s="10">
        <v>0</v>
      </c>
      <c r="AB20" s="10"/>
      <c r="AC20" s="10"/>
      <c r="AD20" s="8"/>
      <c r="AE20" s="8"/>
      <c r="AF20" s="8"/>
      <c r="AG20" s="8"/>
      <c r="AH20" s="8"/>
      <c r="AI20" s="9">
        <v>44734</v>
      </c>
      <c r="AJ20" s="8"/>
      <c r="AK20" s="8">
        <v>2</v>
      </c>
      <c r="AL20" s="8"/>
      <c r="AM20" s="8"/>
      <c r="AN20" s="8">
        <v>1</v>
      </c>
      <c r="AO20" s="8">
        <v>20220630</v>
      </c>
      <c r="AP20" s="8">
        <v>20220621</v>
      </c>
      <c r="AQ20" s="8">
        <v>24400</v>
      </c>
      <c r="AR20" s="8">
        <v>0</v>
      </c>
      <c r="AS20" s="8"/>
    </row>
    <row r="21" spans="1:45" x14ac:dyDescent="0.25">
      <c r="A21" s="8">
        <v>900145579</v>
      </c>
      <c r="B21" s="8" t="s">
        <v>13</v>
      </c>
      <c r="C21" s="8" t="s">
        <v>92</v>
      </c>
      <c r="D21" s="8">
        <v>126921</v>
      </c>
      <c r="E21" s="8" t="s">
        <v>92</v>
      </c>
      <c r="F21" s="8">
        <v>126921</v>
      </c>
      <c r="G21" s="8"/>
      <c r="H21" s="8" t="s">
        <v>142</v>
      </c>
      <c r="I21" s="8" t="s">
        <v>180</v>
      </c>
      <c r="J21" s="9">
        <v>44734</v>
      </c>
      <c r="K21" s="10">
        <v>24400</v>
      </c>
      <c r="L21" s="10">
        <v>24400</v>
      </c>
      <c r="M21" s="8" t="s">
        <v>94</v>
      </c>
      <c r="N21" s="8" t="s">
        <v>210</v>
      </c>
      <c r="O21" s="10">
        <v>24400</v>
      </c>
      <c r="P21" s="8">
        <v>1222083461</v>
      </c>
      <c r="Q21" s="8"/>
      <c r="R21" s="8"/>
      <c r="S21" s="8"/>
      <c r="T21" s="8" t="s">
        <v>95</v>
      </c>
      <c r="U21" s="10">
        <v>24400</v>
      </c>
      <c r="V21" s="10">
        <v>0</v>
      </c>
      <c r="W21" s="8"/>
      <c r="X21" s="10">
        <v>0</v>
      </c>
      <c r="Y21" s="8"/>
      <c r="Z21" s="10">
        <v>24400</v>
      </c>
      <c r="AA21" s="10">
        <v>0</v>
      </c>
      <c r="AB21" s="10"/>
      <c r="AC21" s="10"/>
      <c r="AD21" s="8"/>
      <c r="AE21" s="8"/>
      <c r="AF21" s="8"/>
      <c r="AG21" s="8"/>
      <c r="AH21" s="8"/>
      <c r="AI21" s="9">
        <v>44734</v>
      </c>
      <c r="AJ21" s="8"/>
      <c r="AK21" s="8">
        <v>2</v>
      </c>
      <c r="AL21" s="8"/>
      <c r="AM21" s="8"/>
      <c r="AN21" s="8">
        <v>1</v>
      </c>
      <c r="AO21" s="8">
        <v>20220630</v>
      </c>
      <c r="AP21" s="8">
        <v>20220621</v>
      </c>
      <c r="AQ21" s="8">
        <v>24400</v>
      </c>
      <c r="AR21" s="8">
        <v>0</v>
      </c>
      <c r="AS21" s="8"/>
    </row>
    <row r="22" spans="1:45" x14ac:dyDescent="0.25">
      <c r="A22" s="8">
        <v>900145579</v>
      </c>
      <c r="B22" s="8" t="s">
        <v>13</v>
      </c>
      <c r="C22" s="8" t="s">
        <v>92</v>
      </c>
      <c r="D22" s="8">
        <v>127929</v>
      </c>
      <c r="E22" s="8" t="s">
        <v>92</v>
      </c>
      <c r="F22" s="8">
        <v>127929</v>
      </c>
      <c r="G22" s="8"/>
      <c r="H22" s="8" t="s">
        <v>143</v>
      </c>
      <c r="I22" s="8" t="s">
        <v>181</v>
      </c>
      <c r="J22" s="9">
        <v>44734</v>
      </c>
      <c r="K22" s="10">
        <v>105500</v>
      </c>
      <c r="L22" s="10">
        <v>105500</v>
      </c>
      <c r="M22" s="8" t="s">
        <v>94</v>
      </c>
      <c r="N22" s="8" t="s">
        <v>210</v>
      </c>
      <c r="O22" s="10">
        <v>105500</v>
      </c>
      <c r="P22" s="8">
        <v>1222049375</v>
      </c>
      <c r="Q22" s="8"/>
      <c r="R22" s="8"/>
      <c r="S22" s="8"/>
      <c r="T22" s="8" t="s">
        <v>95</v>
      </c>
      <c r="U22" s="10">
        <v>105500</v>
      </c>
      <c r="V22" s="10">
        <v>0</v>
      </c>
      <c r="W22" s="8"/>
      <c r="X22" s="10">
        <v>0</v>
      </c>
      <c r="Y22" s="8"/>
      <c r="Z22" s="10">
        <v>105500</v>
      </c>
      <c r="AA22" s="10">
        <v>0</v>
      </c>
      <c r="AB22" s="10"/>
      <c r="AC22" s="10"/>
      <c r="AD22" s="8"/>
      <c r="AE22" s="8"/>
      <c r="AF22" s="8"/>
      <c r="AG22" s="8"/>
      <c r="AH22" s="8"/>
      <c r="AI22" s="9">
        <v>44734</v>
      </c>
      <c r="AJ22" s="8"/>
      <c r="AK22" s="8">
        <v>2</v>
      </c>
      <c r="AL22" s="8"/>
      <c r="AM22" s="8"/>
      <c r="AN22" s="8">
        <v>1</v>
      </c>
      <c r="AO22" s="8">
        <v>20220630</v>
      </c>
      <c r="AP22" s="8">
        <v>20220622</v>
      </c>
      <c r="AQ22" s="8">
        <v>105500</v>
      </c>
      <c r="AR22" s="8">
        <v>0</v>
      </c>
      <c r="AS22" s="8"/>
    </row>
    <row r="23" spans="1:45" x14ac:dyDescent="0.25">
      <c r="A23" s="8">
        <v>900145579</v>
      </c>
      <c r="B23" s="8" t="s">
        <v>13</v>
      </c>
      <c r="C23" s="8" t="s">
        <v>92</v>
      </c>
      <c r="D23" s="8">
        <v>131075</v>
      </c>
      <c r="E23" s="8" t="s">
        <v>92</v>
      </c>
      <c r="F23" s="8">
        <v>131075</v>
      </c>
      <c r="G23" s="8"/>
      <c r="H23" s="8" t="s">
        <v>144</v>
      </c>
      <c r="I23" s="8" t="s">
        <v>182</v>
      </c>
      <c r="J23" s="9">
        <v>44734</v>
      </c>
      <c r="K23" s="10">
        <v>6100</v>
      </c>
      <c r="L23" s="10">
        <v>6100</v>
      </c>
      <c r="M23" s="8" t="s">
        <v>94</v>
      </c>
      <c r="N23" s="8" t="s">
        <v>210</v>
      </c>
      <c r="O23" s="10">
        <v>6100</v>
      </c>
      <c r="P23" s="8">
        <v>1222083481</v>
      </c>
      <c r="Q23" s="8"/>
      <c r="R23" s="8"/>
      <c r="S23" s="8"/>
      <c r="T23" s="8" t="s">
        <v>95</v>
      </c>
      <c r="U23" s="10">
        <v>6100</v>
      </c>
      <c r="V23" s="10">
        <v>0</v>
      </c>
      <c r="W23" s="8"/>
      <c r="X23" s="10">
        <v>0</v>
      </c>
      <c r="Y23" s="8"/>
      <c r="Z23" s="10">
        <v>6100</v>
      </c>
      <c r="AA23" s="10">
        <v>0</v>
      </c>
      <c r="AB23" s="10"/>
      <c r="AC23" s="10"/>
      <c r="AD23" s="8"/>
      <c r="AE23" s="8"/>
      <c r="AF23" s="8"/>
      <c r="AG23" s="8"/>
      <c r="AH23" s="8"/>
      <c r="AI23" s="9">
        <v>44734</v>
      </c>
      <c r="AJ23" s="8"/>
      <c r="AK23" s="8">
        <v>2</v>
      </c>
      <c r="AL23" s="8"/>
      <c r="AM23" s="8"/>
      <c r="AN23" s="8">
        <v>1</v>
      </c>
      <c r="AO23" s="8">
        <v>20220806</v>
      </c>
      <c r="AP23" s="8">
        <v>20220622</v>
      </c>
      <c r="AQ23" s="8">
        <v>6100</v>
      </c>
      <c r="AR23" s="8">
        <v>0</v>
      </c>
      <c r="AS23" s="8"/>
    </row>
    <row r="24" spans="1:45" x14ac:dyDescent="0.25">
      <c r="A24" s="8">
        <v>900145579</v>
      </c>
      <c r="B24" s="8" t="s">
        <v>13</v>
      </c>
      <c r="C24" s="8" t="s">
        <v>92</v>
      </c>
      <c r="D24" s="8">
        <v>132468</v>
      </c>
      <c r="E24" s="8" t="s">
        <v>92</v>
      </c>
      <c r="F24" s="8">
        <v>132468</v>
      </c>
      <c r="G24" s="8"/>
      <c r="H24" s="8" t="s">
        <v>145</v>
      </c>
      <c r="I24" s="8" t="s">
        <v>183</v>
      </c>
      <c r="J24" s="9">
        <v>44734</v>
      </c>
      <c r="K24" s="10">
        <v>12200</v>
      </c>
      <c r="L24" s="10">
        <v>12200</v>
      </c>
      <c r="M24" s="8" t="s">
        <v>94</v>
      </c>
      <c r="N24" s="8" t="s">
        <v>210</v>
      </c>
      <c r="O24" s="10">
        <v>12200</v>
      </c>
      <c r="P24" s="8">
        <v>1222083482</v>
      </c>
      <c r="Q24" s="8"/>
      <c r="R24" s="8"/>
      <c r="S24" s="8"/>
      <c r="T24" s="8" t="s">
        <v>95</v>
      </c>
      <c r="U24" s="10">
        <v>12200</v>
      </c>
      <c r="V24" s="10">
        <v>0</v>
      </c>
      <c r="W24" s="8"/>
      <c r="X24" s="10">
        <v>0</v>
      </c>
      <c r="Y24" s="8"/>
      <c r="Z24" s="10">
        <v>12200</v>
      </c>
      <c r="AA24" s="10">
        <v>0</v>
      </c>
      <c r="AB24" s="10"/>
      <c r="AC24" s="10"/>
      <c r="AD24" s="8"/>
      <c r="AE24" s="8"/>
      <c r="AF24" s="8"/>
      <c r="AG24" s="8"/>
      <c r="AH24" s="8"/>
      <c r="AI24" s="9">
        <v>44734</v>
      </c>
      <c r="AJ24" s="8"/>
      <c r="AK24" s="8">
        <v>2</v>
      </c>
      <c r="AL24" s="8"/>
      <c r="AM24" s="8"/>
      <c r="AN24" s="8">
        <v>1</v>
      </c>
      <c r="AO24" s="8">
        <v>20220806</v>
      </c>
      <c r="AP24" s="8">
        <v>20220622</v>
      </c>
      <c r="AQ24" s="8">
        <v>12200</v>
      </c>
      <c r="AR24" s="8">
        <v>0</v>
      </c>
      <c r="AS24" s="8"/>
    </row>
    <row r="25" spans="1:45" x14ac:dyDescent="0.25">
      <c r="A25" s="8">
        <v>900145579</v>
      </c>
      <c r="B25" s="8" t="s">
        <v>13</v>
      </c>
      <c r="C25" s="8" t="s">
        <v>99</v>
      </c>
      <c r="D25" s="8">
        <v>170103</v>
      </c>
      <c r="E25" s="8" t="s">
        <v>99</v>
      </c>
      <c r="F25" s="8">
        <v>170103</v>
      </c>
      <c r="G25" s="8"/>
      <c r="H25" s="8" t="s">
        <v>146</v>
      </c>
      <c r="I25" s="8" t="s">
        <v>184</v>
      </c>
      <c r="J25" s="9">
        <v>42826</v>
      </c>
      <c r="K25" s="10">
        <v>4400</v>
      </c>
      <c r="L25" s="10">
        <v>4400</v>
      </c>
      <c r="M25" s="8" t="s">
        <v>100</v>
      </c>
      <c r="N25" s="8" t="s">
        <v>215</v>
      </c>
      <c r="O25" s="10">
        <v>0</v>
      </c>
      <c r="P25" s="10">
        <v>0</v>
      </c>
      <c r="Q25" s="8"/>
      <c r="R25" s="8"/>
      <c r="S25" s="8"/>
      <c r="T25" s="8" t="s">
        <v>95</v>
      </c>
      <c r="U25" s="10">
        <v>4400</v>
      </c>
      <c r="V25" s="10">
        <v>4400</v>
      </c>
      <c r="W25" s="8"/>
      <c r="X25" s="10">
        <v>0</v>
      </c>
      <c r="Y25" s="8"/>
      <c r="Z25" s="10">
        <v>0</v>
      </c>
      <c r="AA25" s="10">
        <v>0</v>
      </c>
      <c r="AB25" s="10"/>
      <c r="AC25" s="10"/>
      <c r="AD25" s="8"/>
      <c r="AE25" s="8"/>
      <c r="AF25" s="8"/>
      <c r="AG25" s="8"/>
      <c r="AH25" s="8"/>
      <c r="AI25" s="9">
        <v>42826</v>
      </c>
      <c r="AJ25" s="8"/>
      <c r="AK25" s="8">
        <v>2</v>
      </c>
      <c r="AL25" s="8"/>
      <c r="AM25" s="8"/>
      <c r="AN25" s="8">
        <v>2</v>
      </c>
      <c r="AO25" s="8">
        <v>20211130</v>
      </c>
      <c r="AP25" s="8">
        <v>20211103</v>
      </c>
      <c r="AQ25" s="8">
        <v>4400</v>
      </c>
      <c r="AR25" s="8">
        <v>4400</v>
      </c>
      <c r="AS25" s="8"/>
    </row>
    <row r="26" spans="1:45" x14ac:dyDescent="0.25">
      <c r="A26" s="8">
        <v>900145579</v>
      </c>
      <c r="B26" s="8" t="s">
        <v>13</v>
      </c>
      <c r="C26" s="8"/>
      <c r="D26" s="8">
        <v>3935748</v>
      </c>
      <c r="E26" s="8"/>
      <c r="F26" s="8">
        <v>3935748</v>
      </c>
      <c r="G26" s="8"/>
      <c r="H26" s="8">
        <v>3935748</v>
      </c>
      <c r="I26" s="8" t="s">
        <v>185</v>
      </c>
      <c r="J26" s="9">
        <v>42719</v>
      </c>
      <c r="K26" s="10">
        <v>64400</v>
      </c>
      <c r="L26" s="10">
        <v>64400</v>
      </c>
      <c r="M26" s="8" t="s">
        <v>100</v>
      </c>
      <c r="N26" s="8" t="s">
        <v>215</v>
      </c>
      <c r="O26" s="10">
        <v>0</v>
      </c>
      <c r="P26" s="10">
        <v>0</v>
      </c>
      <c r="Q26" s="8"/>
      <c r="R26" s="8"/>
      <c r="S26" s="8"/>
      <c r="T26" s="8" t="s">
        <v>95</v>
      </c>
      <c r="U26" s="10">
        <v>64400</v>
      </c>
      <c r="V26" s="10">
        <v>64400</v>
      </c>
      <c r="W26" s="8"/>
      <c r="X26" s="10">
        <v>0</v>
      </c>
      <c r="Y26" s="8"/>
      <c r="Z26" s="10">
        <v>0</v>
      </c>
      <c r="AA26" s="10">
        <v>0</v>
      </c>
      <c r="AB26" s="10"/>
      <c r="AC26" s="10"/>
      <c r="AD26" s="8"/>
      <c r="AE26" s="8"/>
      <c r="AF26" s="8"/>
      <c r="AG26" s="8"/>
      <c r="AH26" s="8"/>
      <c r="AI26" s="9">
        <v>42719</v>
      </c>
      <c r="AJ26" s="8"/>
      <c r="AK26" s="8">
        <v>2</v>
      </c>
      <c r="AL26" s="8"/>
      <c r="AM26" s="8"/>
      <c r="AN26" s="8">
        <v>2</v>
      </c>
      <c r="AO26" s="8">
        <v>20211130</v>
      </c>
      <c r="AP26" s="8">
        <v>20211103</v>
      </c>
      <c r="AQ26" s="8">
        <v>64400</v>
      </c>
      <c r="AR26" s="8">
        <v>64400</v>
      </c>
      <c r="AS26" s="8"/>
    </row>
    <row r="27" spans="1:45" x14ac:dyDescent="0.25">
      <c r="A27" s="8">
        <v>900145579</v>
      </c>
      <c r="B27" s="8" t="s">
        <v>13</v>
      </c>
      <c r="C27" s="8"/>
      <c r="D27" s="8">
        <v>6953812</v>
      </c>
      <c r="E27" s="8"/>
      <c r="F27" s="8">
        <v>6953812</v>
      </c>
      <c r="G27" s="8"/>
      <c r="H27" s="8">
        <v>6953812</v>
      </c>
      <c r="I27" s="8" t="s">
        <v>186</v>
      </c>
      <c r="J27" s="9">
        <v>43937</v>
      </c>
      <c r="K27" s="10">
        <v>10600</v>
      </c>
      <c r="L27" s="10">
        <v>10600</v>
      </c>
      <c r="M27" s="8" t="s">
        <v>100</v>
      </c>
      <c r="N27" s="8" t="s">
        <v>215</v>
      </c>
      <c r="O27" s="10">
        <v>0</v>
      </c>
      <c r="P27" s="10">
        <v>0</v>
      </c>
      <c r="Q27" s="8"/>
      <c r="R27" s="8"/>
      <c r="S27" s="8"/>
      <c r="T27" s="8" t="s">
        <v>95</v>
      </c>
      <c r="U27" s="10">
        <v>10600</v>
      </c>
      <c r="V27" s="10">
        <v>10600</v>
      </c>
      <c r="W27" s="8"/>
      <c r="X27" s="10">
        <v>0</v>
      </c>
      <c r="Y27" s="8"/>
      <c r="Z27" s="10">
        <v>0</v>
      </c>
      <c r="AA27" s="10">
        <v>0</v>
      </c>
      <c r="AB27" s="10"/>
      <c r="AC27" s="10"/>
      <c r="AD27" s="8"/>
      <c r="AE27" s="8"/>
      <c r="AF27" s="8"/>
      <c r="AG27" s="8"/>
      <c r="AH27" s="8"/>
      <c r="AI27" s="9">
        <v>43937</v>
      </c>
      <c r="AJ27" s="8"/>
      <c r="AK27" s="8">
        <v>2</v>
      </c>
      <c r="AL27" s="8"/>
      <c r="AM27" s="8"/>
      <c r="AN27" s="8">
        <v>2</v>
      </c>
      <c r="AO27" s="8">
        <v>20220330</v>
      </c>
      <c r="AP27" s="8">
        <v>20220325</v>
      </c>
      <c r="AQ27" s="8">
        <v>10600</v>
      </c>
      <c r="AR27" s="8">
        <v>10600</v>
      </c>
      <c r="AS27" s="8"/>
    </row>
    <row r="28" spans="1:45" x14ac:dyDescent="0.25">
      <c r="A28" s="8">
        <v>900145579</v>
      </c>
      <c r="B28" s="8" t="s">
        <v>13</v>
      </c>
      <c r="C28" s="8"/>
      <c r="D28" s="8">
        <v>7155603</v>
      </c>
      <c r="E28" s="8"/>
      <c r="F28" s="8">
        <v>7155603</v>
      </c>
      <c r="G28" s="8"/>
      <c r="H28" s="8">
        <v>7155603</v>
      </c>
      <c r="I28" s="8" t="s">
        <v>187</v>
      </c>
      <c r="J28" s="9">
        <v>44258</v>
      </c>
      <c r="K28" s="10">
        <v>84115</v>
      </c>
      <c r="L28" s="10">
        <v>84115</v>
      </c>
      <c r="M28" s="8" t="s">
        <v>101</v>
      </c>
      <c r="N28" s="8" t="s">
        <v>209</v>
      </c>
      <c r="O28" s="10">
        <v>0</v>
      </c>
      <c r="P28" s="10">
        <v>0</v>
      </c>
      <c r="Q28" s="8"/>
      <c r="R28" s="8"/>
      <c r="S28" s="8"/>
      <c r="T28" s="8" t="s">
        <v>95</v>
      </c>
      <c r="U28" s="10">
        <v>84115</v>
      </c>
      <c r="V28" s="10">
        <v>0</v>
      </c>
      <c r="W28" s="8"/>
      <c r="X28" s="10">
        <v>84115</v>
      </c>
      <c r="Y28" s="8" t="s">
        <v>102</v>
      </c>
      <c r="Z28" s="10">
        <v>0</v>
      </c>
      <c r="AA28" s="10">
        <v>84115</v>
      </c>
      <c r="AB28" s="10"/>
      <c r="AC28" s="10"/>
      <c r="AD28" s="8"/>
      <c r="AE28" s="8"/>
      <c r="AF28" s="8"/>
      <c r="AG28" s="8"/>
      <c r="AH28" s="8"/>
      <c r="AI28" s="9">
        <v>44258</v>
      </c>
      <c r="AJ28" s="8"/>
      <c r="AK28" s="8">
        <v>9</v>
      </c>
      <c r="AL28" s="8"/>
      <c r="AM28" s="8" t="s">
        <v>103</v>
      </c>
      <c r="AN28" s="8">
        <v>2</v>
      </c>
      <c r="AO28" s="8">
        <v>21001231</v>
      </c>
      <c r="AP28" s="8">
        <v>20210603</v>
      </c>
      <c r="AQ28" s="8">
        <v>84115</v>
      </c>
      <c r="AR28" s="8">
        <v>0</v>
      </c>
      <c r="AS28" s="8"/>
    </row>
    <row r="29" spans="1:45" x14ac:dyDescent="0.25">
      <c r="A29" s="8">
        <v>900145579</v>
      </c>
      <c r="B29" s="8" t="s">
        <v>13</v>
      </c>
      <c r="C29" s="8" t="s">
        <v>96</v>
      </c>
      <c r="D29" s="8">
        <v>22182344</v>
      </c>
      <c r="E29" s="8" t="s">
        <v>96</v>
      </c>
      <c r="F29" s="8">
        <v>22182344</v>
      </c>
      <c r="G29" s="8"/>
      <c r="H29" s="8" t="s">
        <v>147</v>
      </c>
      <c r="I29" s="8" t="s">
        <v>188</v>
      </c>
      <c r="J29" s="9">
        <v>44018</v>
      </c>
      <c r="K29" s="10">
        <v>1455597</v>
      </c>
      <c r="L29" s="10">
        <v>1455597</v>
      </c>
      <c r="M29" s="8" t="s">
        <v>101</v>
      </c>
      <c r="N29" s="8" t="s">
        <v>209</v>
      </c>
      <c r="O29" s="10">
        <v>0</v>
      </c>
      <c r="P29" s="10">
        <v>0</v>
      </c>
      <c r="Q29" s="8"/>
      <c r="R29" s="8"/>
      <c r="S29" s="8"/>
      <c r="T29" s="8" t="s">
        <v>95</v>
      </c>
      <c r="U29" s="10">
        <v>1455597</v>
      </c>
      <c r="V29" s="10">
        <v>0</v>
      </c>
      <c r="W29" s="8"/>
      <c r="X29" s="10">
        <v>1455597</v>
      </c>
      <c r="Y29" s="8" t="s">
        <v>104</v>
      </c>
      <c r="Z29" s="10">
        <v>0</v>
      </c>
      <c r="AA29" s="10">
        <v>1455597</v>
      </c>
      <c r="AB29" s="10"/>
      <c r="AC29" s="10"/>
      <c r="AD29" s="8"/>
      <c r="AE29" s="8"/>
      <c r="AF29" s="8"/>
      <c r="AG29" s="8"/>
      <c r="AH29" s="8"/>
      <c r="AI29" s="9">
        <v>44018</v>
      </c>
      <c r="AJ29" s="8"/>
      <c r="AK29" s="8">
        <v>9</v>
      </c>
      <c r="AL29" s="8"/>
      <c r="AM29" s="8" t="s">
        <v>103</v>
      </c>
      <c r="AN29" s="8">
        <v>1</v>
      </c>
      <c r="AO29" s="8">
        <v>21001231</v>
      </c>
      <c r="AP29" s="8">
        <v>20200704</v>
      </c>
      <c r="AQ29" s="8">
        <v>1455597</v>
      </c>
      <c r="AR29" s="8">
        <v>0</v>
      </c>
      <c r="AS29" s="8"/>
    </row>
    <row r="30" spans="1:45" x14ac:dyDescent="0.25">
      <c r="A30" s="8">
        <v>900145579</v>
      </c>
      <c r="B30" s="8" t="s">
        <v>13</v>
      </c>
      <c r="C30" s="8" t="s">
        <v>97</v>
      </c>
      <c r="D30" s="8">
        <v>11087</v>
      </c>
      <c r="E30" s="8" t="s">
        <v>97</v>
      </c>
      <c r="F30" s="8">
        <v>11087</v>
      </c>
      <c r="G30" s="8"/>
      <c r="H30" s="8" t="s">
        <v>148</v>
      </c>
      <c r="I30" s="8" t="s">
        <v>189</v>
      </c>
      <c r="J30" s="9">
        <v>44355</v>
      </c>
      <c r="K30" s="10">
        <v>663671</v>
      </c>
      <c r="L30" s="10">
        <v>663671</v>
      </c>
      <c r="M30" s="8" t="s">
        <v>101</v>
      </c>
      <c r="N30" s="8" t="s">
        <v>209</v>
      </c>
      <c r="O30" s="10">
        <v>0</v>
      </c>
      <c r="P30" s="10">
        <v>0</v>
      </c>
      <c r="Q30" s="8"/>
      <c r="R30" s="8"/>
      <c r="S30" s="8"/>
      <c r="T30" s="8" t="s">
        <v>95</v>
      </c>
      <c r="U30" s="10">
        <v>663671</v>
      </c>
      <c r="V30" s="10">
        <v>0</v>
      </c>
      <c r="W30" s="8"/>
      <c r="X30" s="10">
        <v>663671</v>
      </c>
      <c r="Y30" s="8" t="s">
        <v>105</v>
      </c>
      <c r="Z30" s="10">
        <v>0</v>
      </c>
      <c r="AA30" s="10">
        <v>663671</v>
      </c>
      <c r="AB30" s="10"/>
      <c r="AC30" s="10"/>
      <c r="AD30" s="8"/>
      <c r="AE30" s="8"/>
      <c r="AF30" s="8"/>
      <c r="AG30" s="8"/>
      <c r="AH30" s="8"/>
      <c r="AI30" s="9">
        <v>44355</v>
      </c>
      <c r="AJ30" s="8"/>
      <c r="AK30" s="8">
        <v>9</v>
      </c>
      <c r="AL30" s="8"/>
      <c r="AM30" s="8" t="s">
        <v>103</v>
      </c>
      <c r="AN30" s="8">
        <v>1</v>
      </c>
      <c r="AO30" s="8">
        <v>21001231</v>
      </c>
      <c r="AP30" s="8">
        <v>20210604</v>
      </c>
      <c r="AQ30" s="8">
        <v>663671</v>
      </c>
      <c r="AR30" s="8">
        <v>0</v>
      </c>
      <c r="AS30" s="8"/>
    </row>
    <row r="31" spans="1:45" x14ac:dyDescent="0.25">
      <c r="A31" s="8">
        <v>900145579</v>
      </c>
      <c r="B31" s="8" t="s">
        <v>13</v>
      </c>
      <c r="C31" s="8" t="s">
        <v>106</v>
      </c>
      <c r="D31" s="8">
        <v>20084931</v>
      </c>
      <c r="E31" s="8" t="s">
        <v>106</v>
      </c>
      <c r="F31" s="8">
        <v>20084931</v>
      </c>
      <c r="G31" s="8"/>
      <c r="H31" s="8" t="s">
        <v>149</v>
      </c>
      <c r="I31" s="8" t="s">
        <v>190</v>
      </c>
      <c r="J31" s="9">
        <v>44258</v>
      </c>
      <c r="K31" s="10">
        <v>89186</v>
      </c>
      <c r="L31" s="10">
        <v>89186</v>
      </c>
      <c r="M31" s="8" t="s">
        <v>101</v>
      </c>
      <c r="N31" s="8" t="s">
        <v>209</v>
      </c>
      <c r="O31" s="10">
        <v>0</v>
      </c>
      <c r="P31" s="10">
        <v>0</v>
      </c>
      <c r="Q31" s="8"/>
      <c r="R31" s="8"/>
      <c r="S31" s="8"/>
      <c r="T31" s="8" t="s">
        <v>95</v>
      </c>
      <c r="U31" s="10">
        <v>89186</v>
      </c>
      <c r="V31" s="10">
        <v>0</v>
      </c>
      <c r="W31" s="8"/>
      <c r="X31" s="10">
        <v>89186</v>
      </c>
      <c r="Y31" s="8" t="s">
        <v>107</v>
      </c>
      <c r="Z31" s="10">
        <v>0</v>
      </c>
      <c r="AA31" s="10">
        <v>89186</v>
      </c>
      <c r="AB31" s="10"/>
      <c r="AC31" s="10"/>
      <c r="AD31" s="8"/>
      <c r="AE31" s="8"/>
      <c r="AF31" s="8"/>
      <c r="AG31" s="8"/>
      <c r="AH31" s="8"/>
      <c r="AI31" s="9">
        <v>44258</v>
      </c>
      <c r="AJ31" s="8"/>
      <c r="AK31" s="8">
        <v>9</v>
      </c>
      <c r="AL31" s="8"/>
      <c r="AM31" s="8" t="s">
        <v>103</v>
      </c>
      <c r="AN31" s="8">
        <v>2</v>
      </c>
      <c r="AO31" s="8">
        <v>21001231</v>
      </c>
      <c r="AP31" s="8">
        <v>20210603</v>
      </c>
      <c r="AQ31" s="8">
        <v>89186</v>
      </c>
      <c r="AR31" s="8">
        <v>0</v>
      </c>
      <c r="AS31" s="8"/>
    </row>
    <row r="32" spans="1:45" x14ac:dyDescent="0.25">
      <c r="A32" s="8">
        <v>900145579</v>
      </c>
      <c r="B32" s="8" t="s">
        <v>13</v>
      </c>
      <c r="C32" s="8" t="s">
        <v>98</v>
      </c>
      <c r="D32" s="8">
        <v>3692</v>
      </c>
      <c r="E32" s="8" t="s">
        <v>98</v>
      </c>
      <c r="F32" s="8">
        <v>3692</v>
      </c>
      <c r="G32" s="8"/>
      <c r="H32" s="8" t="s">
        <v>150</v>
      </c>
      <c r="I32" s="8" t="s">
        <v>191</v>
      </c>
      <c r="J32" s="9">
        <v>44629</v>
      </c>
      <c r="K32" s="10">
        <v>99423</v>
      </c>
      <c r="L32" s="10">
        <v>99423</v>
      </c>
      <c r="M32" s="8" t="s">
        <v>101</v>
      </c>
      <c r="N32" s="8" t="s">
        <v>209</v>
      </c>
      <c r="O32" s="10">
        <v>0</v>
      </c>
      <c r="P32" s="10">
        <v>0</v>
      </c>
      <c r="Q32" s="8"/>
      <c r="R32" s="8"/>
      <c r="S32" s="8"/>
      <c r="T32" s="8" t="s">
        <v>95</v>
      </c>
      <c r="U32" s="10">
        <v>99423</v>
      </c>
      <c r="V32" s="10">
        <v>0</v>
      </c>
      <c r="W32" s="8"/>
      <c r="X32" s="10">
        <v>99423</v>
      </c>
      <c r="Y32" s="8" t="s">
        <v>108</v>
      </c>
      <c r="Z32" s="10">
        <v>0</v>
      </c>
      <c r="AA32" s="10">
        <v>99423</v>
      </c>
      <c r="AB32" s="10"/>
      <c r="AC32" s="10"/>
      <c r="AD32" s="8"/>
      <c r="AE32" s="8"/>
      <c r="AF32" s="8"/>
      <c r="AG32" s="8"/>
      <c r="AH32" s="8"/>
      <c r="AI32" s="9">
        <v>44629</v>
      </c>
      <c r="AJ32" s="8"/>
      <c r="AK32" s="8">
        <v>9</v>
      </c>
      <c r="AL32" s="8"/>
      <c r="AM32" s="8" t="s">
        <v>103</v>
      </c>
      <c r="AN32" s="8">
        <v>1</v>
      </c>
      <c r="AO32" s="8">
        <v>21001231</v>
      </c>
      <c r="AP32" s="8">
        <v>20220106</v>
      </c>
      <c r="AQ32" s="8">
        <v>99423</v>
      </c>
      <c r="AR32" s="8">
        <v>0</v>
      </c>
      <c r="AS32" s="8"/>
    </row>
    <row r="33" spans="1:45" x14ac:dyDescent="0.25">
      <c r="A33" s="8">
        <v>900145579</v>
      </c>
      <c r="B33" s="8" t="s">
        <v>13</v>
      </c>
      <c r="C33" s="8" t="s">
        <v>109</v>
      </c>
      <c r="D33" s="8">
        <v>23805</v>
      </c>
      <c r="E33" s="8" t="s">
        <v>109</v>
      </c>
      <c r="F33" s="8">
        <v>23805</v>
      </c>
      <c r="G33" s="8"/>
      <c r="H33" s="8" t="s">
        <v>151</v>
      </c>
      <c r="I33" s="8" t="s">
        <v>192</v>
      </c>
      <c r="J33" s="9">
        <v>44734</v>
      </c>
      <c r="K33" s="10">
        <v>155383</v>
      </c>
      <c r="L33" s="10">
        <v>155383</v>
      </c>
      <c r="M33" s="8" t="s">
        <v>101</v>
      </c>
      <c r="N33" s="8" t="s">
        <v>209</v>
      </c>
      <c r="O33" s="10">
        <v>0</v>
      </c>
      <c r="P33" s="10">
        <v>0</v>
      </c>
      <c r="Q33" s="8"/>
      <c r="R33" s="8"/>
      <c r="S33" s="8"/>
      <c r="T33" s="8" t="s">
        <v>95</v>
      </c>
      <c r="U33" s="10">
        <v>155383</v>
      </c>
      <c r="V33" s="10">
        <v>0</v>
      </c>
      <c r="W33" s="8"/>
      <c r="X33" s="10">
        <v>155383</v>
      </c>
      <c r="Y33" s="8" t="s">
        <v>110</v>
      </c>
      <c r="Z33" s="10">
        <v>0</v>
      </c>
      <c r="AA33" s="10">
        <v>155383</v>
      </c>
      <c r="AB33" s="10"/>
      <c r="AC33" s="10"/>
      <c r="AD33" s="8"/>
      <c r="AE33" s="8"/>
      <c r="AF33" s="8"/>
      <c r="AG33" s="8"/>
      <c r="AH33" s="8"/>
      <c r="AI33" s="9">
        <v>44734</v>
      </c>
      <c r="AJ33" s="8"/>
      <c r="AK33" s="8">
        <v>9</v>
      </c>
      <c r="AL33" s="8"/>
      <c r="AM33" s="8" t="s">
        <v>103</v>
      </c>
      <c r="AN33" s="8">
        <v>1</v>
      </c>
      <c r="AO33" s="8">
        <v>21001231</v>
      </c>
      <c r="AP33" s="8">
        <v>20220621</v>
      </c>
      <c r="AQ33" s="8">
        <v>155383</v>
      </c>
      <c r="AR33" s="8">
        <v>0</v>
      </c>
      <c r="AS33" s="8"/>
    </row>
    <row r="34" spans="1:45" x14ac:dyDescent="0.25">
      <c r="A34" s="8">
        <v>900145579</v>
      </c>
      <c r="B34" s="8" t="s">
        <v>13</v>
      </c>
      <c r="C34" s="8" t="s">
        <v>109</v>
      </c>
      <c r="D34" s="8">
        <v>24321</v>
      </c>
      <c r="E34" s="8" t="s">
        <v>109</v>
      </c>
      <c r="F34" s="8">
        <v>24321</v>
      </c>
      <c r="G34" s="8"/>
      <c r="H34" s="8" t="s">
        <v>152</v>
      </c>
      <c r="I34" s="8" t="s">
        <v>193</v>
      </c>
      <c r="J34" s="9">
        <v>44734</v>
      </c>
      <c r="K34" s="10">
        <v>67115</v>
      </c>
      <c r="L34" s="10">
        <v>67115</v>
      </c>
      <c r="M34" s="8" t="s">
        <v>101</v>
      </c>
      <c r="N34" s="8" t="s">
        <v>209</v>
      </c>
      <c r="O34" s="10">
        <v>0</v>
      </c>
      <c r="P34" s="10">
        <v>0</v>
      </c>
      <c r="Q34" s="8"/>
      <c r="R34" s="8"/>
      <c r="S34" s="8"/>
      <c r="T34" s="8" t="s">
        <v>95</v>
      </c>
      <c r="U34" s="10">
        <v>67115</v>
      </c>
      <c r="V34" s="10">
        <v>0</v>
      </c>
      <c r="W34" s="8"/>
      <c r="X34" s="10">
        <v>67115</v>
      </c>
      <c r="Y34" s="8" t="s">
        <v>111</v>
      </c>
      <c r="Z34" s="10">
        <v>0</v>
      </c>
      <c r="AA34" s="10">
        <v>67115</v>
      </c>
      <c r="AB34" s="10"/>
      <c r="AC34" s="10"/>
      <c r="AD34" s="8"/>
      <c r="AE34" s="8"/>
      <c r="AF34" s="8"/>
      <c r="AG34" s="8"/>
      <c r="AH34" s="8"/>
      <c r="AI34" s="9">
        <v>44734</v>
      </c>
      <c r="AJ34" s="8"/>
      <c r="AK34" s="8">
        <v>9</v>
      </c>
      <c r="AL34" s="8"/>
      <c r="AM34" s="8" t="s">
        <v>103</v>
      </c>
      <c r="AN34" s="8">
        <v>1</v>
      </c>
      <c r="AO34" s="8">
        <v>21001231</v>
      </c>
      <c r="AP34" s="8">
        <v>20220621</v>
      </c>
      <c r="AQ34" s="8">
        <v>67115</v>
      </c>
      <c r="AR34" s="8">
        <v>0</v>
      </c>
      <c r="AS34" s="8"/>
    </row>
    <row r="35" spans="1:45" x14ac:dyDescent="0.25">
      <c r="A35" s="8">
        <v>900145579</v>
      </c>
      <c r="B35" s="8" t="s">
        <v>13</v>
      </c>
      <c r="C35" s="8" t="s">
        <v>92</v>
      </c>
      <c r="D35" s="8">
        <v>8776</v>
      </c>
      <c r="E35" s="8" t="s">
        <v>92</v>
      </c>
      <c r="F35" s="8">
        <v>8776</v>
      </c>
      <c r="G35" s="8"/>
      <c r="H35" s="8" t="s">
        <v>153</v>
      </c>
      <c r="I35" s="8" t="s">
        <v>194</v>
      </c>
      <c r="J35" s="9">
        <v>44258</v>
      </c>
      <c r="K35" s="10">
        <v>154664</v>
      </c>
      <c r="L35" s="10">
        <v>154664</v>
      </c>
      <c r="M35" s="8" t="s">
        <v>101</v>
      </c>
      <c r="N35" s="8" t="s">
        <v>209</v>
      </c>
      <c r="O35" s="10">
        <v>0</v>
      </c>
      <c r="P35" s="10">
        <v>0</v>
      </c>
      <c r="Q35" s="8"/>
      <c r="R35" s="8"/>
      <c r="S35" s="8"/>
      <c r="T35" s="8" t="s">
        <v>95</v>
      </c>
      <c r="U35" s="10">
        <v>154664</v>
      </c>
      <c r="V35" s="10">
        <v>0</v>
      </c>
      <c r="W35" s="8"/>
      <c r="X35" s="10">
        <v>154664</v>
      </c>
      <c r="Y35" s="8" t="s">
        <v>112</v>
      </c>
      <c r="Z35" s="10">
        <v>0</v>
      </c>
      <c r="AA35" s="10">
        <v>154664</v>
      </c>
      <c r="AB35" s="10"/>
      <c r="AC35" s="10"/>
      <c r="AD35" s="8"/>
      <c r="AE35" s="8"/>
      <c r="AF35" s="8"/>
      <c r="AG35" s="8"/>
      <c r="AH35" s="8"/>
      <c r="AI35" s="9">
        <v>44258</v>
      </c>
      <c r="AJ35" s="8"/>
      <c r="AK35" s="8">
        <v>9</v>
      </c>
      <c r="AL35" s="8"/>
      <c r="AM35" s="8" t="s">
        <v>103</v>
      </c>
      <c r="AN35" s="8">
        <v>2</v>
      </c>
      <c r="AO35" s="8">
        <v>21001231</v>
      </c>
      <c r="AP35" s="8">
        <v>20210603</v>
      </c>
      <c r="AQ35" s="8">
        <v>154664</v>
      </c>
      <c r="AR35" s="8">
        <v>0</v>
      </c>
      <c r="AS35" s="8"/>
    </row>
    <row r="36" spans="1:45" x14ac:dyDescent="0.25">
      <c r="A36" s="8">
        <v>900145579</v>
      </c>
      <c r="B36" s="8" t="s">
        <v>13</v>
      </c>
      <c r="C36" s="8" t="s">
        <v>92</v>
      </c>
      <c r="D36" s="8">
        <v>124261</v>
      </c>
      <c r="E36" s="8" t="s">
        <v>92</v>
      </c>
      <c r="F36" s="8">
        <v>124261</v>
      </c>
      <c r="G36" s="8"/>
      <c r="H36" s="8" t="s">
        <v>154</v>
      </c>
      <c r="I36" s="8" t="s">
        <v>195</v>
      </c>
      <c r="J36" s="9">
        <v>44734</v>
      </c>
      <c r="K36" s="10">
        <v>40000</v>
      </c>
      <c r="L36" s="10">
        <v>40000</v>
      </c>
      <c r="M36" s="8" t="s">
        <v>101</v>
      </c>
      <c r="N36" s="8" t="s">
        <v>209</v>
      </c>
      <c r="O36" s="10">
        <v>0</v>
      </c>
      <c r="P36" s="10">
        <v>0</v>
      </c>
      <c r="Q36" s="8"/>
      <c r="R36" s="8"/>
      <c r="S36" s="8"/>
      <c r="T36" s="8" t="s">
        <v>95</v>
      </c>
      <c r="U36" s="10">
        <v>40000</v>
      </c>
      <c r="V36" s="10">
        <v>0</v>
      </c>
      <c r="W36" s="8"/>
      <c r="X36" s="10">
        <v>40000</v>
      </c>
      <c r="Y36" s="8" t="s">
        <v>113</v>
      </c>
      <c r="Z36" s="10">
        <v>0</v>
      </c>
      <c r="AA36" s="10">
        <v>40000</v>
      </c>
      <c r="AB36" s="10"/>
      <c r="AC36" s="10"/>
      <c r="AD36" s="8"/>
      <c r="AE36" s="8"/>
      <c r="AF36" s="8"/>
      <c r="AG36" s="8"/>
      <c r="AH36" s="8"/>
      <c r="AI36" s="9">
        <v>44734</v>
      </c>
      <c r="AJ36" s="8"/>
      <c r="AK36" s="8">
        <v>9</v>
      </c>
      <c r="AL36" s="8"/>
      <c r="AM36" s="8" t="s">
        <v>103</v>
      </c>
      <c r="AN36" s="8">
        <v>1</v>
      </c>
      <c r="AO36" s="8">
        <v>21001231</v>
      </c>
      <c r="AP36" s="8">
        <v>20220629</v>
      </c>
      <c r="AQ36" s="8">
        <v>40000</v>
      </c>
      <c r="AR36" s="8">
        <v>0</v>
      </c>
      <c r="AS36" s="8"/>
    </row>
    <row r="37" spans="1:45" x14ac:dyDescent="0.25">
      <c r="A37" s="8">
        <v>900145579</v>
      </c>
      <c r="B37" s="8" t="s">
        <v>13</v>
      </c>
      <c r="C37" s="8" t="s">
        <v>92</v>
      </c>
      <c r="D37" s="8">
        <v>121020</v>
      </c>
      <c r="E37" s="8" t="s">
        <v>92</v>
      </c>
      <c r="F37" s="8">
        <v>121020</v>
      </c>
      <c r="G37" s="8"/>
      <c r="H37" s="8" t="s">
        <v>155</v>
      </c>
      <c r="I37" s="8" t="s">
        <v>196</v>
      </c>
      <c r="J37" s="9">
        <v>44734</v>
      </c>
      <c r="K37" s="10">
        <v>158936</v>
      </c>
      <c r="L37" s="10">
        <v>158936</v>
      </c>
      <c r="M37" s="8" t="s">
        <v>101</v>
      </c>
      <c r="N37" s="8" t="s">
        <v>209</v>
      </c>
      <c r="O37" s="10">
        <v>0</v>
      </c>
      <c r="P37" s="10">
        <v>0</v>
      </c>
      <c r="Q37" s="8"/>
      <c r="R37" s="8"/>
      <c r="S37" s="8"/>
      <c r="T37" s="8" t="s">
        <v>95</v>
      </c>
      <c r="U37" s="10">
        <v>158936</v>
      </c>
      <c r="V37" s="10">
        <v>0</v>
      </c>
      <c r="W37" s="8"/>
      <c r="X37" s="10">
        <v>158936</v>
      </c>
      <c r="Y37" s="8" t="s">
        <v>114</v>
      </c>
      <c r="Z37" s="10">
        <v>0</v>
      </c>
      <c r="AA37" s="10">
        <v>158936</v>
      </c>
      <c r="AB37" s="10"/>
      <c r="AC37" s="10"/>
      <c r="AD37" s="8"/>
      <c r="AE37" s="8"/>
      <c r="AF37" s="8"/>
      <c r="AG37" s="8"/>
      <c r="AH37" s="8"/>
      <c r="AI37" s="9">
        <v>44734</v>
      </c>
      <c r="AJ37" s="8"/>
      <c r="AK37" s="8">
        <v>9</v>
      </c>
      <c r="AL37" s="8"/>
      <c r="AM37" s="8" t="s">
        <v>103</v>
      </c>
      <c r="AN37" s="8">
        <v>1</v>
      </c>
      <c r="AO37" s="8">
        <v>21001231</v>
      </c>
      <c r="AP37" s="8">
        <v>20220621</v>
      </c>
      <c r="AQ37" s="8">
        <v>158936</v>
      </c>
      <c r="AR37" s="8">
        <v>0</v>
      </c>
      <c r="AS37" s="8"/>
    </row>
    <row r="38" spans="1:45" x14ac:dyDescent="0.25">
      <c r="A38" s="8">
        <v>900145579</v>
      </c>
      <c r="B38" s="8" t="s">
        <v>13</v>
      </c>
      <c r="C38" s="8" t="s">
        <v>93</v>
      </c>
      <c r="D38" s="8">
        <v>2813</v>
      </c>
      <c r="E38" s="8" t="s">
        <v>93</v>
      </c>
      <c r="F38" s="8">
        <v>2813</v>
      </c>
      <c r="G38" s="8"/>
      <c r="H38" s="8" t="s">
        <v>156</v>
      </c>
      <c r="I38" s="8" t="s">
        <v>197</v>
      </c>
      <c r="J38" s="9">
        <v>44607</v>
      </c>
      <c r="K38" s="10">
        <v>27500</v>
      </c>
      <c r="L38" s="10">
        <v>27500</v>
      </c>
      <c r="M38" s="8" t="s">
        <v>101</v>
      </c>
      <c r="N38" s="8" t="s">
        <v>209</v>
      </c>
      <c r="O38" s="10">
        <v>0</v>
      </c>
      <c r="P38" s="10">
        <v>0</v>
      </c>
      <c r="Q38" s="8"/>
      <c r="R38" s="8"/>
      <c r="S38" s="8"/>
      <c r="T38" s="8" t="s">
        <v>95</v>
      </c>
      <c r="U38" s="10">
        <v>27500</v>
      </c>
      <c r="V38" s="10">
        <v>0</v>
      </c>
      <c r="W38" s="8"/>
      <c r="X38" s="10">
        <v>27500</v>
      </c>
      <c r="Y38" s="8" t="s">
        <v>115</v>
      </c>
      <c r="Z38" s="10">
        <v>0</v>
      </c>
      <c r="AA38" s="10">
        <v>27500</v>
      </c>
      <c r="AB38" s="10"/>
      <c r="AC38" s="10"/>
      <c r="AD38" s="8"/>
      <c r="AE38" s="8"/>
      <c r="AF38" s="8"/>
      <c r="AG38" s="8"/>
      <c r="AH38" s="8"/>
      <c r="AI38" s="9">
        <v>44607</v>
      </c>
      <c r="AJ38" s="8"/>
      <c r="AK38" s="8">
        <v>9</v>
      </c>
      <c r="AL38" s="8"/>
      <c r="AM38" s="8" t="s">
        <v>103</v>
      </c>
      <c r="AN38" s="8">
        <v>1</v>
      </c>
      <c r="AO38" s="8">
        <v>21001231</v>
      </c>
      <c r="AP38" s="8">
        <v>20220302</v>
      </c>
      <c r="AQ38" s="8">
        <v>27500</v>
      </c>
      <c r="AR38" s="8">
        <v>0</v>
      </c>
      <c r="AS38" s="8"/>
    </row>
    <row r="39" spans="1:45" x14ac:dyDescent="0.25">
      <c r="A39" s="8">
        <v>900145579</v>
      </c>
      <c r="B39" s="8" t="s">
        <v>13</v>
      </c>
      <c r="C39" s="8" t="s">
        <v>93</v>
      </c>
      <c r="D39" s="8">
        <v>2918</v>
      </c>
      <c r="E39" s="8" t="s">
        <v>93</v>
      </c>
      <c r="F39" s="8">
        <v>2918</v>
      </c>
      <c r="G39" s="8"/>
      <c r="H39" s="8" t="s">
        <v>157</v>
      </c>
      <c r="I39" s="8" t="s">
        <v>198</v>
      </c>
      <c r="J39" s="9">
        <v>44607</v>
      </c>
      <c r="K39" s="10">
        <v>72600</v>
      </c>
      <c r="L39" s="10">
        <v>72600</v>
      </c>
      <c r="M39" s="8" t="s">
        <v>101</v>
      </c>
      <c r="N39" s="8" t="s">
        <v>209</v>
      </c>
      <c r="O39" s="10">
        <v>0</v>
      </c>
      <c r="P39" s="10">
        <v>0</v>
      </c>
      <c r="Q39" s="8"/>
      <c r="R39" s="8"/>
      <c r="S39" s="8"/>
      <c r="T39" s="8" t="s">
        <v>95</v>
      </c>
      <c r="U39" s="10">
        <v>72600</v>
      </c>
      <c r="V39" s="10">
        <v>0</v>
      </c>
      <c r="W39" s="8"/>
      <c r="X39" s="10">
        <v>72600</v>
      </c>
      <c r="Y39" s="8" t="s">
        <v>115</v>
      </c>
      <c r="Z39" s="10">
        <v>0</v>
      </c>
      <c r="AA39" s="10">
        <v>72600</v>
      </c>
      <c r="AB39" s="10"/>
      <c r="AC39" s="10"/>
      <c r="AD39" s="8"/>
      <c r="AE39" s="8"/>
      <c r="AF39" s="8"/>
      <c r="AG39" s="8"/>
      <c r="AH39" s="8"/>
      <c r="AI39" s="9">
        <v>44607</v>
      </c>
      <c r="AJ39" s="8"/>
      <c r="AK39" s="8">
        <v>9</v>
      </c>
      <c r="AL39" s="8"/>
      <c r="AM39" s="8" t="s">
        <v>103</v>
      </c>
      <c r="AN39" s="8">
        <v>1</v>
      </c>
      <c r="AO39" s="8">
        <v>21001231</v>
      </c>
      <c r="AP39" s="8">
        <v>20220302</v>
      </c>
      <c r="AQ39" s="8">
        <v>72600</v>
      </c>
      <c r="AR39" s="8">
        <v>0</v>
      </c>
      <c r="AS39" s="8"/>
    </row>
    <row r="40" spans="1:45" x14ac:dyDescent="0.25">
      <c r="A40" s="8">
        <v>900145579</v>
      </c>
      <c r="B40" s="8" t="s">
        <v>13</v>
      </c>
      <c r="C40" s="8" t="s">
        <v>93</v>
      </c>
      <c r="D40" s="8">
        <v>3337</v>
      </c>
      <c r="E40" s="8" t="s">
        <v>93</v>
      </c>
      <c r="F40" s="8">
        <v>3337</v>
      </c>
      <c r="G40" s="8"/>
      <c r="H40" s="8" t="s">
        <v>158</v>
      </c>
      <c r="I40" s="8" t="s">
        <v>199</v>
      </c>
      <c r="J40" s="9">
        <v>44671</v>
      </c>
      <c r="K40" s="10">
        <v>45000</v>
      </c>
      <c r="L40" s="10">
        <v>45000</v>
      </c>
      <c r="M40" s="8" t="s">
        <v>101</v>
      </c>
      <c r="N40" s="8" t="s">
        <v>209</v>
      </c>
      <c r="O40" s="10">
        <v>0</v>
      </c>
      <c r="P40" s="10">
        <v>0</v>
      </c>
      <c r="Q40" s="8"/>
      <c r="R40" s="8"/>
      <c r="S40" s="8"/>
      <c r="T40" s="8" t="s">
        <v>95</v>
      </c>
      <c r="U40" s="10">
        <v>45000</v>
      </c>
      <c r="V40" s="10">
        <v>0</v>
      </c>
      <c r="W40" s="8"/>
      <c r="X40" s="10">
        <v>45000</v>
      </c>
      <c r="Y40" s="8" t="s">
        <v>116</v>
      </c>
      <c r="Z40" s="10">
        <v>0</v>
      </c>
      <c r="AA40" s="10">
        <v>45000</v>
      </c>
      <c r="AB40" s="10"/>
      <c r="AC40" s="10"/>
      <c r="AD40" s="8"/>
      <c r="AE40" s="8"/>
      <c r="AF40" s="8"/>
      <c r="AG40" s="8"/>
      <c r="AH40" s="8"/>
      <c r="AI40" s="9">
        <v>44671</v>
      </c>
      <c r="AJ40" s="8"/>
      <c r="AK40" s="8">
        <v>9</v>
      </c>
      <c r="AL40" s="8"/>
      <c r="AM40" s="8" t="s">
        <v>103</v>
      </c>
      <c r="AN40" s="8">
        <v>1</v>
      </c>
      <c r="AO40" s="8">
        <v>21001231</v>
      </c>
      <c r="AP40" s="8">
        <v>20220420</v>
      </c>
      <c r="AQ40" s="8">
        <v>45000</v>
      </c>
      <c r="AR40" s="8">
        <v>0</v>
      </c>
      <c r="AS40" s="8"/>
    </row>
    <row r="41" spans="1:45" x14ac:dyDescent="0.25">
      <c r="A41" s="8">
        <v>900145579</v>
      </c>
      <c r="B41" s="8" t="s">
        <v>13</v>
      </c>
      <c r="C41" s="8" t="s">
        <v>93</v>
      </c>
      <c r="D41" s="8">
        <v>3563</v>
      </c>
      <c r="E41" s="8" t="s">
        <v>93</v>
      </c>
      <c r="F41" s="8">
        <v>3563</v>
      </c>
      <c r="G41" s="8"/>
      <c r="H41" s="8" t="s">
        <v>159</v>
      </c>
      <c r="I41" s="8" t="s">
        <v>200</v>
      </c>
      <c r="J41" s="9">
        <v>44671</v>
      </c>
      <c r="K41" s="10">
        <v>45000</v>
      </c>
      <c r="L41" s="10">
        <v>45000</v>
      </c>
      <c r="M41" s="8" t="s">
        <v>101</v>
      </c>
      <c r="N41" s="8" t="s">
        <v>209</v>
      </c>
      <c r="O41" s="10">
        <v>0</v>
      </c>
      <c r="P41" s="10">
        <v>0</v>
      </c>
      <c r="Q41" s="8"/>
      <c r="R41" s="8"/>
      <c r="S41" s="8"/>
      <c r="T41" s="8" t="s">
        <v>95</v>
      </c>
      <c r="U41" s="10">
        <v>45000</v>
      </c>
      <c r="V41" s="10">
        <v>0</v>
      </c>
      <c r="W41" s="8"/>
      <c r="X41" s="10">
        <v>45000</v>
      </c>
      <c r="Y41" s="8" t="s">
        <v>117</v>
      </c>
      <c r="Z41" s="10">
        <v>0</v>
      </c>
      <c r="AA41" s="10">
        <v>45000</v>
      </c>
      <c r="AB41" s="10"/>
      <c r="AC41" s="10"/>
      <c r="AD41" s="8"/>
      <c r="AE41" s="8"/>
      <c r="AF41" s="8"/>
      <c r="AG41" s="8"/>
      <c r="AH41" s="8"/>
      <c r="AI41" s="9">
        <v>44671</v>
      </c>
      <c r="AJ41" s="8"/>
      <c r="AK41" s="8">
        <v>9</v>
      </c>
      <c r="AL41" s="8"/>
      <c r="AM41" s="8" t="s">
        <v>103</v>
      </c>
      <c r="AN41" s="8">
        <v>1</v>
      </c>
      <c r="AO41" s="8">
        <v>21001231</v>
      </c>
      <c r="AP41" s="8">
        <v>20220420</v>
      </c>
      <c r="AQ41" s="8">
        <v>45000</v>
      </c>
      <c r="AR41" s="8">
        <v>0</v>
      </c>
      <c r="AS41" s="8"/>
    </row>
    <row r="42" spans="1:45" x14ac:dyDescent="0.25">
      <c r="A42" s="8">
        <v>900145579</v>
      </c>
      <c r="B42" s="8" t="s">
        <v>13</v>
      </c>
      <c r="C42" s="8" t="s">
        <v>93</v>
      </c>
      <c r="D42" s="8">
        <v>4523</v>
      </c>
      <c r="E42" s="8" t="s">
        <v>93</v>
      </c>
      <c r="F42" s="8">
        <v>4523</v>
      </c>
      <c r="G42" s="8"/>
      <c r="H42" s="8" t="s">
        <v>160</v>
      </c>
      <c r="I42" s="8" t="s">
        <v>201</v>
      </c>
      <c r="J42" s="9">
        <v>44734</v>
      </c>
      <c r="K42" s="10">
        <v>36500</v>
      </c>
      <c r="L42" s="10">
        <v>36500</v>
      </c>
      <c r="M42" s="8" t="s">
        <v>101</v>
      </c>
      <c r="N42" s="8" t="s">
        <v>209</v>
      </c>
      <c r="O42" s="10">
        <v>0</v>
      </c>
      <c r="P42" s="10">
        <v>0</v>
      </c>
      <c r="Q42" s="8"/>
      <c r="R42" s="8"/>
      <c r="S42" s="8"/>
      <c r="T42" s="8" t="s">
        <v>95</v>
      </c>
      <c r="U42" s="10">
        <v>36500</v>
      </c>
      <c r="V42" s="10">
        <v>0</v>
      </c>
      <c r="W42" s="8"/>
      <c r="X42" s="10">
        <v>36500</v>
      </c>
      <c r="Y42" s="8" t="s">
        <v>118</v>
      </c>
      <c r="Z42" s="10">
        <v>0</v>
      </c>
      <c r="AA42" s="10">
        <v>36500</v>
      </c>
      <c r="AB42" s="10"/>
      <c r="AC42" s="10"/>
      <c r="AD42" s="8"/>
      <c r="AE42" s="8"/>
      <c r="AF42" s="8"/>
      <c r="AG42" s="8"/>
      <c r="AH42" s="8"/>
      <c r="AI42" s="9">
        <v>44734</v>
      </c>
      <c r="AJ42" s="8"/>
      <c r="AK42" s="8">
        <v>9</v>
      </c>
      <c r="AL42" s="8"/>
      <c r="AM42" s="8" t="s">
        <v>103</v>
      </c>
      <c r="AN42" s="8">
        <v>1</v>
      </c>
      <c r="AO42" s="8">
        <v>21001231</v>
      </c>
      <c r="AP42" s="8">
        <v>20220629</v>
      </c>
      <c r="AQ42" s="8">
        <v>36500</v>
      </c>
      <c r="AR42" s="8">
        <v>0</v>
      </c>
      <c r="AS42" s="8"/>
    </row>
    <row r="43" spans="1:45" x14ac:dyDescent="0.25">
      <c r="A43" s="8">
        <v>900145579</v>
      </c>
      <c r="B43" s="8" t="s">
        <v>13</v>
      </c>
      <c r="C43" s="8" t="s">
        <v>98</v>
      </c>
      <c r="D43" s="8">
        <v>7111</v>
      </c>
      <c r="E43" s="8" t="s">
        <v>98</v>
      </c>
      <c r="F43" s="8">
        <v>7111</v>
      </c>
      <c r="G43" s="8"/>
      <c r="H43" s="8" t="s">
        <v>161</v>
      </c>
      <c r="I43" s="8" t="s">
        <v>202</v>
      </c>
      <c r="J43" s="9">
        <v>44734</v>
      </c>
      <c r="K43" s="10">
        <v>137009</v>
      </c>
      <c r="L43" s="10">
        <v>137009</v>
      </c>
      <c r="M43" s="8" t="s">
        <v>119</v>
      </c>
      <c r="N43" s="8" t="s">
        <v>211</v>
      </c>
      <c r="O43" s="10">
        <v>82109</v>
      </c>
      <c r="P43" s="8">
        <v>1222049374</v>
      </c>
      <c r="Q43" s="8"/>
      <c r="R43" s="8"/>
      <c r="S43" s="8"/>
      <c r="T43" s="8" t="s">
        <v>95</v>
      </c>
      <c r="U43" s="10">
        <v>137009</v>
      </c>
      <c r="V43" s="10">
        <v>0</v>
      </c>
      <c r="W43" s="8"/>
      <c r="X43" s="10">
        <v>54900</v>
      </c>
      <c r="Y43" s="8" t="s">
        <v>120</v>
      </c>
      <c r="Z43" s="10">
        <v>82109</v>
      </c>
      <c r="AA43" s="10">
        <v>54900</v>
      </c>
      <c r="AB43" s="10"/>
      <c r="AC43" s="10"/>
      <c r="AD43" s="8"/>
      <c r="AE43" s="8"/>
      <c r="AF43" s="8"/>
      <c r="AG43" s="8"/>
      <c r="AH43" s="8"/>
      <c r="AI43" s="9">
        <v>44734</v>
      </c>
      <c r="AJ43" s="8"/>
      <c r="AK43" s="8">
        <v>9</v>
      </c>
      <c r="AL43" s="8"/>
      <c r="AM43" s="8" t="s">
        <v>121</v>
      </c>
      <c r="AN43" s="8">
        <v>1</v>
      </c>
      <c r="AO43" s="8">
        <v>21001231</v>
      </c>
      <c r="AP43" s="8">
        <v>20220622</v>
      </c>
      <c r="AQ43" s="8">
        <v>137009</v>
      </c>
      <c r="AR43" s="8">
        <v>0</v>
      </c>
      <c r="AS43" s="8"/>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EC277-FBF7-4C25-8E2F-8A3ADEA1FE07}">
  <dimension ref="B1:J39"/>
  <sheetViews>
    <sheetView showGridLines="0" tabSelected="1" topLeftCell="A9" zoomScale="90" zoomScaleNormal="90" zoomScaleSheetLayoutView="100" workbookViewId="0">
      <selection activeCell="O20" sqref="O20"/>
    </sheetView>
  </sheetViews>
  <sheetFormatPr baseColWidth="10" defaultRowHeight="12.75" x14ac:dyDescent="0.2"/>
  <cols>
    <col min="1" max="1" width="4.42578125" style="19" customWidth="1"/>
    <col min="2" max="2" width="11.42578125" style="19"/>
    <col min="3" max="3" width="17.5703125" style="19" customWidth="1"/>
    <col min="4" max="4" width="11.5703125" style="19" customWidth="1"/>
    <col min="5" max="7" width="11.42578125" style="19"/>
    <col min="8" max="8" width="11.5703125" style="19" bestFit="1" customWidth="1"/>
    <col min="9" max="9" width="22.5703125" style="19" customWidth="1"/>
    <col min="10" max="10" width="14" style="19" customWidth="1"/>
    <col min="11" max="11" width="1.7109375" style="19" customWidth="1"/>
    <col min="12" max="215" width="11.42578125" style="19"/>
    <col min="216" max="216" width="4.42578125" style="19" customWidth="1"/>
    <col min="217" max="217" width="11.42578125" style="19"/>
    <col min="218" max="218" width="17.5703125" style="19" customWidth="1"/>
    <col min="219" max="219" width="11.5703125" style="19" customWidth="1"/>
    <col min="220" max="223" width="11.42578125" style="19"/>
    <col min="224" max="224" width="22.5703125" style="19" customWidth="1"/>
    <col min="225" max="225" width="14" style="19" customWidth="1"/>
    <col min="226" max="226" width="1.7109375" style="19" customWidth="1"/>
    <col min="227" max="471" width="11.42578125" style="19"/>
    <col min="472" max="472" width="4.42578125" style="19" customWidth="1"/>
    <col min="473" max="473" width="11.42578125" style="19"/>
    <col min="474" max="474" width="17.5703125" style="19" customWidth="1"/>
    <col min="475" max="475" width="11.5703125" style="19" customWidth="1"/>
    <col min="476" max="479" width="11.42578125" style="19"/>
    <col min="480" max="480" width="22.5703125" style="19" customWidth="1"/>
    <col min="481" max="481" width="14" style="19" customWidth="1"/>
    <col min="482" max="482" width="1.7109375" style="19" customWidth="1"/>
    <col min="483" max="727" width="11.42578125" style="19"/>
    <col min="728" max="728" width="4.42578125" style="19" customWidth="1"/>
    <col min="729" max="729" width="11.42578125" style="19"/>
    <col min="730" max="730" width="17.5703125" style="19" customWidth="1"/>
    <col min="731" max="731" width="11.5703125" style="19" customWidth="1"/>
    <col min="732" max="735" width="11.42578125" style="19"/>
    <col min="736" max="736" width="22.5703125" style="19" customWidth="1"/>
    <col min="737" max="737" width="14" style="19" customWidth="1"/>
    <col min="738" max="738" width="1.7109375" style="19" customWidth="1"/>
    <col min="739" max="983" width="11.42578125" style="19"/>
    <col min="984" max="984" width="4.42578125" style="19" customWidth="1"/>
    <col min="985" max="985" width="11.42578125" style="19"/>
    <col min="986" max="986" width="17.5703125" style="19" customWidth="1"/>
    <col min="987" max="987" width="11.5703125" style="19" customWidth="1"/>
    <col min="988" max="991" width="11.42578125" style="19"/>
    <col min="992" max="992" width="22.5703125" style="19" customWidth="1"/>
    <col min="993" max="993" width="14" style="19" customWidth="1"/>
    <col min="994" max="994" width="1.7109375" style="19" customWidth="1"/>
    <col min="995" max="1239" width="11.42578125" style="19"/>
    <col min="1240" max="1240" width="4.42578125" style="19" customWidth="1"/>
    <col min="1241" max="1241" width="11.42578125" style="19"/>
    <col min="1242" max="1242" width="17.5703125" style="19" customWidth="1"/>
    <col min="1243" max="1243" width="11.5703125" style="19" customWidth="1"/>
    <col min="1244" max="1247" width="11.42578125" style="19"/>
    <col min="1248" max="1248" width="22.5703125" style="19" customWidth="1"/>
    <col min="1249" max="1249" width="14" style="19" customWidth="1"/>
    <col min="1250" max="1250" width="1.7109375" style="19" customWidth="1"/>
    <col min="1251" max="1495" width="11.42578125" style="19"/>
    <col min="1496" max="1496" width="4.42578125" style="19" customWidth="1"/>
    <col min="1497" max="1497" width="11.42578125" style="19"/>
    <col min="1498" max="1498" width="17.5703125" style="19" customWidth="1"/>
    <col min="1499" max="1499" width="11.5703125" style="19" customWidth="1"/>
    <col min="1500" max="1503" width="11.42578125" style="19"/>
    <col min="1504" max="1504" width="22.5703125" style="19" customWidth="1"/>
    <col min="1505" max="1505" width="14" style="19" customWidth="1"/>
    <col min="1506" max="1506" width="1.7109375" style="19" customWidth="1"/>
    <col min="1507" max="1751" width="11.42578125" style="19"/>
    <col min="1752" max="1752" width="4.42578125" style="19" customWidth="1"/>
    <col min="1753" max="1753" width="11.42578125" style="19"/>
    <col min="1754" max="1754" width="17.5703125" style="19" customWidth="1"/>
    <col min="1755" max="1755" width="11.5703125" style="19" customWidth="1"/>
    <col min="1756" max="1759" width="11.42578125" style="19"/>
    <col min="1760" max="1760" width="22.5703125" style="19" customWidth="1"/>
    <col min="1761" max="1761" width="14" style="19" customWidth="1"/>
    <col min="1762" max="1762" width="1.7109375" style="19" customWidth="1"/>
    <col min="1763" max="2007" width="11.42578125" style="19"/>
    <col min="2008" max="2008" width="4.42578125" style="19" customWidth="1"/>
    <col min="2009" max="2009" width="11.42578125" style="19"/>
    <col min="2010" max="2010" width="17.5703125" style="19" customWidth="1"/>
    <col min="2011" max="2011" width="11.5703125" style="19" customWidth="1"/>
    <col min="2012" max="2015" width="11.42578125" style="19"/>
    <col min="2016" max="2016" width="22.5703125" style="19" customWidth="1"/>
    <col min="2017" max="2017" width="14" style="19" customWidth="1"/>
    <col min="2018" max="2018" width="1.7109375" style="19" customWidth="1"/>
    <col min="2019" max="2263" width="11.42578125" style="19"/>
    <col min="2264" max="2264" width="4.42578125" style="19" customWidth="1"/>
    <col min="2265" max="2265" width="11.42578125" style="19"/>
    <col min="2266" max="2266" width="17.5703125" style="19" customWidth="1"/>
    <col min="2267" max="2267" width="11.5703125" style="19" customWidth="1"/>
    <col min="2268" max="2271" width="11.42578125" style="19"/>
    <col min="2272" max="2272" width="22.5703125" style="19" customWidth="1"/>
    <col min="2273" max="2273" width="14" style="19" customWidth="1"/>
    <col min="2274" max="2274" width="1.7109375" style="19" customWidth="1"/>
    <col min="2275" max="2519" width="11.42578125" style="19"/>
    <col min="2520" max="2520" width="4.42578125" style="19" customWidth="1"/>
    <col min="2521" max="2521" width="11.42578125" style="19"/>
    <col min="2522" max="2522" width="17.5703125" style="19" customWidth="1"/>
    <col min="2523" max="2523" width="11.5703125" style="19" customWidth="1"/>
    <col min="2524" max="2527" width="11.42578125" style="19"/>
    <col min="2528" max="2528" width="22.5703125" style="19" customWidth="1"/>
    <col min="2529" max="2529" width="14" style="19" customWidth="1"/>
    <col min="2530" max="2530" width="1.7109375" style="19" customWidth="1"/>
    <col min="2531" max="2775" width="11.42578125" style="19"/>
    <col min="2776" max="2776" width="4.42578125" style="19" customWidth="1"/>
    <col min="2777" max="2777" width="11.42578125" style="19"/>
    <col min="2778" max="2778" width="17.5703125" style="19" customWidth="1"/>
    <col min="2779" max="2779" width="11.5703125" style="19" customWidth="1"/>
    <col min="2780" max="2783" width="11.42578125" style="19"/>
    <col min="2784" max="2784" width="22.5703125" style="19" customWidth="1"/>
    <col min="2785" max="2785" width="14" style="19" customWidth="1"/>
    <col min="2786" max="2786" width="1.7109375" style="19" customWidth="1"/>
    <col min="2787" max="3031" width="11.42578125" style="19"/>
    <col min="3032" max="3032" width="4.42578125" style="19" customWidth="1"/>
    <col min="3033" max="3033" width="11.42578125" style="19"/>
    <col min="3034" max="3034" width="17.5703125" style="19" customWidth="1"/>
    <col min="3035" max="3035" width="11.5703125" style="19" customWidth="1"/>
    <col min="3036" max="3039" width="11.42578125" style="19"/>
    <col min="3040" max="3040" width="22.5703125" style="19" customWidth="1"/>
    <col min="3041" max="3041" width="14" style="19" customWidth="1"/>
    <col min="3042" max="3042" width="1.7109375" style="19" customWidth="1"/>
    <col min="3043" max="3287" width="11.42578125" style="19"/>
    <col min="3288" max="3288" width="4.42578125" style="19" customWidth="1"/>
    <col min="3289" max="3289" width="11.42578125" style="19"/>
    <col min="3290" max="3290" width="17.5703125" style="19" customWidth="1"/>
    <col min="3291" max="3291" width="11.5703125" style="19" customWidth="1"/>
    <col min="3292" max="3295" width="11.42578125" style="19"/>
    <col min="3296" max="3296" width="22.5703125" style="19" customWidth="1"/>
    <col min="3297" max="3297" width="14" style="19" customWidth="1"/>
    <col min="3298" max="3298" width="1.7109375" style="19" customWidth="1"/>
    <col min="3299" max="3543" width="11.42578125" style="19"/>
    <col min="3544" max="3544" width="4.42578125" style="19" customWidth="1"/>
    <col min="3545" max="3545" width="11.42578125" style="19"/>
    <col min="3546" max="3546" width="17.5703125" style="19" customWidth="1"/>
    <col min="3547" max="3547" width="11.5703125" style="19" customWidth="1"/>
    <col min="3548" max="3551" width="11.42578125" style="19"/>
    <col min="3552" max="3552" width="22.5703125" style="19" customWidth="1"/>
    <col min="3553" max="3553" width="14" style="19" customWidth="1"/>
    <col min="3554" max="3554" width="1.7109375" style="19" customWidth="1"/>
    <col min="3555" max="3799" width="11.42578125" style="19"/>
    <col min="3800" max="3800" width="4.42578125" style="19" customWidth="1"/>
    <col min="3801" max="3801" width="11.42578125" style="19"/>
    <col min="3802" max="3802" width="17.5703125" style="19" customWidth="1"/>
    <col min="3803" max="3803" width="11.5703125" style="19" customWidth="1"/>
    <col min="3804" max="3807" width="11.42578125" style="19"/>
    <col min="3808" max="3808" width="22.5703125" style="19" customWidth="1"/>
    <col min="3809" max="3809" width="14" style="19" customWidth="1"/>
    <col min="3810" max="3810" width="1.7109375" style="19" customWidth="1"/>
    <col min="3811" max="4055" width="11.42578125" style="19"/>
    <col min="4056" max="4056" width="4.42578125" style="19" customWidth="1"/>
    <col min="4057" max="4057" width="11.42578125" style="19"/>
    <col min="4058" max="4058" width="17.5703125" style="19" customWidth="1"/>
    <col min="4059" max="4059" width="11.5703125" style="19" customWidth="1"/>
    <col min="4060" max="4063" width="11.42578125" style="19"/>
    <col min="4064" max="4064" width="22.5703125" style="19" customWidth="1"/>
    <col min="4065" max="4065" width="14" style="19" customWidth="1"/>
    <col min="4066" max="4066" width="1.7109375" style="19" customWidth="1"/>
    <col min="4067" max="4311" width="11.42578125" style="19"/>
    <col min="4312" max="4312" width="4.42578125" style="19" customWidth="1"/>
    <col min="4313" max="4313" width="11.42578125" style="19"/>
    <col min="4314" max="4314" width="17.5703125" style="19" customWidth="1"/>
    <col min="4315" max="4315" width="11.5703125" style="19" customWidth="1"/>
    <col min="4316" max="4319" width="11.42578125" style="19"/>
    <col min="4320" max="4320" width="22.5703125" style="19" customWidth="1"/>
    <col min="4321" max="4321" width="14" style="19" customWidth="1"/>
    <col min="4322" max="4322" width="1.7109375" style="19" customWidth="1"/>
    <col min="4323" max="4567" width="11.42578125" style="19"/>
    <col min="4568" max="4568" width="4.42578125" style="19" customWidth="1"/>
    <col min="4569" max="4569" width="11.42578125" style="19"/>
    <col min="4570" max="4570" width="17.5703125" style="19" customWidth="1"/>
    <col min="4571" max="4571" width="11.5703125" style="19" customWidth="1"/>
    <col min="4572" max="4575" width="11.42578125" style="19"/>
    <col min="4576" max="4576" width="22.5703125" style="19" customWidth="1"/>
    <col min="4577" max="4577" width="14" style="19" customWidth="1"/>
    <col min="4578" max="4578" width="1.7109375" style="19" customWidth="1"/>
    <col min="4579" max="4823" width="11.42578125" style="19"/>
    <col min="4824" max="4824" width="4.42578125" style="19" customWidth="1"/>
    <col min="4825" max="4825" width="11.42578125" style="19"/>
    <col min="4826" max="4826" width="17.5703125" style="19" customWidth="1"/>
    <col min="4827" max="4827" width="11.5703125" style="19" customWidth="1"/>
    <col min="4828" max="4831" width="11.42578125" style="19"/>
    <col min="4832" max="4832" width="22.5703125" style="19" customWidth="1"/>
    <col min="4833" max="4833" width="14" style="19" customWidth="1"/>
    <col min="4834" max="4834" width="1.7109375" style="19" customWidth="1"/>
    <col min="4835" max="5079" width="11.42578125" style="19"/>
    <col min="5080" max="5080" width="4.42578125" style="19" customWidth="1"/>
    <col min="5081" max="5081" width="11.42578125" style="19"/>
    <col min="5082" max="5082" width="17.5703125" style="19" customWidth="1"/>
    <col min="5083" max="5083" width="11.5703125" style="19" customWidth="1"/>
    <col min="5084" max="5087" width="11.42578125" style="19"/>
    <col min="5088" max="5088" width="22.5703125" style="19" customWidth="1"/>
    <col min="5089" max="5089" width="14" style="19" customWidth="1"/>
    <col min="5090" max="5090" width="1.7109375" style="19" customWidth="1"/>
    <col min="5091" max="5335" width="11.42578125" style="19"/>
    <col min="5336" max="5336" width="4.42578125" style="19" customWidth="1"/>
    <col min="5337" max="5337" width="11.42578125" style="19"/>
    <col min="5338" max="5338" width="17.5703125" style="19" customWidth="1"/>
    <col min="5339" max="5339" width="11.5703125" style="19" customWidth="1"/>
    <col min="5340" max="5343" width="11.42578125" style="19"/>
    <col min="5344" max="5344" width="22.5703125" style="19" customWidth="1"/>
    <col min="5345" max="5345" width="14" style="19" customWidth="1"/>
    <col min="5346" max="5346" width="1.7109375" style="19" customWidth="1"/>
    <col min="5347" max="5591" width="11.42578125" style="19"/>
    <col min="5592" max="5592" width="4.42578125" style="19" customWidth="1"/>
    <col min="5593" max="5593" width="11.42578125" style="19"/>
    <col min="5594" max="5594" width="17.5703125" style="19" customWidth="1"/>
    <col min="5595" max="5595" width="11.5703125" style="19" customWidth="1"/>
    <col min="5596" max="5599" width="11.42578125" style="19"/>
    <col min="5600" max="5600" width="22.5703125" style="19" customWidth="1"/>
    <col min="5601" max="5601" width="14" style="19" customWidth="1"/>
    <col min="5602" max="5602" width="1.7109375" style="19" customWidth="1"/>
    <col min="5603" max="5847" width="11.42578125" style="19"/>
    <col min="5848" max="5848" width="4.42578125" style="19" customWidth="1"/>
    <col min="5849" max="5849" width="11.42578125" style="19"/>
    <col min="5850" max="5850" width="17.5703125" style="19" customWidth="1"/>
    <col min="5851" max="5851" width="11.5703125" style="19" customWidth="1"/>
    <col min="5852" max="5855" width="11.42578125" style="19"/>
    <col min="5856" max="5856" width="22.5703125" style="19" customWidth="1"/>
    <col min="5857" max="5857" width="14" style="19" customWidth="1"/>
    <col min="5858" max="5858" width="1.7109375" style="19" customWidth="1"/>
    <col min="5859" max="6103" width="11.42578125" style="19"/>
    <col min="6104" max="6104" width="4.42578125" style="19" customWidth="1"/>
    <col min="6105" max="6105" width="11.42578125" style="19"/>
    <col min="6106" max="6106" width="17.5703125" style="19" customWidth="1"/>
    <col min="6107" max="6107" width="11.5703125" style="19" customWidth="1"/>
    <col min="6108" max="6111" width="11.42578125" style="19"/>
    <col min="6112" max="6112" width="22.5703125" style="19" customWidth="1"/>
    <col min="6113" max="6113" width="14" style="19" customWidth="1"/>
    <col min="6114" max="6114" width="1.7109375" style="19" customWidth="1"/>
    <col min="6115" max="6359" width="11.42578125" style="19"/>
    <col min="6360" max="6360" width="4.42578125" style="19" customWidth="1"/>
    <col min="6361" max="6361" width="11.42578125" style="19"/>
    <col min="6362" max="6362" width="17.5703125" style="19" customWidth="1"/>
    <col min="6363" max="6363" width="11.5703125" style="19" customWidth="1"/>
    <col min="6364" max="6367" width="11.42578125" style="19"/>
    <col min="6368" max="6368" width="22.5703125" style="19" customWidth="1"/>
    <col min="6369" max="6369" width="14" style="19" customWidth="1"/>
    <col min="6370" max="6370" width="1.7109375" style="19" customWidth="1"/>
    <col min="6371" max="6615" width="11.42578125" style="19"/>
    <col min="6616" max="6616" width="4.42578125" style="19" customWidth="1"/>
    <col min="6617" max="6617" width="11.42578125" style="19"/>
    <col min="6618" max="6618" width="17.5703125" style="19" customWidth="1"/>
    <col min="6619" max="6619" width="11.5703125" style="19" customWidth="1"/>
    <col min="6620" max="6623" width="11.42578125" style="19"/>
    <col min="6624" max="6624" width="22.5703125" style="19" customWidth="1"/>
    <col min="6625" max="6625" width="14" style="19" customWidth="1"/>
    <col min="6626" max="6626" width="1.7109375" style="19" customWidth="1"/>
    <col min="6627" max="6871" width="11.42578125" style="19"/>
    <col min="6872" max="6872" width="4.42578125" style="19" customWidth="1"/>
    <col min="6873" max="6873" width="11.42578125" style="19"/>
    <col min="6874" max="6874" width="17.5703125" style="19" customWidth="1"/>
    <col min="6875" max="6875" width="11.5703125" style="19" customWidth="1"/>
    <col min="6876" max="6879" width="11.42578125" style="19"/>
    <col min="6880" max="6880" width="22.5703125" style="19" customWidth="1"/>
    <col min="6881" max="6881" width="14" style="19" customWidth="1"/>
    <col min="6882" max="6882" width="1.7109375" style="19" customWidth="1"/>
    <col min="6883" max="7127" width="11.42578125" style="19"/>
    <col min="7128" max="7128" width="4.42578125" style="19" customWidth="1"/>
    <col min="7129" max="7129" width="11.42578125" style="19"/>
    <col min="7130" max="7130" width="17.5703125" style="19" customWidth="1"/>
    <col min="7131" max="7131" width="11.5703125" style="19" customWidth="1"/>
    <col min="7132" max="7135" width="11.42578125" style="19"/>
    <col min="7136" max="7136" width="22.5703125" style="19" customWidth="1"/>
    <col min="7137" max="7137" width="14" style="19" customWidth="1"/>
    <col min="7138" max="7138" width="1.7109375" style="19" customWidth="1"/>
    <col min="7139" max="7383" width="11.42578125" style="19"/>
    <col min="7384" max="7384" width="4.42578125" style="19" customWidth="1"/>
    <col min="7385" max="7385" width="11.42578125" style="19"/>
    <col min="7386" max="7386" width="17.5703125" style="19" customWidth="1"/>
    <col min="7387" max="7387" width="11.5703125" style="19" customWidth="1"/>
    <col min="7388" max="7391" width="11.42578125" style="19"/>
    <col min="7392" max="7392" width="22.5703125" style="19" customWidth="1"/>
    <col min="7393" max="7393" width="14" style="19" customWidth="1"/>
    <col min="7394" max="7394" width="1.7109375" style="19" customWidth="1"/>
    <col min="7395" max="7639" width="11.42578125" style="19"/>
    <col min="7640" max="7640" width="4.42578125" style="19" customWidth="1"/>
    <col min="7641" max="7641" width="11.42578125" style="19"/>
    <col min="7642" max="7642" width="17.5703125" style="19" customWidth="1"/>
    <col min="7643" max="7643" width="11.5703125" style="19" customWidth="1"/>
    <col min="7644" max="7647" width="11.42578125" style="19"/>
    <col min="7648" max="7648" width="22.5703125" style="19" customWidth="1"/>
    <col min="7649" max="7649" width="14" style="19" customWidth="1"/>
    <col min="7650" max="7650" width="1.7109375" style="19" customWidth="1"/>
    <col min="7651" max="7895" width="11.42578125" style="19"/>
    <col min="7896" max="7896" width="4.42578125" style="19" customWidth="1"/>
    <col min="7897" max="7897" width="11.42578125" style="19"/>
    <col min="7898" max="7898" width="17.5703125" style="19" customWidth="1"/>
    <col min="7899" max="7899" width="11.5703125" style="19" customWidth="1"/>
    <col min="7900" max="7903" width="11.42578125" style="19"/>
    <col min="7904" max="7904" width="22.5703125" style="19" customWidth="1"/>
    <col min="7905" max="7905" width="14" style="19" customWidth="1"/>
    <col min="7906" max="7906" width="1.7109375" style="19" customWidth="1"/>
    <col min="7907" max="8151" width="11.42578125" style="19"/>
    <col min="8152" max="8152" width="4.42578125" style="19" customWidth="1"/>
    <col min="8153" max="8153" width="11.42578125" style="19"/>
    <col min="8154" max="8154" width="17.5703125" style="19" customWidth="1"/>
    <col min="8155" max="8155" width="11.5703125" style="19" customWidth="1"/>
    <col min="8156" max="8159" width="11.42578125" style="19"/>
    <col min="8160" max="8160" width="22.5703125" style="19" customWidth="1"/>
    <col min="8161" max="8161" width="14" style="19" customWidth="1"/>
    <col min="8162" max="8162" width="1.7109375" style="19" customWidth="1"/>
    <col min="8163" max="8407" width="11.42578125" style="19"/>
    <col min="8408" max="8408" width="4.42578125" style="19" customWidth="1"/>
    <col min="8409" max="8409" width="11.42578125" style="19"/>
    <col min="8410" max="8410" width="17.5703125" style="19" customWidth="1"/>
    <col min="8411" max="8411" width="11.5703125" style="19" customWidth="1"/>
    <col min="8412" max="8415" width="11.42578125" style="19"/>
    <col min="8416" max="8416" width="22.5703125" style="19" customWidth="1"/>
    <col min="8417" max="8417" width="14" style="19" customWidth="1"/>
    <col min="8418" max="8418" width="1.7109375" style="19" customWidth="1"/>
    <col min="8419" max="8663" width="11.42578125" style="19"/>
    <col min="8664" max="8664" width="4.42578125" style="19" customWidth="1"/>
    <col min="8665" max="8665" width="11.42578125" style="19"/>
    <col min="8666" max="8666" width="17.5703125" style="19" customWidth="1"/>
    <col min="8667" max="8667" width="11.5703125" style="19" customWidth="1"/>
    <col min="8668" max="8671" width="11.42578125" style="19"/>
    <col min="8672" max="8672" width="22.5703125" style="19" customWidth="1"/>
    <col min="8673" max="8673" width="14" style="19" customWidth="1"/>
    <col min="8674" max="8674" width="1.7109375" style="19" customWidth="1"/>
    <col min="8675" max="8919" width="11.42578125" style="19"/>
    <col min="8920" max="8920" width="4.42578125" style="19" customWidth="1"/>
    <col min="8921" max="8921" width="11.42578125" style="19"/>
    <col min="8922" max="8922" width="17.5703125" style="19" customWidth="1"/>
    <col min="8923" max="8923" width="11.5703125" style="19" customWidth="1"/>
    <col min="8924" max="8927" width="11.42578125" style="19"/>
    <col min="8928" max="8928" width="22.5703125" style="19" customWidth="1"/>
    <col min="8929" max="8929" width="14" style="19" customWidth="1"/>
    <col min="8930" max="8930" width="1.7109375" style="19" customWidth="1"/>
    <col min="8931" max="9175" width="11.42578125" style="19"/>
    <col min="9176" max="9176" width="4.42578125" style="19" customWidth="1"/>
    <col min="9177" max="9177" width="11.42578125" style="19"/>
    <col min="9178" max="9178" width="17.5703125" style="19" customWidth="1"/>
    <col min="9179" max="9179" width="11.5703125" style="19" customWidth="1"/>
    <col min="9180" max="9183" width="11.42578125" style="19"/>
    <col min="9184" max="9184" width="22.5703125" style="19" customWidth="1"/>
    <col min="9185" max="9185" width="14" style="19" customWidth="1"/>
    <col min="9186" max="9186" width="1.7109375" style="19" customWidth="1"/>
    <col min="9187" max="9431" width="11.42578125" style="19"/>
    <col min="9432" max="9432" width="4.42578125" style="19" customWidth="1"/>
    <col min="9433" max="9433" width="11.42578125" style="19"/>
    <col min="9434" max="9434" width="17.5703125" style="19" customWidth="1"/>
    <col min="9435" max="9435" width="11.5703125" style="19" customWidth="1"/>
    <col min="9436" max="9439" width="11.42578125" style="19"/>
    <col min="9440" max="9440" width="22.5703125" style="19" customWidth="1"/>
    <col min="9441" max="9441" width="14" style="19" customWidth="1"/>
    <col min="9442" max="9442" width="1.7109375" style="19" customWidth="1"/>
    <col min="9443" max="9687" width="11.42578125" style="19"/>
    <col min="9688" max="9688" width="4.42578125" style="19" customWidth="1"/>
    <col min="9689" max="9689" width="11.42578125" style="19"/>
    <col min="9690" max="9690" width="17.5703125" style="19" customWidth="1"/>
    <col min="9691" max="9691" width="11.5703125" style="19" customWidth="1"/>
    <col min="9692" max="9695" width="11.42578125" style="19"/>
    <col min="9696" max="9696" width="22.5703125" style="19" customWidth="1"/>
    <col min="9697" max="9697" width="14" style="19" customWidth="1"/>
    <col min="9698" max="9698" width="1.7109375" style="19" customWidth="1"/>
    <col min="9699" max="9943" width="11.42578125" style="19"/>
    <col min="9944" max="9944" width="4.42578125" style="19" customWidth="1"/>
    <col min="9945" max="9945" width="11.42578125" style="19"/>
    <col min="9946" max="9946" width="17.5703125" style="19" customWidth="1"/>
    <col min="9947" max="9947" width="11.5703125" style="19" customWidth="1"/>
    <col min="9948" max="9951" width="11.42578125" style="19"/>
    <col min="9952" max="9952" width="22.5703125" style="19" customWidth="1"/>
    <col min="9953" max="9953" width="14" style="19" customWidth="1"/>
    <col min="9954" max="9954" width="1.7109375" style="19" customWidth="1"/>
    <col min="9955" max="10199" width="11.42578125" style="19"/>
    <col min="10200" max="10200" width="4.42578125" style="19" customWidth="1"/>
    <col min="10201" max="10201" width="11.42578125" style="19"/>
    <col min="10202" max="10202" width="17.5703125" style="19" customWidth="1"/>
    <col min="10203" max="10203" width="11.5703125" style="19" customWidth="1"/>
    <col min="10204" max="10207" width="11.42578125" style="19"/>
    <col min="10208" max="10208" width="22.5703125" style="19" customWidth="1"/>
    <col min="10209" max="10209" width="14" style="19" customWidth="1"/>
    <col min="10210" max="10210" width="1.7109375" style="19" customWidth="1"/>
    <col min="10211" max="10455" width="11.42578125" style="19"/>
    <col min="10456" max="10456" width="4.42578125" style="19" customWidth="1"/>
    <col min="10457" max="10457" width="11.42578125" style="19"/>
    <col min="10458" max="10458" width="17.5703125" style="19" customWidth="1"/>
    <col min="10459" max="10459" width="11.5703125" style="19" customWidth="1"/>
    <col min="10460" max="10463" width="11.42578125" style="19"/>
    <col min="10464" max="10464" width="22.5703125" style="19" customWidth="1"/>
    <col min="10465" max="10465" width="14" style="19" customWidth="1"/>
    <col min="10466" max="10466" width="1.7109375" style="19" customWidth="1"/>
    <col min="10467" max="10711" width="11.42578125" style="19"/>
    <col min="10712" max="10712" width="4.42578125" style="19" customWidth="1"/>
    <col min="10713" max="10713" width="11.42578125" style="19"/>
    <col min="10714" max="10714" width="17.5703125" style="19" customWidth="1"/>
    <col min="10715" max="10715" width="11.5703125" style="19" customWidth="1"/>
    <col min="10716" max="10719" width="11.42578125" style="19"/>
    <col min="10720" max="10720" width="22.5703125" style="19" customWidth="1"/>
    <col min="10721" max="10721" width="14" style="19" customWidth="1"/>
    <col min="10722" max="10722" width="1.7109375" style="19" customWidth="1"/>
    <col min="10723" max="10967" width="11.42578125" style="19"/>
    <col min="10968" max="10968" width="4.42578125" style="19" customWidth="1"/>
    <col min="10969" max="10969" width="11.42578125" style="19"/>
    <col min="10970" max="10970" width="17.5703125" style="19" customWidth="1"/>
    <col min="10971" max="10971" width="11.5703125" style="19" customWidth="1"/>
    <col min="10972" max="10975" width="11.42578125" style="19"/>
    <col min="10976" max="10976" width="22.5703125" style="19" customWidth="1"/>
    <col min="10977" max="10977" width="14" style="19" customWidth="1"/>
    <col min="10978" max="10978" width="1.7109375" style="19" customWidth="1"/>
    <col min="10979" max="11223" width="11.42578125" style="19"/>
    <col min="11224" max="11224" width="4.42578125" style="19" customWidth="1"/>
    <col min="11225" max="11225" width="11.42578125" style="19"/>
    <col min="11226" max="11226" width="17.5703125" style="19" customWidth="1"/>
    <col min="11227" max="11227" width="11.5703125" style="19" customWidth="1"/>
    <col min="11228" max="11231" width="11.42578125" style="19"/>
    <col min="11232" max="11232" width="22.5703125" style="19" customWidth="1"/>
    <col min="11233" max="11233" width="14" style="19" customWidth="1"/>
    <col min="11234" max="11234" width="1.7109375" style="19" customWidth="1"/>
    <col min="11235" max="11479" width="11.42578125" style="19"/>
    <col min="11480" max="11480" width="4.42578125" style="19" customWidth="1"/>
    <col min="11481" max="11481" width="11.42578125" style="19"/>
    <col min="11482" max="11482" width="17.5703125" style="19" customWidth="1"/>
    <col min="11483" max="11483" width="11.5703125" style="19" customWidth="1"/>
    <col min="11484" max="11487" width="11.42578125" style="19"/>
    <col min="11488" max="11488" width="22.5703125" style="19" customWidth="1"/>
    <col min="11489" max="11489" width="14" style="19" customWidth="1"/>
    <col min="11490" max="11490" width="1.7109375" style="19" customWidth="1"/>
    <col min="11491" max="11735" width="11.42578125" style="19"/>
    <col min="11736" max="11736" width="4.42578125" style="19" customWidth="1"/>
    <col min="11737" max="11737" width="11.42578125" style="19"/>
    <col min="11738" max="11738" width="17.5703125" style="19" customWidth="1"/>
    <col min="11739" max="11739" width="11.5703125" style="19" customWidth="1"/>
    <col min="11740" max="11743" width="11.42578125" style="19"/>
    <col min="11744" max="11744" width="22.5703125" style="19" customWidth="1"/>
    <col min="11745" max="11745" width="14" style="19" customWidth="1"/>
    <col min="11746" max="11746" width="1.7109375" style="19" customWidth="1"/>
    <col min="11747" max="11991" width="11.42578125" style="19"/>
    <col min="11992" max="11992" width="4.42578125" style="19" customWidth="1"/>
    <col min="11993" max="11993" width="11.42578125" style="19"/>
    <col min="11994" max="11994" width="17.5703125" style="19" customWidth="1"/>
    <col min="11995" max="11995" width="11.5703125" style="19" customWidth="1"/>
    <col min="11996" max="11999" width="11.42578125" style="19"/>
    <col min="12000" max="12000" width="22.5703125" style="19" customWidth="1"/>
    <col min="12001" max="12001" width="14" style="19" customWidth="1"/>
    <col min="12002" max="12002" width="1.7109375" style="19" customWidth="1"/>
    <col min="12003" max="12247" width="11.42578125" style="19"/>
    <col min="12248" max="12248" width="4.42578125" style="19" customWidth="1"/>
    <col min="12249" max="12249" width="11.42578125" style="19"/>
    <col min="12250" max="12250" width="17.5703125" style="19" customWidth="1"/>
    <col min="12251" max="12251" width="11.5703125" style="19" customWidth="1"/>
    <col min="12252" max="12255" width="11.42578125" style="19"/>
    <col min="12256" max="12256" width="22.5703125" style="19" customWidth="1"/>
    <col min="12257" max="12257" width="14" style="19" customWidth="1"/>
    <col min="12258" max="12258" width="1.7109375" style="19" customWidth="1"/>
    <col min="12259" max="12503" width="11.42578125" style="19"/>
    <col min="12504" max="12504" width="4.42578125" style="19" customWidth="1"/>
    <col min="12505" max="12505" width="11.42578125" style="19"/>
    <col min="12506" max="12506" width="17.5703125" style="19" customWidth="1"/>
    <col min="12507" max="12507" width="11.5703125" style="19" customWidth="1"/>
    <col min="12508" max="12511" width="11.42578125" style="19"/>
    <col min="12512" max="12512" width="22.5703125" style="19" customWidth="1"/>
    <col min="12513" max="12513" width="14" style="19" customWidth="1"/>
    <col min="12514" max="12514" width="1.7109375" style="19" customWidth="1"/>
    <col min="12515" max="12759" width="11.42578125" style="19"/>
    <col min="12760" max="12760" width="4.42578125" style="19" customWidth="1"/>
    <col min="12761" max="12761" width="11.42578125" style="19"/>
    <col min="12762" max="12762" width="17.5703125" style="19" customWidth="1"/>
    <col min="12763" max="12763" width="11.5703125" style="19" customWidth="1"/>
    <col min="12764" max="12767" width="11.42578125" style="19"/>
    <col min="12768" max="12768" width="22.5703125" style="19" customWidth="1"/>
    <col min="12769" max="12769" width="14" style="19" customWidth="1"/>
    <col min="12770" max="12770" width="1.7109375" style="19" customWidth="1"/>
    <col min="12771" max="13015" width="11.42578125" style="19"/>
    <col min="13016" max="13016" width="4.42578125" style="19" customWidth="1"/>
    <col min="13017" max="13017" width="11.42578125" style="19"/>
    <col min="13018" max="13018" width="17.5703125" style="19" customWidth="1"/>
    <col min="13019" max="13019" width="11.5703125" style="19" customWidth="1"/>
    <col min="13020" max="13023" width="11.42578125" style="19"/>
    <col min="13024" max="13024" width="22.5703125" style="19" customWidth="1"/>
    <col min="13025" max="13025" width="14" style="19" customWidth="1"/>
    <col min="13026" max="13026" width="1.7109375" style="19" customWidth="1"/>
    <col min="13027" max="13271" width="11.42578125" style="19"/>
    <col min="13272" max="13272" width="4.42578125" style="19" customWidth="1"/>
    <col min="13273" max="13273" width="11.42578125" style="19"/>
    <col min="13274" max="13274" width="17.5703125" style="19" customWidth="1"/>
    <col min="13275" max="13275" width="11.5703125" style="19" customWidth="1"/>
    <col min="13276" max="13279" width="11.42578125" style="19"/>
    <col min="13280" max="13280" width="22.5703125" style="19" customWidth="1"/>
    <col min="13281" max="13281" width="14" style="19" customWidth="1"/>
    <col min="13282" max="13282" width="1.7109375" style="19" customWidth="1"/>
    <col min="13283" max="13527" width="11.42578125" style="19"/>
    <col min="13528" max="13528" width="4.42578125" style="19" customWidth="1"/>
    <col min="13529" max="13529" width="11.42578125" style="19"/>
    <col min="13530" max="13530" width="17.5703125" style="19" customWidth="1"/>
    <col min="13531" max="13531" width="11.5703125" style="19" customWidth="1"/>
    <col min="13532" max="13535" width="11.42578125" style="19"/>
    <col min="13536" max="13536" width="22.5703125" style="19" customWidth="1"/>
    <col min="13537" max="13537" width="14" style="19" customWidth="1"/>
    <col min="13538" max="13538" width="1.7109375" style="19" customWidth="1"/>
    <col min="13539" max="13783" width="11.42578125" style="19"/>
    <col min="13784" max="13784" width="4.42578125" style="19" customWidth="1"/>
    <col min="13785" max="13785" width="11.42578125" style="19"/>
    <col min="13786" max="13786" width="17.5703125" style="19" customWidth="1"/>
    <col min="13787" max="13787" width="11.5703125" style="19" customWidth="1"/>
    <col min="13788" max="13791" width="11.42578125" style="19"/>
    <col min="13792" max="13792" width="22.5703125" style="19" customWidth="1"/>
    <col min="13793" max="13793" width="14" style="19" customWidth="1"/>
    <col min="13794" max="13794" width="1.7109375" style="19" customWidth="1"/>
    <col min="13795" max="14039" width="11.42578125" style="19"/>
    <col min="14040" max="14040" width="4.42578125" style="19" customWidth="1"/>
    <col min="14041" max="14041" width="11.42578125" style="19"/>
    <col min="14042" max="14042" width="17.5703125" style="19" customWidth="1"/>
    <col min="14043" max="14043" width="11.5703125" style="19" customWidth="1"/>
    <col min="14044" max="14047" width="11.42578125" style="19"/>
    <col min="14048" max="14048" width="22.5703125" style="19" customWidth="1"/>
    <col min="14049" max="14049" width="14" style="19" customWidth="1"/>
    <col min="14050" max="14050" width="1.7109375" style="19" customWidth="1"/>
    <col min="14051" max="14295" width="11.42578125" style="19"/>
    <col min="14296" max="14296" width="4.42578125" style="19" customWidth="1"/>
    <col min="14297" max="14297" width="11.42578125" style="19"/>
    <col min="14298" max="14298" width="17.5703125" style="19" customWidth="1"/>
    <col min="14299" max="14299" width="11.5703125" style="19" customWidth="1"/>
    <col min="14300" max="14303" width="11.42578125" style="19"/>
    <col min="14304" max="14304" width="22.5703125" style="19" customWidth="1"/>
    <col min="14305" max="14305" width="14" style="19" customWidth="1"/>
    <col min="14306" max="14306" width="1.7109375" style="19" customWidth="1"/>
    <col min="14307" max="14551" width="11.42578125" style="19"/>
    <col min="14552" max="14552" width="4.42578125" style="19" customWidth="1"/>
    <col min="14553" max="14553" width="11.42578125" style="19"/>
    <col min="14554" max="14554" width="17.5703125" style="19" customWidth="1"/>
    <col min="14555" max="14555" width="11.5703125" style="19" customWidth="1"/>
    <col min="14556" max="14559" width="11.42578125" style="19"/>
    <col min="14560" max="14560" width="22.5703125" style="19" customWidth="1"/>
    <col min="14561" max="14561" width="14" style="19" customWidth="1"/>
    <col min="14562" max="14562" width="1.7109375" style="19" customWidth="1"/>
    <col min="14563" max="14807" width="11.42578125" style="19"/>
    <col min="14808" max="14808" width="4.42578125" style="19" customWidth="1"/>
    <col min="14809" max="14809" width="11.42578125" style="19"/>
    <col min="14810" max="14810" width="17.5703125" style="19" customWidth="1"/>
    <col min="14811" max="14811" width="11.5703125" style="19" customWidth="1"/>
    <col min="14812" max="14815" width="11.42578125" style="19"/>
    <col min="14816" max="14816" width="22.5703125" style="19" customWidth="1"/>
    <col min="14817" max="14817" width="14" style="19" customWidth="1"/>
    <col min="14818" max="14818" width="1.7109375" style="19" customWidth="1"/>
    <col min="14819" max="15063" width="11.42578125" style="19"/>
    <col min="15064" max="15064" width="4.42578125" style="19" customWidth="1"/>
    <col min="15065" max="15065" width="11.42578125" style="19"/>
    <col min="15066" max="15066" width="17.5703125" style="19" customWidth="1"/>
    <col min="15067" max="15067" width="11.5703125" style="19" customWidth="1"/>
    <col min="15068" max="15071" width="11.42578125" style="19"/>
    <col min="15072" max="15072" width="22.5703125" style="19" customWidth="1"/>
    <col min="15073" max="15073" width="14" style="19" customWidth="1"/>
    <col min="15074" max="15074" width="1.7109375" style="19" customWidth="1"/>
    <col min="15075" max="15319" width="11.42578125" style="19"/>
    <col min="15320" max="15320" width="4.42578125" style="19" customWidth="1"/>
    <col min="15321" max="15321" width="11.42578125" style="19"/>
    <col min="15322" max="15322" width="17.5703125" style="19" customWidth="1"/>
    <col min="15323" max="15323" width="11.5703125" style="19" customWidth="1"/>
    <col min="15324" max="15327" width="11.42578125" style="19"/>
    <col min="15328" max="15328" width="22.5703125" style="19" customWidth="1"/>
    <col min="15329" max="15329" width="14" style="19" customWidth="1"/>
    <col min="15330" max="15330" width="1.7109375" style="19" customWidth="1"/>
    <col min="15331" max="15575" width="11.42578125" style="19"/>
    <col min="15576" max="15576" width="4.42578125" style="19" customWidth="1"/>
    <col min="15577" max="15577" width="11.42578125" style="19"/>
    <col min="15578" max="15578" width="17.5703125" style="19" customWidth="1"/>
    <col min="15579" max="15579" width="11.5703125" style="19" customWidth="1"/>
    <col min="15580" max="15583" width="11.42578125" style="19"/>
    <col min="15584" max="15584" width="22.5703125" style="19" customWidth="1"/>
    <col min="15585" max="15585" width="14" style="19" customWidth="1"/>
    <col min="15586" max="15586" width="1.7109375" style="19" customWidth="1"/>
    <col min="15587" max="15831" width="11.42578125" style="19"/>
    <col min="15832" max="15832" width="4.42578125" style="19" customWidth="1"/>
    <col min="15833" max="15833" width="11.42578125" style="19"/>
    <col min="15834" max="15834" width="17.5703125" style="19" customWidth="1"/>
    <col min="15835" max="15835" width="11.5703125" style="19" customWidth="1"/>
    <col min="15836" max="15839" width="11.42578125" style="19"/>
    <col min="15840" max="15840" width="22.5703125" style="19" customWidth="1"/>
    <col min="15841" max="15841" width="14" style="19" customWidth="1"/>
    <col min="15842" max="15842" width="1.7109375" style="19" customWidth="1"/>
    <col min="15843" max="16087" width="11.42578125" style="19"/>
    <col min="16088" max="16088" width="4.42578125" style="19" customWidth="1"/>
    <col min="16089" max="16089" width="11.42578125" style="19"/>
    <col min="16090" max="16090" width="17.5703125" style="19" customWidth="1"/>
    <col min="16091" max="16091" width="11.5703125" style="19" customWidth="1"/>
    <col min="16092" max="16095" width="11.42578125" style="19"/>
    <col min="16096" max="16096" width="22.5703125" style="19" customWidth="1"/>
    <col min="16097" max="16097" width="14" style="19" customWidth="1"/>
    <col min="16098" max="16098" width="1.7109375" style="19" customWidth="1"/>
    <col min="16099" max="16384" width="11.42578125" style="19"/>
  </cols>
  <sheetData>
    <row r="1" spans="2:10" ht="18" customHeight="1" thickBot="1" x14ac:dyDescent="0.25"/>
    <row r="2" spans="2:10" ht="19.5" customHeight="1" x14ac:dyDescent="0.2">
      <c r="B2" s="20"/>
      <c r="C2" s="21"/>
      <c r="D2" s="22" t="s">
        <v>223</v>
      </c>
      <c r="E2" s="23"/>
      <c r="F2" s="23"/>
      <c r="G2" s="23"/>
      <c r="H2" s="23"/>
      <c r="I2" s="24"/>
      <c r="J2" s="25" t="s">
        <v>224</v>
      </c>
    </row>
    <row r="3" spans="2:10" ht="13.5" thickBot="1" x14ac:dyDescent="0.25">
      <c r="B3" s="26"/>
      <c r="C3" s="27"/>
      <c r="D3" s="28"/>
      <c r="E3" s="29"/>
      <c r="F3" s="29"/>
      <c r="G3" s="29"/>
      <c r="H3" s="29"/>
      <c r="I3" s="30"/>
      <c r="J3" s="31"/>
    </row>
    <row r="4" spans="2:10" x14ac:dyDescent="0.2">
      <c r="B4" s="26"/>
      <c r="C4" s="27"/>
      <c r="D4" s="22" t="s">
        <v>225</v>
      </c>
      <c r="E4" s="23"/>
      <c r="F4" s="23"/>
      <c r="G4" s="23"/>
      <c r="H4" s="23"/>
      <c r="I4" s="24"/>
      <c r="J4" s="25" t="s">
        <v>226</v>
      </c>
    </row>
    <row r="5" spans="2:10" x14ac:dyDescent="0.2">
      <c r="B5" s="26"/>
      <c r="C5" s="27"/>
      <c r="D5" s="32"/>
      <c r="E5" s="33"/>
      <c r="F5" s="33"/>
      <c r="G5" s="33"/>
      <c r="H5" s="33"/>
      <c r="I5" s="34"/>
      <c r="J5" s="35"/>
    </row>
    <row r="6" spans="2:10" ht="13.5" thickBot="1" x14ac:dyDescent="0.25">
      <c r="B6" s="36"/>
      <c r="C6" s="37"/>
      <c r="D6" s="28"/>
      <c r="E6" s="29"/>
      <c r="F6" s="29"/>
      <c r="G6" s="29"/>
      <c r="H6" s="29"/>
      <c r="I6" s="30"/>
      <c r="J6" s="31"/>
    </row>
    <row r="7" spans="2:10" x14ac:dyDescent="0.2">
      <c r="B7" s="38"/>
      <c r="J7" s="39"/>
    </row>
    <row r="8" spans="2:10" x14ac:dyDescent="0.2">
      <c r="B8" s="38"/>
      <c r="J8" s="39"/>
    </row>
    <row r="9" spans="2:10" x14ac:dyDescent="0.2">
      <c r="B9" s="38"/>
      <c r="J9" s="39"/>
    </row>
    <row r="10" spans="2:10" x14ac:dyDescent="0.2">
      <c r="B10" s="38"/>
      <c r="C10" s="19" t="s">
        <v>245</v>
      </c>
      <c r="E10" s="40"/>
      <c r="J10" s="39"/>
    </row>
    <row r="11" spans="2:10" x14ac:dyDescent="0.2">
      <c r="B11" s="38"/>
      <c r="J11" s="39"/>
    </row>
    <row r="12" spans="2:10" x14ac:dyDescent="0.2">
      <c r="B12" s="38"/>
      <c r="C12" s="19" t="s">
        <v>246</v>
      </c>
      <c r="J12" s="39"/>
    </row>
    <row r="13" spans="2:10" x14ac:dyDescent="0.2">
      <c r="B13" s="38"/>
      <c r="C13" s="19" t="s">
        <v>244</v>
      </c>
      <c r="J13" s="39"/>
    </row>
    <row r="14" spans="2:10" x14ac:dyDescent="0.2">
      <c r="B14" s="38"/>
      <c r="J14" s="39"/>
    </row>
    <row r="15" spans="2:10" x14ac:dyDescent="0.2">
      <c r="B15" s="38"/>
      <c r="C15" s="19" t="s">
        <v>247</v>
      </c>
      <c r="J15" s="39"/>
    </row>
    <row r="16" spans="2:10" x14ac:dyDescent="0.2">
      <c r="B16" s="38"/>
      <c r="C16" s="41"/>
      <c r="J16" s="39"/>
    </row>
    <row r="17" spans="2:10" x14ac:dyDescent="0.2">
      <c r="B17" s="38"/>
      <c r="C17" s="19" t="s">
        <v>248</v>
      </c>
      <c r="D17" s="40"/>
      <c r="H17" s="42" t="s">
        <v>227</v>
      </c>
      <c r="I17" s="42" t="s">
        <v>228</v>
      </c>
      <c r="J17" s="39"/>
    </row>
    <row r="18" spans="2:10" x14ac:dyDescent="0.2">
      <c r="B18" s="38"/>
      <c r="C18" s="43" t="s">
        <v>229</v>
      </c>
      <c r="D18" s="43"/>
      <c r="E18" s="43"/>
      <c r="F18" s="43"/>
      <c r="H18" s="42">
        <v>41</v>
      </c>
      <c r="I18" s="44">
        <v>6485104</v>
      </c>
      <c r="J18" s="39"/>
    </row>
    <row r="19" spans="2:10" x14ac:dyDescent="0.2">
      <c r="B19" s="38"/>
      <c r="C19" s="19" t="s">
        <v>230</v>
      </c>
      <c r="H19" s="45">
        <v>1</v>
      </c>
      <c r="I19" s="46">
        <v>265000</v>
      </c>
      <c r="J19" s="39"/>
    </row>
    <row r="20" spans="2:10" x14ac:dyDescent="0.2">
      <c r="B20" s="38"/>
      <c r="C20" s="19" t="s">
        <v>231</v>
      </c>
      <c r="H20" s="45">
        <v>15</v>
      </c>
      <c r="I20" s="46">
        <v>3194690</v>
      </c>
      <c r="J20" s="39"/>
    </row>
    <row r="21" spans="2:10" x14ac:dyDescent="0.2">
      <c r="B21" s="38"/>
      <c r="C21" s="19" t="s">
        <v>232</v>
      </c>
      <c r="H21" s="45">
        <v>3</v>
      </c>
      <c r="I21" s="46">
        <v>103188</v>
      </c>
      <c r="J21" s="39"/>
    </row>
    <row r="22" spans="2:10" x14ac:dyDescent="0.2">
      <c r="B22" s="38"/>
      <c r="C22" s="19" t="s">
        <v>215</v>
      </c>
      <c r="H22" s="45">
        <v>3</v>
      </c>
      <c r="I22" s="46">
        <v>79400</v>
      </c>
      <c r="J22" s="39"/>
    </row>
    <row r="23" spans="2:10" x14ac:dyDescent="0.2">
      <c r="B23" s="38"/>
      <c r="C23" s="19" t="s">
        <v>233</v>
      </c>
      <c r="H23" s="47">
        <v>1</v>
      </c>
      <c r="I23" s="48">
        <v>82109</v>
      </c>
      <c r="J23" s="39"/>
    </row>
    <row r="24" spans="2:10" x14ac:dyDescent="0.2">
      <c r="B24" s="38"/>
      <c r="C24" s="43" t="s">
        <v>234</v>
      </c>
      <c r="D24" s="43"/>
      <c r="E24" s="43"/>
      <c r="F24" s="43"/>
      <c r="H24" s="42">
        <f>SUM(H19:H23)</f>
        <v>23</v>
      </c>
      <c r="I24" s="49">
        <f>(I19+I20+I21+I22+I23)</f>
        <v>3724387</v>
      </c>
      <c r="J24" s="39"/>
    </row>
    <row r="25" spans="2:10" x14ac:dyDescent="0.2">
      <c r="B25" s="38"/>
      <c r="C25" s="19" t="s">
        <v>235</v>
      </c>
      <c r="H25" s="45">
        <v>18</v>
      </c>
      <c r="I25" s="46">
        <v>2760717</v>
      </c>
      <c r="J25" s="39"/>
    </row>
    <row r="26" spans="2:10" ht="13.5" thickBot="1" x14ac:dyDescent="0.25">
      <c r="B26" s="38"/>
      <c r="C26" s="19" t="s">
        <v>236</v>
      </c>
      <c r="H26" s="50"/>
      <c r="I26" s="51"/>
      <c r="J26" s="39"/>
    </row>
    <row r="27" spans="2:10" ht="12.75" customHeight="1" x14ac:dyDescent="0.2">
      <c r="B27" s="38"/>
      <c r="C27" s="43" t="s">
        <v>237</v>
      </c>
      <c r="D27" s="43"/>
      <c r="E27" s="43"/>
      <c r="F27" s="43"/>
      <c r="H27" s="45">
        <f>H25+H26</f>
        <v>18</v>
      </c>
      <c r="I27" s="49">
        <f>(I26+I25)</f>
        <v>2760717</v>
      </c>
      <c r="J27" s="39"/>
    </row>
    <row r="28" spans="2:10" x14ac:dyDescent="0.2">
      <c r="B28" s="38"/>
      <c r="C28" s="19" t="s">
        <v>238</v>
      </c>
      <c r="D28" s="43"/>
      <c r="E28" s="43"/>
      <c r="F28" s="43"/>
      <c r="H28" s="52"/>
      <c r="I28" s="48"/>
      <c r="J28" s="39"/>
    </row>
    <row r="29" spans="2:10" x14ac:dyDescent="0.2">
      <c r="B29" s="38"/>
      <c r="C29" s="43" t="s">
        <v>239</v>
      </c>
      <c r="D29" s="43"/>
      <c r="E29" s="43"/>
      <c r="F29" s="43"/>
      <c r="H29" s="42">
        <f>H28</f>
        <v>0</v>
      </c>
      <c r="I29" s="49">
        <f>I28</f>
        <v>0</v>
      </c>
      <c r="J29" s="39"/>
    </row>
    <row r="30" spans="2:10" x14ac:dyDescent="0.2">
      <c r="B30" s="38"/>
      <c r="C30" s="43"/>
      <c r="D30" s="43"/>
      <c r="E30" s="43"/>
      <c r="F30" s="43"/>
      <c r="H30" s="42"/>
      <c r="I30" s="49"/>
      <c r="J30" s="39"/>
    </row>
    <row r="31" spans="2:10" ht="13.5" thickBot="1" x14ac:dyDescent="0.25">
      <c r="B31" s="38"/>
      <c r="C31" s="43" t="s">
        <v>240</v>
      </c>
      <c r="D31" s="43"/>
      <c r="H31" s="53">
        <f>(H24+H27+H29)</f>
        <v>41</v>
      </c>
      <c r="I31" s="54">
        <f>(I24+I27+I29)</f>
        <v>6485104</v>
      </c>
      <c r="J31" s="39"/>
    </row>
    <row r="32" spans="2:10" ht="13.5" thickTop="1" x14ac:dyDescent="0.2">
      <c r="B32" s="38"/>
      <c r="C32" s="43"/>
      <c r="D32" s="43"/>
      <c r="H32" s="55"/>
      <c r="I32" s="46"/>
      <c r="J32" s="39"/>
    </row>
    <row r="33" spans="2:10" x14ac:dyDescent="0.2">
      <c r="B33" s="38"/>
      <c r="G33" s="55"/>
      <c r="H33" s="55"/>
      <c r="I33" s="55"/>
      <c r="J33" s="39"/>
    </row>
    <row r="34" spans="2:10" x14ac:dyDescent="0.2">
      <c r="B34" s="38"/>
      <c r="G34" s="55"/>
      <c r="H34" s="55"/>
      <c r="I34" s="55"/>
      <c r="J34" s="39"/>
    </row>
    <row r="35" spans="2:10" x14ac:dyDescent="0.2">
      <c r="B35" s="38"/>
      <c r="G35" s="55"/>
      <c r="H35" s="55"/>
      <c r="I35" s="55"/>
      <c r="J35" s="39"/>
    </row>
    <row r="36" spans="2:10" ht="13.5" thickBot="1" x14ac:dyDescent="0.25">
      <c r="B36" s="38"/>
      <c r="C36" s="56"/>
      <c r="D36" s="56"/>
      <c r="G36" s="56" t="s">
        <v>241</v>
      </c>
      <c r="H36" s="56"/>
      <c r="I36" s="55"/>
      <c r="J36" s="39"/>
    </row>
    <row r="37" spans="2:10" x14ac:dyDescent="0.2">
      <c r="B37" s="38"/>
      <c r="C37" s="55" t="s">
        <v>242</v>
      </c>
      <c r="D37" s="55"/>
      <c r="G37" s="55" t="s">
        <v>243</v>
      </c>
      <c r="H37" s="55"/>
      <c r="I37" s="55"/>
      <c r="J37" s="39"/>
    </row>
    <row r="38" spans="2:10" ht="18.75" customHeight="1" x14ac:dyDescent="0.2">
      <c r="B38" s="38"/>
      <c r="G38" s="55"/>
      <c r="H38" s="55"/>
      <c r="I38" s="55"/>
      <c r="J38" s="39"/>
    </row>
    <row r="39" spans="2:10" ht="13.5" thickBot="1" x14ac:dyDescent="0.25">
      <c r="B39" s="57"/>
      <c r="C39" s="58"/>
      <c r="D39" s="58"/>
      <c r="E39" s="58"/>
      <c r="F39" s="58"/>
      <c r="G39" s="56"/>
      <c r="H39" s="56"/>
      <c r="I39" s="56"/>
      <c r="J39" s="59"/>
    </row>
  </sheetData>
  <pageMargins left="0.7" right="0.7" top="0.75" bottom="0.75" header="0.3" footer="0.3"/>
  <pageSetup orientation="portrait" r:id="rId1"/>
  <headerFooter alignWithMargins="0"/>
  <ignoredErrors>
    <ignoredError sqref="H24"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Diego Fernando Fernandez Valencia</cp:lastModifiedBy>
  <dcterms:created xsi:type="dcterms:W3CDTF">2022-04-05T20:41:41Z</dcterms:created>
  <dcterms:modified xsi:type="dcterms:W3CDTF">2022-08-23T13:28:34Z</dcterms:modified>
</cp:coreProperties>
</file>