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/>
  <xr:revisionPtr revIDLastSave="0" documentId="13_ncr:1_{72527DEC-9720-4449-AA37-7DE4D4616AAE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91029"/>
  <pivotCaches>
    <pivotCache cacheId="1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9" i="4" l="1"/>
  <c r="H29" i="4"/>
  <c r="I27" i="4"/>
  <c r="H27" i="4"/>
  <c r="I24" i="4"/>
  <c r="H24" i="4"/>
  <c r="H31" i="4" l="1"/>
  <c r="I31" i="4"/>
  <c r="L9" i="1"/>
  <c r="L8" i="1"/>
  <c r="L7" i="1"/>
  <c r="L6" i="1"/>
  <c r="L5" i="1"/>
  <c r="L4" i="1"/>
  <c r="L3" i="1"/>
  <c r="L2" i="1"/>
  <c r="L10" i="1" s="1"/>
</calcChain>
</file>

<file path=xl/sharedStrings.xml><?xml version="1.0" encoding="utf-8"?>
<sst xmlns="http://schemas.openxmlformats.org/spreadsheetml/2006/main" count="165" uniqueCount="121">
  <si>
    <t>MODALIDAD CONTRATACION</t>
  </si>
  <si>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</si>
  <si>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</si>
  <si>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</si>
  <si>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</si>
  <si>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</si>
  <si>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</si>
  <si>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</si>
  <si>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</si>
  <si>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</si>
  <si>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</si>
  <si>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</si>
  <si>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EVENTO</t>
  </si>
  <si>
    <t>HOSPITAL INFANTIL LOS ANGELES</t>
  </si>
  <si>
    <t>2017-02-01</t>
  </si>
  <si>
    <t>2021-10-20</t>
  </si>
  <si>
    <t>2021-11-30</t>
  </si>
  <si>
    <t>2022-02-17</t>
  </si>
  <si>
    <t>2022-02-21</t>
  </si>
  <si>
    <t>2022-03-14</t>
  </si>
  <si>
    <t>2022-06-14</t>
  </si>
  <si>
    <t>2022-06-29</t>
  </si>
  <si>
    <t>TOTAL</t>
  </si>
  <si>
    <t>-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</si>
  <si>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</si>
  <si>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</si>
  <si>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</si>
  <si>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</si>
  <si>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</si>
  <si>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</si>
  <si>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</si>
  <si>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</si>
  <si>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</si>
  <si>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FECHA_FACT_IPS</t>
  </si>
  <si>
    <t>VALOR_FACT_IPS</t>
  </si>
  <si>
    <t>SALDO_FACT_IPS</t>
  </si>
  <si>
    <t>OBSERVACION_SASS</t>
  </si>
  <si>
    <t>ESTADO AGOSTO</t>
  </si>
  <si>
    <t>POR PAGAR SAP</t>
  </si>
  <si>
    <t>DOCUMENTO CONTABLE</t>
  </si>
  <si>
    <t>FUERA DE CIERRE</t>
  </si>
  <si>
    <t>VAGLO</t>
  </si>
  <si>
    <t>TIPIFICACIÓN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</si>
  <si>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</si>
  <si>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</si>
  <si>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</si>
  <si>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</si>
  <si>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</si>
  <si>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</si>
  <si>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</si>
  <si>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</si>
  <si>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</si>
  <si>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</si>
  <si>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</si>
  <si>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RETENCION</t>
  </si>
  <si>
    <t>VALO_CANCELADO_SAP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</si>
  <si>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</si>
  <si>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</si>
  <si>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</si>
  <si>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</si>
  <si>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</si>
  <si>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</si>
  <si>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</si>
  <si>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</si>
  <si>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</si>
  <si>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</si>
  <si>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</si>
  <si>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</si>
  <si>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</si>
  <si>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</si>
  <si>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</si>
  <si>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F_CORTE</t>
  </si>
  <si>
    <t>891200240__1090101</t>
  </si>
  <si>
    <t>A)Factura no radicada en ERP</t>
  </si>
  <si>
    <t>no_cruza</t>
  </si>
  <si>
    <t>891200240__1709260</t>
  </si>
  <si>
    <t>891200240__1742432</t>
  </si>
  <si>
    <t>891200240__1748130</t>
  </si>
  <si>
    <t>891200240__1678921</t>
  </si>
  <si>
    <t>OK</t>
  </si>
  <si>
    <t>891200240__1701259</t>
  </si>
  <si>
    <t>B)Factura sin saldo ERP</t>
  </si>
  <si>
    <t>891200240__1701809</t>
  </si>
  <si>
    <t>891200240__1665176</t>
  </si>
  <si>
    <t>FACTURA CANCELADA</t>
  </si>
  <si>
    <t>FACTURA NO RADICADA</t>
  </si>
  <si>
    <t>24.06.2022</t>
  </si>
  <si>
    <t>FACTURA PENDIENTE DE PAGO</t>
  </si>
  <si>
    <t>Total general</t>
  </si>
  <si>
    <t xml:space="preserve">ESTADO </t>
  </si>
  <si>
    <t xml:space="preserve">FACTURAS </t>
  </si>
  <si>
    <t xml:space="preserve">SALDO FACT IPS </t>
  </si>
  <si>
    <t>VALOR CANCELADO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</si>
  <si>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</si>
  <si>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</si>
  <si>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</si>
  <si>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</si>
  <si>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</si>
  <si>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</si>
  <si>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</si>
  <si>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</si>
  <si>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      </t>
  </si>
  <si>
    <t xml:space="preserve">FACTURA DEVUELTA </t>
  </si>
  <si>
    <t>FACTURA NO RADICADA POR LA ENTIDAD</t>
  </si>
  <si>
    <t>FACTURA-GLOSA-DEVOLUCION ACEPTADA POR LA IPS ( $ )</t>
  </si>
  <si>
    <t>GLOSA POR CONCILIAR</t>
  </si>
  <si>
    <t>SUB TOTAL CARTERA SUSTENTADA A LA IPS</t>
  </si>
  <si>
    <t>FACTURACION PENDIENTE PROGRAMACION DE PAGO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</si>
  <si>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</si>
  <si>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</si>
  <si>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</si>
  <si>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</si>
  <si>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</si>
  <si>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</si>
  <si>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</si>
  <si>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</si>
  <si>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Señores  HOSPITAL INFANTIL LOS ANGELES</t>
  </si>
  <si>
    <t>NIT: 891200240</t>
  </si>
  <si>
    <t>SANTIAGO DE CALI , AGOSTO 03 DE 2022</t>
  </si>
  <si>
    <t>A continuacion me permito remitir   nuestra respuesta al estado de cartera presentado en la fecha: 03/08/2022</t>
  </si>
  <si>
    <t>Con Corte al dia :30/06/2022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</si>
</sst>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4" formatCode="yyyy\-mm\-dd;@"/>
    <numFmt numFmtId="165" formatCode="_-* #,##0_-;\-* #,##0_-;_-* &quot;-&quot;??_-;_-@_-"/>
    <numFmt numFmtId="167" formatCode="&quot;$&quot;\ #,##0;[Red]&quot;$&quot;\ #,##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3" fillId="0" borderId="0"/>
  </cellStyleXfs>
  <cellXfs count="59">
    <xf numFmtId="0" fontId="0" fillId="0" borderId="0" xfId="0"/>
    <xf numFmtId="0" fontId="0" fillId="0" borderId="1" xfId="0" applyBorder="1"/>
    <xf numFmtId="164" fontId="0" fillId="0" borderId="1" xfId="0" applyNumberFormat="1" applyBorder="1"/>
    <xf numFmtId="164" fontId="0" fillId="0" borderId="1" xfId="0" applyNumberForma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3" fontId="0" fillId="0" borderId="1" xfId="0" applyNumberFormat="1" applyBorder="1" applyAlignment="1">
      <alignment wrapText="1"/>
    </xf>
    <xf numFmtId="3" fontId="1" fillId="0" borderId="1" xfId="0" applyNumberFormat="1" applyFont="1" applyBorder="1" applyAlignment="1">
      <alignment wrapText="1"/>
    </xf>
    <xf numFmtId="165" fontId="1" fillId="0" borderId="0" xfId="1" applyNumberFormat="1" applyFont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4" fontId="0" fillId="0" borderId="1" xfId="0" applyNumberFormat="1" applyBorder="1"/>
    <xf numFmtId="165" fontId="0" fillId="0" borderId="1" xfId="1" applyNumberFormat="1" applyFont="1" applyBorder="1"/>
    <xf numFmtId="0" fontId="0" fillId="0" borderId="0" xfId="0" applyAlignment="1">
      <alignment horizontal="left"/>
    </xf>
    <xf numFmtId="165" fontId="0" fillId="0" borderId="0" xfId="0" applyNumberFormat="1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pivotButton="1" applyAlignment="1">
      <alignment horizontal="center"/>
    </xf>
    <xf numFmtId="0" fontId="4" fillId="0" borderId="0" xfId="2" applyFont="1"/>
    <xf numFmtId="0" fontId="4" fillId="0" borderId="2" xfId="2" applyFont="1" applyBorder="1" applyAlignment="1">
      <alignment horizontal="centerContinuous"/>
    </xf>
    <xf numFmtId="0" fontId="4" fillId="0" borderId="3" xfId="2" applyFont="1" applyBorder="1" applyAlignment="1">
      <alignment horizontal="centerContinuous"/>
    </xf>
    <xf numFmtId="0" fontId="5" fillId="0" borderId="2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4" fillId="0" borderId="8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4" fillId="0" borderId="6" xfId="2" applyFont="1" applyBorder="1"/>
    <xf numFmtId="0" fontId="4" fillId="0" borderId="7" xfId="2" applyFont="1" applyBorder="1"/>
    <xf numFmtId="14" fontId="4" fillId="0" borderId="0" xfId="2" applyNumberFormat="1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0" fontId="5" fillId="0" borderId="0" xfId="2" applyFont="1"/>
    <xf numFmtId="42" fontId="5" fillId="0" borderId="0" xfId="2" applyNumberFormat="1" applyFont="1" applyAlignment="1">
      <alignment horizontal="right"/>
    </xf>
    <xf numFmtId="1" fontId="4" fillId="0" borderId="0" xfId="2" applyNumberFormat="1" applyFont="1" applyAlignment="1">
      <alignment horizontal="center"/>
    </xf>
    <xf numFmtId="167" fontId="4" fillId="0" borderId="0" xfId="2" applyNumberFormat="1" applyFont="1" applyAlignment="1">
      <alignment horizontal="right"/>
    </xf>
    <xf numFmtId="1" fontId="4" fillId="0" borderId="13" xfId="2" applyNumberFormat="1" applyFont="1" applyBorder="1" applyAlignment="1">
      <alignment horizontal="center"/>
    </xf>
    <xf numFmtId="167" fontId="4" fillId="0" borderId="13" xfId="2" applyNumberFormat="1" applyFont="1" applyBorder="1" applyAlignment="1">
      <alignment horizontal="right"/>
    </xf>
    <xf numFmtId="167" fontId="5" fillId="0" borderId="0" xfId="2" applyNumberFormat="1" applyFont="1" applyAlignment="1">
      <alignment horizontal="right"/>
    </xf>
    <xf numFmtId="1" fontId="4" fillId="0" borderId="9" xfId="2" applyNumberFormat="1" applyFont="1" applyBorder="1" applyAlignment="1">
      <alignment horizontal="center"/>
    </xf>
    <xf numFmtId="167" fontId="4" fillId="0" borderId="9" xfId="2" applyNumberFormat="1" applyFont="1" applyBorder="1" applyAlignment="1">
      <alignment horizontal="right"/>
    </xf>
    <xf numFmtId="0" fontId="4" fillId="0" borderId="13" xfId="2" applyFont="1" applyBorder="1" applyAlignment="1">
      <alignment horizontal="center"/>
    </xf>
    <xf numFmtId="0" fontId="4" fillId="0" borderId="14" xfId="2" applyFont="1" applyBorder="1" applyAlignment="1">
      <alignment horizontal="center"/>
    </xf>
    <xf numFmtId="167" fontId="4" fillId="0" borderId="14" xfId="2" applyNumberFormat="1" applyFont="1" applyBorder="1" applyAlignment="1">
      <alignment horizontal="right"/>
    </xf>
    <xf numFmtId="167" fontId="4" fillId="0" borderId="0" xfId="2" applyNumberFormat="1" applyFont="1"/>
    <xf numFmtId="167" fontId="4" fillId="0" borderId="9" xfId="2" applyNumberFormat="1" applyFont="1" applyBorder="1"/>
    <xf numFmtId="0" fontId="4" fillId="0" borderId="8" xfId="2" applyFont="1" applyBorder="1"/>
    <xf numFmtId="0" fontId="4" fillId="0" borderId="9" xfId="2" applyFont="1" applyBorder="1"/>
    <xf numFmtId="0" fontId="4" fillId="0" borderId="10" xfId="2" applyFont="1" applyBorder="1"/>
  </cellXfs>
  <cellStyles count="3">
    <cellStyle name="Millares" xfId="1" builtinId="3"/>
    <cellStyle name="Normal" xfId="0" builtinId="0"/>
    <cellStyle name="Normal 2" xfId="2" xr:uid="{7FCFE2B5-CFDE-41A6-8BD8-39A7C66E8BD2}"/>
  </cellStyles>
  <dxfs count="17">
    <dxf>
      <alignment horizontal="center"/>
    </dxf>
    <dxf>
      <alignment horizontal="center"/>
    </dxf>
    <dxf>
      <numFmt numFmtId="166" formatCode="_-* #,##0.0_-;\-* #,##0.0_-;_-* &quot;-&quot;??_-;_-@_-"/>
    </dxf>
    <dxf>
      <numFmt numFmtId="165" formatCode="_-* #,##0_-;\-* #,##0_-;_-* &quot;-&quot;??_-;_-@_-"/>
    </dxf>
    <dxf>
      <alignment horizontal="center"/>
    </dxf>
    <dxf>
      <numFmt numFmtId="166" formatCode="_-* #,##0.0_-;\-* #,##0.0_-;_-* &quot;-&quot;??_-;_-@_-"/>
    </dxf>
    <dxf>
      <numFmt numFmtId="35" formatCode="_-* #,##0.00_-;\-* #,##0.00_-;_-* &quot;-&quot;??_-;_-@_-"/>
    </dxf>
    <dxf>
      <alignment horizontal="center"/>
    </dxf>
    <dxf>
      <numFmt numFmtId="35" formatCode="_-* #,##0.00_-;\-* #,##0.00_-;_-* &quot;-&quot;??_-;_-@_-"/>
    </dxf>
    <dxf>
      <numFmt numFmtId="165" formatCode="_-* #,##0_-;\-* #,##0_-;_-* &quot;-&quot;??_-;_-@_-"/>
    </dxf>
    <dxf>
      <numFmt numFmtId="165" formatCode="_-* #,##0_-;\-* #,##0_-;_-* &quot;-&quot;??_-;_-@_-"/>
    </dxf>
    <dxf>
      <alignment horizontal="center"/>
    </dxf>
    <dxf>
      <alignment horizontal="center"/>
    </dxf>
    <dxf>
      <numFmt numFmtId="166" formatCode="_-* #,##0.0_-;\-* #,##0.0_-;_-* &quot;-&quot;??_-;_-@_-"/>
    </dxf>
    <dxf>
      <numFmt numFmtId="166" formatCode="_-* #,##0.0_-;\-* #,##0.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50896E1A-3107-4C29-8A9B-F56E49AC2B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91150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4776.368971064818" createdVersion="8" refreshedVersion="8" minRefreshableVersion="3" recordCount="8" xr:uid="{164ECE4D-8CA0-4478-A88B-D5BEA3377D14}">
  <cacheSource type="worksheet">
    <worksheetSource ref="A2:AV10" sheet="ESTADO DE CADA FACTURA"/>
  </cacheSource>
  <cacheFields count="48">
    <cacheField name="NIT_IPS" numFmtId="0">
      <sharedItems containsSemiMixedTypes="0" containsString="0" containsNumber="1" containsInteger="1" minValue="891200240" maxValue="891200240"/>
    </cacheField>
    <cacheField name=" ENTIDAD" numFmtId="0">
      <sharedItems/>
    </cacheField>
    <cacheField name="PrefijoFactura" numFmtId="0">
      <sharedItems containsNonDate="0" containsString="0" containsBlank="1"/>
    </cacheField>
    <cacheField name="NUMERO_FACTURA" numFmtId="0">
      <sharedItems containsSemiMixedTypes="0" containsString="0" containsNumber="1" containsInteger="1" minValue="1090101" maxValue="1748130"/>
    </cacheField>
    <cacheField name="PREFIJO_SASS" numFmtId="0">
      <sharedItems containsNonDate="0" containsString="0" containsBlank="1"/>
    </cacheField>
    <cacheField name="NUMERO_FACT_SASSS" numFmtId="0">
      <sharedItems containsString="0" containsBlank="1" containsNumber="1" containsInteger="1" minValue="1665176" maxValue="1701809"/>
    </cacheField>
    <cacheField name="DOC_CONTABLE" numFmtId="0">
      <sharedItems containsNonDate="0" containsString="0" containsBlank="1"/>
    </cacheField>
    <cacheField name="FACTURA" numFmtId="0">
      <sharedItems containsSemiMixedTypes="0" containsString="0" containsNumber="1" containsInteger="1" minValue="1090101" maxValue="1748130"/>
    </cacheField>
    <cacheField name="LLAVE" numFmtId="0">
      <sharedItems/>
    </cacheField>
    <cacheField name="FECHA_FACT_IPS" numFmtId="14">
      <sharedItems containsSemiMixedTypes="0" containsNonDate="0" containsDate="1" containsString="0" minDate="2017-02-01T00:00:00" maxDate="2022-06-30T00:00:00"/>
    </cacheField>
    <cacheField name="VALOR_FACT_IPS" numFmtId="165">
      <sharedItems containsSemiMixedTypes="0" containsString="0" containsNumber="1" containsInteger="1" minValue="65700" maxValue="8574008"/>
    </cacheField>
    <cacheField name="SALDO_FACT_IPS" numFmtId="165">
      <sharedItems containsSemiMixedTypes="0" containsString="0" containsNumber="1" containsInteger="1" minValue="0" maxValue="1410452"/>
    </cacheField>
    <cacheField name="OBSERVACION_SASS" numFmtId="0">
      <sharedItems containsBlank="1"/>
    </cacheField>
    <cacheField name="ESTADO AGOSTO" numFmtId="0">
      <sharedItems count="3">
        <s v="FACTURA NO RADICADA"/>
        <s v="FACTURA CANCELADA"/>
        <s v="FACTURA PENDIENTE DE PAGO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GLO" numFmtId="0">
      <sharedItems containsNonDate="0" containsString="0" containsBlank="1"/>
    </cacheField>
    <cacheField name="TIPIFICACIÓN" numFmtId="0">
      <sharedItems containsNonDate="0" containsString="0" containsBlank="1"/>
    </cacheField>
    <cacheField name="VALIDACION_ALFA_FACT" numFmtId="0">
      <sharedItems/>
    </cacheField>
    <cacheField name="VALOR_RADICADO_FACT" numFmtId="165">
      <sharedItems containsString="0" containsBlank="1" containsNumber="1" containsInteger="1" minValue="76700" maxValue="5776060"/>
    </cacheField>
    <cacheField name="VALOR_NOTA_CREDITO" numFmtId="165">
      <sharedItems containsString="0" containsBlank="1" containsNumber="1" containsInteger="1" minValue="0" maxValue="0"/>
    </cacheField>
    <cacheField name="VALOR_NOTA_DEBITO" numFmtId="165">
      <sharedItems containsString="0" containsBlank="1" containsNumber="1" containsInteger="1" minValue="0" maxValue="0"/>
    </cacheField>
    <cacheField name="VALOR_DESCCOMERCIAL" numFmtId="165">
      <sharedItems containsString="0" containsBlank="1" containsNumber="1" containsInteger="1" minValue="0" maxValue="0"/>
    </cacheField>
    <cacheField name="VALOR_GLOSA_ACEPTDA" numFmtId="165">
      <sharedItems containsString="0" containsBlank="1" containsNumber="1" containsInteger="1" minValue="0" maxValue="0"/>
    </cacheField>
    <cacheField name="OBSERVACION_GLOSA_ACEPTADA" numFmtId="0">
      <sharedItems containsNonDate="0" containsString="0" containsBlank="1"/>
    </cacheField>
    <cacheField name="VALOR_GLOSA_DV" numFmtId="165">
      <sharedItems containsString="0" containsBlank="1" containsNumber="1" containsInteger="1" minValue="0" maxValue="0"/>
    </cacheField>
    <cacheField name="OBSERVACION_GLOSA_DV" numFmtId="0">
      <sharedItems containsNonDate="0" containsString="0" containsBlank="1"/>
    </cacheField>
    <cacheField name="VALOR_CRUZADO_SASS" numFmtId="165">
      <sharedItems containsString="0" containsBlank="1" containsNumber="1" containsInteger="1" minValue="76700" maxValue="5776060"/>
    </cacheField>
    <cacheField name="SALDO_SASS" numFmtId="165">
      <sharedItems containsString="0" containsBlank="1" containsNumber="1" containsInteger="1" minValue="0" maxValue="0"/>
    </cacheField>
    <cacheField name="RETENCION" numFmtId="165">
      <sharedItems containsNonDate="0" containsString="0" containsBlank="1"/>
    </cacheField>
    <cacheField name="VALO_CANCELADO_SAP" numFmtId="165">
      <sharedItems containsString="0" containsBlank="1" containsNumber="1" containsInteger="1" minValue="450155" maxValue="5776060"/>
    </cacheField>
    <cacheField name="DOC_COMPENSACION_SAP" numFmtId="0">
      <sharedItems containsString="0" containsBlank="1" containsNumber="1" containsInteger="1" minValue="2201248183" maxValue="2201248183"/>
    </cacheField>
    <cacheField name="FECHA_COMPENSACION_SAP" numFmtId="0">
      <sharedItems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17-02-06T00:00:00" maxDate="2022-06-30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2"/>
    </cacheField>
    <cacheField name="FECHA_ULTIMA_NOVEDAD" numFmtId="0">
      <sharedItems containsNonDate="0" containsString="0" containsBlank="1"/>
    </cacheField>
    <cacheField name="CLASIFICACION_GLOSA" numFmtId="0">
      <sharedItems containsNonDate="0" containsString="0" containsBlank="1"/>
    </cacheField>
    <cacheField name="NUMERO_INGRESO_FACT" numFmtId="0">
      <sharedItems containsString="0" containsBlank="1" containsNumber="1" containsInteger="1" minValue="1" maxValue="1"/>
    </cacheField>
    <cacheField name="F_PROBABLE_PAGO_SASS" numFmtId="0">
      <sharedItems containsString="0" containsBlank="1" containsNumber="1" containsInteger="1" minValue="20220130" maxValue="20220630"/>
    </cacheField>
    <cacheField name="F_RAD_SASS" numFmtId="0">
      <sharedItems containsString="0" containsBlank="1" containsNumber="1" containsInteger="1" minValue="20220118" maxValue="20220621"/>
    </cacheField>
    <cacheField name="VALOR_REPORTADO_CRICULAR 030" numFmtId="0">
      <sharedItems containsString="0" containsBlank="1" containsNumber="1" containsInteger="1" minValue="76700" maxValue="5776060"/>
    </cacheField>
    <cacheField name="VALOR_GLOSA_ACEPTADA_REPORTADO_CIRCULAR 030" numFmtId="0">
      <sharedItems containsString="0" containsBlank="1" containsNumber="1" containsInteger="1" minValue="0" maxValue="0"/>
    </cacheField>
    <cacheField name="F_CORTE" numFmtId="0">
      <sharedItems containsSemiMixedTypes="0" containsString="0" containsNumber="1" containsInteger="1" minValue="20220802" maxValue="2022080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n v="891200240"/>
    <s v="HOSPITAL INFANTIL LOS ANGELES"/>
    <m/>
    <n v="1090101"/>
    <m/>
    <m/>
    <m/>
    <n v="1090101"/>
    <s v="891200240__1090101"/>
    <d v="2017-02-01T00:00:00"/>
    <n v="8574008"/>
    <n v="1410452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d v="2017-02-06T00:00:00"/>
    <m/>
    <m/>
    <m/>
    <m/>
    <m/>
    <m/>
    <m/>
    <m/>
    <m/>
    <n v="20220802"/>
  </r>
  <r>
    <n v="891200240"/>
    <s v="HOSPITAL INFANTIL LOS ANGELES"/>
    <m/>
    <n v="1709260"/>
    <m/>
    <m/>
    <m/>
    <n v="1709260"/>
    <s v="891200240__1709260"/>
    <d v="2022-03-14T00:00:00"/>
    <n v="65700"/>
    <n v="6570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d v="2022-03-14T00:00:00"/>
    <m/>
    <m/>
    <m/>
    <m/>
    <m/>
    <m/>
    <m/>
    <m/>
    <m/>
    <n v="20220802"/>
  </r>
  <r>
    <n v="891200240"/>
    <s v="HOSPITAL INFANTIL LOS ANGELES"/>
    <m/>
    <n v="1742432"/>
    <m/>
    <m/>
    <m/>
    <n v="1742432"/>
    <s v="891200240__1742432"/>
    <d v="2022-06-14T00:00:00"/>
    <n v="148651"/>
    <n v="148651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d v="2022-06-14T00:00:00"/>
    <m/>
    <m/>
    <m/>
    <m/>
    <m/>
    <m/>
    <m/>
    <m/>
    <m/>
    <n v="20220802"/>
  </r>
  <r>
    <n v="891200240"/>
    <s v="HOSPITAL INFANTIL LOS ANGELES"/>
    <m/>
    <n v="1748130"/>
    <m/>
    <m/>
    <m/>
    <n v="1748130"/>
    <s v="891200240__1748130"/>
    <d v="2022-06-29T00:00:00"/>
    <n v="138700"/>
    <n v="13870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d v="2022-06-29T00:00:00"/>
    <m/>
    <m/>
    <m/>
    <m/>
    <m/>
    <m/>
    <m/>
    <m/>
    <m/>
    <n v="20220802"/>
  </r>
  <r>
    <n v="891200240"/>
    <s v="HOSPITAL INFANTIL LOS ANGELES"/>
    <m/>
    <n v="1678921"/>
    <m/>
    <n v="1678921"/>
    <m/>
    <n v="1678921"/>
    <s v="891200240__1678921"/>
    <d v="2021-11-30T00:00:00"/>
    <n v="5776060"/>
    <n v="0"/>
    <m/>
    <x v="1"/>
    <m/>
    <m/>
    <m/>
    <m/>
    <m/>
    <s v="OK"/>
    <n v="5776060"/>
    <n v="0"/>
    <n v="0"/>
    <n v="0"/>
    <n v="0"/>
    <m/>
    <n v="0"/>
    <m/>
    <n v="5776060"/>
    <n v="0"/>
    <m/>
    <n v="5776060"/>
    <n v="2201248183"/>
    <s v="24.06.2022"/>
    <m/>
    <m/>
    <m/>
    <d v="2022-01-18T00:00:00"/>
    <m/>
    <n v="2"/>
    <m/>
    <m/>
    <n v="1"/>
    <n v="20220130"/>
    <n v="20220118"/>
    <n v="5776060"/>
    <n v="0"/>
    <n v="20220802"/>
  </r>
  <r>
    <n v="891200240"/>
    <s v="HOSPITAL INFANTIL LOS ANGELES"/>
    <m/>
    <n v="1701259"/>
    <m/>
    <n v="1701259"/>
    <m/>
    <n v="1701259"/>
    <s v="891200240__1701259"/>
    <d v="2022-02-17T00:00:00"/>
    <n v="76700"/>
    <n v="76700"/>
    <s v="B)Factura sin saldo ERP"/>
    <x v="2"/>
    <m/>
    <m/>
    <m/>
    <m/>
    <m/>
    <s v="OK"/>
    <n v="76700"/>
    <n v="0"/>
    <n v="0"/>
    <n v="0"/>
    <n v="0"/>
    <m/>
    <n v="0"/>
    <m/>
    <n v="76700"/>
    <n v="0"/>
    <m/>
    <m/>
    <m/>
    <m/>
    <m/>
    <m/>
    <m/>
    <d v="2022-06-21T00:00:00"/>
    <m/>
    <n v="2"/>
    <m/>
    <m/>
    <n v="1"/>
    <n v="20220630"/>
    <n v="20220621"/>
    <n v="76700"/>
    <n v="0"/>
    <n v="20220802"/>
  </r>
  <r>
    <n v="891200240"/>
    <s v="HOSPITAL INFANTIL LOS ANGELES"/>
    <m/>
    <n v="1701809"/>
    <m/>
    <n v="1701809"/>
    <m/>
    <n v="1701809"/>
    <s v="891200240__1701809"/>
    <d v="2022-02-21T00:00:00"/>
    <n v="238100"/>
    <n v="238100"/>
    <s v="B)Factura sin saldo ERP"/>
    <x v="2"/>
    <m/>
    <m/>
    <m/>
    <m/>
    <m/>
    <s v="OK"/>
    <n v="238100"/>
    <n v="0"/>
    <n v="0"/>
    <n v="0"/>
    <n v="0"/>
    <m/>
    <n v="0"/>
    <m/>
    <n v="238100"/>
    <n v="0"/>
    <m/>
    <m/>
    <m/>
    <m/>
    <m/>
    <m/>
    <m/>
    <d v="2022-06-21T00:00:00"/>
    <m/>
    <n v="2"/>
    <m/>
    <m/>
    <n v="1"/>
    <n v="20220630"/>
    <n v="20220621"/>
    <n v="238100"/>
    <n v="0"/>
    <n v="20220802"/>
  </r>
  <r>
    <n v="891200240"/>
    <s v="HOSPITAL INFANTIL LOS ANGELES"/>
    <m/>
    <n v="1665176"/>
    <m/>
    <n v="1665176"/>
    <m/>
    <n v="1665176"/>
    <s v="891200240__1665176"/>
    <d v="2021-10-20T00:00:00"/>
    <n v="450155"/>
    <n v="450155"/>
    <s v="B)Factura sin saldo ERP"/>
    <x v="1"/>
    <m/>
    <m/>
    <m/>
    <m/>
    <m/>
    <s v="OK"/>
    <n v="450155"/>
    <n v="0"/>
    <n v="0"/>
    <n v="0"/>
    <n v="0"/>
    <m/>
    <n v="0"/>
    <m/>
    <n v="450155"/>
    <n v="0"/>
    <m/>
    <n v="450155"/>
    <n v="2201248183"/>
    <s v="24.06.2022"/>
    <m/>
    <m/>
    <m/>
    <d v="2022-01-08T00:00:00"/>
    <m/>
    <n v="2"/>
    <m/>
    <m/>
    <n v="1"/>
    <n v="20220130"/>
    <n v="20220118"/>
    <n v="450155"/>
    <n v="0"/>
    <n v="2022080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B35BA13-1395-4CD4-B3DE-36E9F9E417D5}" name="TablaDinámica3" cacheId="1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">
  <location ref="A3:D7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5" showAll="0"/>
    <pivotField dataField="1" numFmtId="165" showAll="0"/>
    <pivotField showAll="0"/>
    <pivotField axis="axisRow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4">
    <i>
      <x/>
    </i>
    <i>
      <x v="1"/>
    </i>
    <i>
      <x v="2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FACTURAS " fld="8" subtotal="count" baseField="0" baseItem="0"/>
    <dataField name="SALDO FACT IPS " fld="11" baseField="0" baseItem="0" numFmtId="165"/>
    <dataField name="VALOR CANCELADO" fld="31" baseField="0" baseItem="0" numFmtId="165"/>
  </dataFields>
  <formats count="4">
    <format dxfId="12">
      <pivotArea dataOnly="0" outline="0" fieldPosition="0">
        <references count="1">
          <reference field="4294967294" count="1">
            <x v="0"/>
          </reference>
        </references>
      </pivotArea>
    </format>
    <format dxfId="3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1">
      <pivotArea field="13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"/>
  <sheetViews>
    <sheetView showGridLines="0" workbookViewId="0">
      <selection activeCell="F4" sqref="F4"/>
    </sheetView>
  </sheetViews>
  <sheetFormatPr baseColWidth="10" defaultColWidth="9.140625" defaultRowHeight="15" x14ac:dyDescent="0.25"/>
  <cols>
    <col min="1" max="1" width="16.28515625" customWidth="1"/>
    <col min="2" max="2" width="12.5703125" customWidth="1"/>
    <col min="3" max="3" width="30.5703125" bestFit="1" customWidth="1"/>
    <col min="4" max="4" width="21" customWidth="1"/>
    <col min="5" max="5" width="14.85546875" customWidth="1"/>
    <col min="6" max="6" width="14" customWidth="1"/>
    <col min="7" max="7" width="13.5703125" customWidth="1"/>
    <col min="8" max="8" width="12.28515625" customWidth="1"/>
    <col min="9" max="9" width="9.5703125" customWidth="1"/>
    <col min="10" max="10" width="10.42578125" customWidth="1"/>
    <col min="12" max="12" width="11" customWidth="1"/>
  </cols>
  <sheetData>
    <row r="1" spans="1:12" ht="45" customHeigh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</row>
    <row r="2" spans="1:12" x14ac:dyDescent="0.25">
      <c r="A2" s="1" t="s">
        <v>12</v>
      </c>
      <c r="B2" s="1">
        <v>891200240</v>
      </c>
      <c r="C2" s="1" t="s">
        <v>13</v>
      </c>
      <c r="D2" s="1"/>
      <c r="E2" s="1">
        <v>1090101</v>
      </c>
      <c r="F2" s="1" t="s">
        <v>14</v>
      </c>
      <c r="G2" s="2">
        <v>42772</v>
      </c>
      <c r="H2" s="6">
        <v>8574008</v>
      </c>
      <c r="I2" s="6">
        <v>0</v>
      </c>
      <c r="J2" s="6">
        <v>7163556</v>
      </c>
      <c r="K2" s="6">
        <v>0</v>
      </c>
      <c r="L2" s="6">
        <f>+H2-I2-J2-K2</f>
        <v>1410452</v>
      </c>
    </row>
    <row r="3" spans="1:12" x14ac:dyDescent="0.25">
      <c r="A3" s="1" t="s">
        <v>12</v>
      </c>
      <c r="B3" s="1">
        <v>891200240</v>
      </c>
      <c r="C3" s="1" t="s">
        <v>13</v>
      </c>
      <c r="D3" s="1"/>
      <c r="E3" s="1">
        <v>1665176</v>
      </c>
      <c r="F3" s="1" t="s">
        <v>15</v>
      </c>
      <c r="G3" s="2">
        <v>44569</v>
      </c>
      <c r="H3" s="6">
        <v>450155</v>
      </c>
      <c r="I3" s="6">
        <v>0</v>
      </c>
      <c r="J3" s="6">
        <v>0</v>
      </c>
      <c r="K3" s="6">
        <v>0</v>
      </c>
      <c r="L3" s="6">
        <f t="shared" ref="L3:L9" si="0">+H3-I3-J3-K3</f>
        <v>450155</v>
      </c>
    </row>
    <row r="4" spans="1:12" x14ac:dyDescent="0.25">
      <c r="A4" s="1" t="s">
        <v>12</v>
      </c>
      <c r="B4" s="1">
        <v>891200240</v>
      </c>
      <c r="C4" s="1" t="s">
        <v>13</v>
      </c>
      <c r="D4" s="1"/>
      <c r="E4" s="1">
        <v>1678921</v>
      </c>
      <c r="F4" s="1" t="s">
        <v>16</v>
      </c>
      <c r="G4" s="2">
        <v>44579</v>
      </c>
      <c r="H4" s="6">
        <v>5776060</v>
      </c>
      <c r="I4" s="6">
        <v>0</v>
      </c>
      <c r="J4" s="6">
        <v>5776060</v>
      </c>
      <c r="K4" s="6"/>
      <c r="L4" s="6">
        <f t="shared" si="0"/>
        <v>0</v>
      </c>
    </row>
    <row r="5" spans="1:12" x14ac:dyDescent="0.25">
      <c r="A5" s="1" t="s">
        <v>12</v>
      </c>
      <c r="B5" s="1">
        <v>891200240</v>
      </c>
      <c r="C5" s="1" t="s">
        <v>13</v>
      </c>
      <c r="D5" s="1"/>
      <c r="E5" s="1">
        <v>1701259</v>
      </c>
      <c r="F5" s="1" t="s">
        <v>17</v>
      </c>
      <c r="G5" s="2">
        <v>44733</v>
      </c>
      <c r="H5" s="6">
        <v>76700</v>
      </c>
      <c r="I5" s="6"/>
      <c r="J5" s="6"/>
      <c r="K5" s="6"/>
      <c r="L5" s="6">
        <f t="shared" si="0"/>
        <v>76700</v>
      </c>
    </row>
    <row r="6" spans="1:12" x14ac:dyDescent="0.25">
      <c r="A6" s="1" t="s">
        <v>12</v>
      </c>
      <c r="B6" s="1">
        <v>891200240</v>
      </c>
      <c r="C6" s="1" t="s">
        <v>13</v>
      </c>
      <c r="D6" s="1"/>
      <c r="E6" s="1">
        <v>1701809</v>
      </c>
      <c r="F6" s="1" t="s">
        <v>18</v>
      </c>
      <c r="G6" s="2">
        <v>44733</v>
      </c>
      <c r="H6" s="6">
        <v>238100</v>
      </c>
      <c r="I6" s="6"/>
      <c r="J6" s="6"/>
      <c r="K6" s="6"/>
      <c r="L6" s="6">
        <f t="shared" si="0"/>
        <v>238100</v>
      </c>
    </row>
    <row r="7" spans="1:12" x14ac:dyDescent="0.25">
      <c r="A7" s="1" t="s">
        <v>12</v>
      </c>
      <c r="B7" s="1">
        <v>891200240</v>
      </c>
      <c r="C7" s="1" t="s">
        <v>13</v>
      </c>
      <c r="D7" s="1"/>
      <c r="E7" s="1">
        <v>1709260</v>
      </c>
      <c r="F7" s="1" t="s">
        <v>19</v>
      </c>
      <c r="G7" s="3" t="s">
        <v>23</v>
      </c>
      <c r="H7" s="6">
        <v>65700</v>
      </c>
      <c r="I7" s="6"/>
      <c r="J7" s="6"/>
      <c r="K7" s="6"/>
      <c r="L7" s="6">
        <f t="shared" si="0"/>
        <v>65700</v>
      </c>
    </row>
    <row r="8" spans="1:12" x14ac:dyDescent="0.25">
      <c r="A8" s="1" t="s">
        <v>12</v>
      </c>
      <c r="B8" s="1">
        <v>891200240</v>
      </c>
      <c r="C8" s="1" t="s">
        <v>13</v>
      </c>
      <c r="D8" s="1"/>
      <c r="E8" s="1">
        <v>1742432</v>
      </c>
      <c r="F8" s="1" t="s">
        <v>20</v>
      </c>
      <c r="G8" s="3" t="s">
        <v>23</v>
      </c>
      <c r="H8" s="6">
        <v>148651</v>
      </c>
      <c r="I8" s="6"/>
      <c r="J8" s="6"/>
      <c r="K8" s="6"/>
      <c r="L8" s="6">
        <f t="shared" si="0"/>
        <v>148651</v>
      </c>
    </row>
    <row r="9" spans="1:12" x14ac:dyDescent="0.25">
      <c r="A9" s="1" t="s">
        <v>12</v>
      </c>
      <c r="B9" s="1">
        <v>891200240</v>
      </c>
      <c r="C9" s="1" t="s">
        <v>13</v>
      </c>
      <c r="D9" s="1"/>
      <c r="E9" s="1">
        <v>1748130</v>
      </c>
      <c r="F9" s="1" t="s">
        <v>21</v>
      </c>
      <c r="G9" s="3" t="s">
        <v>23</v>
      </c>
      <c r="H9" s="6">
        <v>138700</v>
      </c>
      <c r="I9" s="6"/>
      <c r="J9" s="6"/>
      <c r="K9" s="6"/>
      <c r="L9" s="6">
        <f t="shared" si="0"/>
        <v>138700</v>
      </c>
    </row>
    <row r="10" spans="1:12" x14ac:dyDescent="0.25">
      <c r="A10" s="1"/>
      <c r="B10" s="1"/>
      <c r="C10" s="4" t="s">
        <v>22</v>
      </c>
      <c r="D10" s="4"/>
      <c r="E10" s="4"/>
      <c r="F10" s="4"/>
      <c r="G10" s="4"/>
      <c r="H10" s="7"/>
      <c r="I10" s="7"/>
      <c r="J10" s="7"/>
      <c r="K10" s="7"/>
      <c r="L10" s="7">
        <f>SUM(L2:L9)</f>
        <v>2528458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421857-7707-4762-AFCD-A74B78BD4D98}">
  <dimension ref="A3:D7"/>
  <sheetViews>
    <sheetView showGridLines="0" workbookViewId="0">
      <selection activeCell="A3" sqref="A3:C7"/>
    </sheetView>
  </sheetViews>
  <sheetFormatPr baseColWidth="10" defaultRowHeight="15" x14ac:dyDescent="0.25"/>
  <cols>
    <col min="1" max="1" width="28.140625" bestFit="1" customWidth="1"/>
    <col min="2" max="2" width="15.7109375" bestFit="1" customWidth="1"/>
    <col min="3" max="3" width="24.28515625" bestFit="1" customWidth="1"/>
    <col min="4" max="4" width="30.5703125" bestFit="1" customWidth="1"/>
  </cols>
  <sheetData>
    <row r="3" spans="1:4" x14ac:dyDescent="0.25">
      <c r="A3" s="17" t="s">
        <v>89</v>
      </c>
      <c r="B3" s="15" t="s">
        <v>90</v>
      </c>
      <c r="C3" s="15" t="s">
        <v>91</v>
      </c>
      <c r="D3" s="15" t="s">
        <v>92</v>
      </c>
    </row>
    <row r="4" spans="1:4" x14ac:dyDescent="0.25">
      <c r="A4" s="13" t="s">
        <v>84</v>
      </c>
      <c r="B4" s="16">
        <v>2</v>
      </c>
      <c r="C4" s="14">
        <v>450155</v>
      </c>
      <c r="D4" s="14">
        <v>6226215</v>
      </c>
    </row>
    <row r="5" spans="1:4" x14ac:dyDescent="0.25">
      <c r="A5" s="13" t="s">
        <v>85</v>
      </c>
      <c r="B5" s="16">
        <v>4</v>
      </c>
      <c r="C5" s="14">
        <v>1763503</v>
      </c>
      <c r="D5" s="14"/>
    </row>
    <row r="6" spans="1:4" x14ac:dyDescent="0.25">
      <c r="A6" s="13" t="s">
        <v>87</v>
      </c>
      <c r="B6" s="16">
        <v>2</v>
      </c>
      <c r="C6" s="14">
        <v>314800</v>
      </c>
      <c r="D6" s="14"/>
    </row>
    <row r="7" spans="1:4" x14ac:dyDescent="0.25">
      <c r="A7" s="13" t="s">
        <v>88</v>
      </c>
      <c r="B7" s="16">
        <v>8</v>
      </c>
      <c r="C7" s="14">
        <v>2528458</v>
      </c>
      <c r="D7" s="14">
        <v>6226215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B3443-2C1C-44D2-9D99-DCDBB703B25A}">
  <dimension ref="A1:AV10"/>
  <sheetViews>
    <sheetView showGridLines="0" zoomScale="85" zoomScaleNormal="85" workbookViewId="0">
      <selection activeCell="A6" sqref="A6"/>
    </sheetView>
  </sheetViews>
  <sheetFormatPr baseColWidth="10" defaultColWidth="9.140625" defaultRowHeight="15" x14ac:dyDescent="0.25"/>
  <cols>
    <col min="1" max="1" width="10" bestFit="1" customWidth="1"/>
    <col min="2" max="2" width="59" bestFit="1" customWidth="1"/>
    <col min="3" max="3" width="9" bestFit="1" customWidth="1"/>
    <col min="4" max="4" width="10" bestFit="1" customWidth="1"/>
    <col min="5" max="5" width="9" bestFit="1" customWidth="1"/>
    <col min="6" max="6" width="11" bestFit="1" customWidth="1"/>
    <col min="7" max="7" width="8.42578125" bestFit="1" customWidth="1"/>
    <col min="8" max="8" width="15.28515625" bestFit="1" customWidth="1"/>
    <col min="9" max="9" width="20.28515625" bestFit="1" customWidth="1"/>
    <col min="10" max="10" width="10.7109375" bestFit="1" customWidth="1"/>
    <col min="11" max="12" width="15.140625" bestFit="1" customWidth="1"/>
    <col min="13" max="13" width="29.5703125" customWidth="1"/>
    <col min="14" max="14" width="28.140625" bestFit="1" customWidth="1"/>
    <col min="15" max="15" width="20.140625" bestFit="1" customWidth="1"/>
    <col min="16" max="16" width="27.7109375" bestFit="1" customWidth="1"/>
    <col min="17" max="17" width="21.85546875" bestFit="1" customWidth="1"/>
    <col min="18" max="18" width="12.42578125" bestFit="1" customWidth="1"/>
    <col min="19" max="19" width="12.42578125" customWidth="1"/>
    <col min="20" max="21" width="14.140625" bestFit="1" customWidth="1"/>
    <col min="22" max="22" width="12" bestFit="1" customWidth="1"/>
    <col min="23" max="23" width="11" bestFit="1" customWidth="1"/>
    <col min="24" max="24" width="12.5703125" bestFit="1" customWidth="1"/>
    <col min="25" max="25" width="14.140625" bestFit="1" customWidth="1"/>
    <col min="26" max="26" width="33" customWidth="1"/>
    <col min="27" max="27" width="14.140625" bestFit="1" customWidth="1"/>
    <col min="28" max="28" width="28" customWidth="1"/>
    <col min="29" max="30" width="14.140625" bestFit="1" customWidth="1"/>
    <col min="31" max="31" width="12" customWidth="1"/>
    <col min="32" max="32" width="14.28515625" customWidth="1"/>
    <col min="33" max="33" width="13.7109375" bestFit="1" customWidth="1"/>
    <col min="34" max="34" width="14.140625" bestFit="1" customWidth="1"/>
    <col min="35" max="35" width="11.42578125" bestFit="1" customWidth="1"/>
    <col min="36" max="36" width="8.7109375" bestFit="1" customWidth="1"/>
    <col min="37" max="37" width="15.28515625" bestFit="1" customWidth="1"/>
    <col min="38" max="38" width="10.7109375" bestFit="1" customWidth="1"/>
    <col min="39" max="39" width="12.7109375" bestFit="1" customWidth="1"/>
    <col min="40" max="40" width="11.42578125" bestFit="1" customWidth="1"/>
    <col min="41" max="41" width="13.140625" bestFit="1" customWidth="1"/>
    <col min="42" max="42" width="11.28515625" bestFit="1" customWidth="1"/>
    <col min="43" max="43" width="12.28515625" bestFit="1" customWidth="1"/>
    <col min="44" max="44" width="12.42578125" bestFit="1" customWidth="1"/>
    <col min="45" max="45" width="9" bestFit="1" customWidth="1"/>
    <col min="46" max="46" width="16.85546875" bestFit="1" customWidth="1"/>
    <col min="47" max="47" width="25.5703125" bestFit="1" customWidth="1"/>
    <col min="48" max="48" width="9" bestFit="1" customWidth="1"/>
  </cols>
  <sheetData>
    <row r="1" spans="1:48" x14ac:dyDescent="0.25">
      <c r="K1" s="8">
        <v>15468074</v>
      </c>
      <c r="L1" s="8">
        <v>2528458</v>
      </c>
      <c r="O1" s="8">
        <v>0</v>
      </c>
      <c r="U1" s="8">
        <v>6541015</v>
      </c>
      <c r="V1" s="8">
        <v>0</v>
      </c>
      <c r="W1" s="8">
        <v>0</v>
      </c>
      <c r="X1" s="8">
        <v>0</v>
      </c>
      <c r="Y1" s="8">
        <v>0</v>
      </c>
      <c r="AA1" s="8">
        <v>0</v>
      </c>
      <c r="AC1" s="8">
        <v>6541015</v>
      </c>
      <c r="AD1" s="8">
        <v>0</v>
      </c>
    </row>
    <row r="2" spans="1:48" ht="39.950000000000003" customHeight="1" x14ac:dyDescent="0.25">
      <c r="A2" s="9" t="s">
        <v>24</v>
      </c>
      <c r="B2" s="9" t="s">
        <v>25</v>
      </c>
      <c r="C2" s="9" t="s">
        <v>26</v>
      </c>
      <c r="D2" s="9" t="s">
        <v>27</v>
      </c>
      <c r="E2" s="9" t="s">
        <v>28</v>
      </c>
      <c r="F2" s="9" t="s">
        <v>29</v>
      </c>
      <c r="G2" s="9" t="s">
        <v>30</v>
      </c>
      <c r="H2" s="10" t="s">
        <v>31</v>
      </c>
      <c r="I2" s="10" t="s">
        <v>32</v>
      </c>
      <c r="J2" s="9" t="s">
        <v>33</v>
      </c>
      <c r="K2" s="9" t="s">
        <v>34</v>
      </c>
      <c r="L2" s="9" t="s">
        <v>35</v>
      </c>
      <c r="M2" s="9" t="s">
        <v>36</v>
      </c>
      <c r="N2" s="10" t="s">
        <v>37</v>
      </c>
      <c r="O2" s="10" t="s">
        <v>38</v>
      </c>
      <c r="P2" s="10" t="s">
        <v>39</v>
      </c>
      <c r="Q2" s="10" t="s">
        <v>40</v>
      </c>
      <c r="R2" s="10" t="s">
        <v>41</v>
      </c>
      <c r="S2" s="10" t="s">
        <v>42</v>
      </c>
      <c r="T2" s="9" t="s">
        <v>43</v>
      </c>
      <c r="U2" s="9" t="s">
        <v>44</v>
      </c>
      <c r="V2" s="9" t="s">
        <v>45</v>
      </c>
      <c r="W2" s="9" t="s">
        <v>46</v>
      </c>
      <c r="X2" s="9" t="s">
        <v>47</v>
      </c>
      <c r="Y2" s="10" t="s">
        <v>48</v>
      </c>
      <c r="Z2" s="10" t="s">
        <v>49</v>
      </c>
      <c r="AA2" s="10" t="s">
        <v>50</v>
      </c>
      <c r="AB2" s="10" t="s">
        <v>51</v>
      </c>
      <c r="AC2" s="9" t="s">
        <v>52</v>
      </c>
      <c r="AD2" s="9" t="s">
        <v>53</v>
      </c>
      <c r="AE2" s="10" t="s">
        <v>54</v>
      </c>
      <c r="AF2" s="10" t="s">
        <v>55</v>
      </c>
      <c r="AG2" s="10" t="s">
        <v>56</v>
      </c>
      <c r="AH2" s="10" t="s">
        <v>57</v>
      </c>
      <c r="AI2" s="9" t="s">
        <v>58</v>
      </c>
      <c r="AJ2" s="9" t="s">
        <v>59</v>
      </c>
      <c r="AK2" s="9" t="s">
        <v>60</v>
      </c>
      <c r="AL2" s="9" t="s">
        <v>61</v>
      </c>
      <c r="AM2" s="9" t="s">
        <v>62</v>
      </c>
      <c r="AN2" s="9" t="s">
        <v>63</v>
      </c>
      <c r="AO2" s="9" t="s">
        <v>64</v>
      </c>
      <c r="AP2" s="9" t="s">
        <v>65</v>
      </c>
      <c r="AQ2" s="9" t="s">
        <v>66</v>
      </c>
      <c r="AR2" s="9" t="s">
        <v>67</v>
      </c>
      <c r="AS2" s="9" t="s">
        <v>68</v>
      </c>
      <c r="AT2" s="9" t="s">
        <v>69</v>
      </c>
      <c r="AU2" s="9" t="s">
        <v>70</v>
      </c>
      <c r="AV2" s="9" t="s">
        <v>71</v>
      </c>
    </row>
    <row r="3" spans="1:48" x14ac:dyDescent="0.25">
      <c r="A3" s="1">
        <v>891200240</v>
      </c>
      <c r="B3" s="1" t="s">
        <v>13</v>
      </c>
      <c r="C3" s="1"/>
      <c r="D3" s="1">
        <v>1090101</v>
      </c>
      <c r="E3" s="1"/>
      <c r="F3" s="1"/>
      <c r="G3" s="1"/>
      <c r="H3" s="1">
        <v>1090101</v>
      </c>
      <c r="I3" s="1" t="s">
        <v>72</v>
      </c>
      <c r="J3" s="11">
        <v>42767</v>
      </c>
      <c r="K3" s="12">
        <v>8574008</v>
      </c>
      <c r="L3" s="12">
        <v>1410452</v>
      </c>
      <c r="M3" s="1" t="s">
        <v>73</v>
      </c>
      <c r="N3" s="1" t="s">
        <v>85</v>
      </c>
      <c r="O3" s="1"/>
      <c r="P3" s="1"/>
      <c r="Q3" s="1"/>
      <c r="R3" s="1"/>
      <c r="S3" s="1"/>
      <c r="T3" s="1" t="s">
        <v>74</v>
      </c>
      <c r="U3" s="12"/>
      <c r="V3" s="12"/>
      <c r="W3" s="12"/>
      <c r="X3" s="12"/>
      <c r="Y3" s="12"/>
      <c r="Z3" s="1"/>
      <c r="AA3" s="12"/>
      <c r="AB3" s="1"/>
      <c r="AC3" s="12"/>
      <c r="AD3" s="12"/>
      <c r="AE3" s="12"/>
      <c r="AF3" s="12"/>
      <c r="AG3" s="1"/>
      <c r="AH3" s="1"/>
      <c r="AI3" s="1"/>
      <c r="AJ3" s="1"/>
      <c r="AK3" s="1"/>
      <c r="AL3" s="11">
        <v>42772</v>
      </c>
      <c r="AM3" s="1"/>
      <c r="AN3" s="1"/>
      <c r="AO3" s="1"/>
      <c r="AP3" s="1"/>
      <c r="AQ3" s="1"/>
      <c r="AR3" s="1"/>
      <c r="AS3" s="1"/>
      <c r="AT3" s="1"/>
      <c r="AU3" s="1"/>
      <c r="AV3" s="1">
        <v>20220802</v>
      </c>
    </row>
    <row r="4" spans="1:48" x14ac:dyDescent="0.25">
      <c r="A4" s="1">
        <v>891200240</v>
      </c>
      <c r="B4" s="1" t="s">
        <v>13</v>
      </c>
      <c r="C4" s="1"/>
      <c r="D4" s="1">
        <v>1709260</v>
      </c>
      <c r="E4" s="1"/>
      <c r="F4" s="1"/>
      <c r="G4" s="1"/>
      <c r="H4" s="1">
        <v>1709260</v>
      </c>
      <c r="I4" s="1" t="s">
        <v>75</v>
      </c>
      <c r="J4" s="11">
        <v>44634</v>
      </c>
      <c r="K4" s="12">
        <v>65700</v>
      </c>
      <c r="L4" s="12">
        <v>65700</v>
      </c>
      <c r="M4" s="1" t="s">
        <v>73</v>
      </c>
      <c r="N4" s="1" t="s">
        <v>85</v>
      </c>
      <c r="O4" s="1"/>
      <c r="P4" s="1"/>
      <c r="Q4" s="1"/>
      <c r="R4" s="1"/>
      <c r="S4" s="1"/>
      <c r="T4" s="1" t="s">
        <v>74</v>
      </c>
      <c r="U4" s="12"/>
      <c r="V4" s="12"/>
      <c r="W4" s="12"/>
      <c r="X4" s="12"/>
      <c r="Y4" s="12"/>
      <c r="Z4" s="1"/>
      <c r="AA4" s="12"/>
      <c r="AB4" s="1"/>
      <c r="AC4" s="12"/>
      <c r="AD4" s="12"/>
      <c r="AE4" s="12"/>
      <c r="AF4" s="12"/>
      <c r="AG4" s="1"/>
      <c r="AH4" s="1"/>
      <c r="AI4" s="1"/>
      <c r="AJ4" s="1"/>
      <c r="AK4" s="1"/>
      <c r="AL4" s="11">
        <v>44634</v>
      </c>
      <c r="AM4" s="1"/>
      <c r="AN4" s="1"/>
      <c r="AO4" s="1"/>
      <c r="AP4" s="1"/>
      <c r="AQ4" s="1"/>
      <c r="AR4" s="1"/>
      <c r="AS4" s="1"/>
      <c r="AT4" s="1"/>
      <c r="AU4" s="1"/>
      <c r="AV4" s="1">
        <v>20220802</v>
      </c>
    </row>
    <row r="5" spans="1:48" x14ac:dyDescent="0.25">
      <c r="A5" s="1">
        <v>891200240</v>
      </c>
      <c r="B5" s="1" t="s">
        <v>13</v>
      </c>
      <c r="C5" s="1"/>
      <c r="D5" s="1">
        <v>1742432</v>
      </c>
      <c r="E5" s="1"/>
      <c r="F5" s="1"/>
      <c r="G5" s="1"/>
      <c r="H5" s="1">
        <v>1742432</v>
      </c>
      <c r="I5" s="1" t="s">
        <v>76</v>
      </c>
      <c r="J5" s="11">
        <v>44726</v>
      </c>
      <c r="K5" s="12">
        <v>148651</v>
      </c>
      <c r="L5" s="12">
        <v>148651</v>
      </c>
      <c r="M5" s="1" t="s">
        <v>73</v>
      </c>
      <c r="N5" s="1" t="s">
        <v>85</v>
      </c>
      <c r="O5" s="1"/>
      <c r="P5" s="1"/>
      <c r="Q5" s="1"/>
      <c r="R5" s="1"/>
      <c r="S5" s="1"/>
      <c r="T5" s="1" t="s">
        <v>74</v>
      </c>
      <c r="U5" s="12"/>
      <c r="V5" s="12"/>
      <c r="W5" s="12"/>
      <c r="X5" s="12"/>
      <c r="Y5" s="12"/>
      <c r="Z5" s="1"/>
      <c r="AA5" s="12"/>
      <c r="AB5" s="1"/>
      <c r="AC5" s="12"/>
      <c r="AD5" s="12"/>
      <c r="AE5" s="12"/>
      <c r="AF5" s="12"/>
      <c r="AG5" s="1"/>
      <c r="AH5" s="1"/>
      <c r="AI5" s="1"/>
      <c r="AJ5" s="1"/>
      <c r="AK5" s="1"/>
      <c r="AL5" s="11">
        <v>44726</v>
      </c>
      <c r="AM5" s="1"/>
      <c r="AN5" s="1"/>
      <c r="AO5" s="1"/>
      <c r="AP5" s="1"/>
      <c r="AQ5" s="1"/>
      <c r="AR5" s="1"/>
      <c r="AS5" s="1"/>
      <c r="AT5" s="1"/>
      <c r="AU5" s="1"/>
      <c r="AV5" s="1">
        <v>20220802</v>
      </c>
    </row>
    <row r="6" spans="1:48" x14ac:dyDescent="0.25">
      <c r="A6" s="1">
        <v>891200240</v>
      </c>
      <c r="B6" s="1" t="s">
        <v>13</v>
      </c>
      <c r="C6" s="1"/>
      <c r="D6" s="1">
        <v>1748130</v>
      </c>
      <c r="E6" s="1"/>
      <c r="F6" s="1"/>
      <c r="G6" s="1"/>
      <c r="H6" s="1">
        <v>1748130</v>
      </c>
      <c r="I6" s="1" t="s">
        <v>77</v>
      </c>
      <c r="J6" s="11">
        <v>44741</v>
      </c>
      <c r="K6" s="12">
        <v>138700</v>
      </c>
      <c r="L6" s="12">
        <v>138700</v>
      </c>
      <c r="M6" s="1" t="s">
        <v>73</v>
      </c>
      <c r="N6" s="1" t="s">
        <v>85</v>
      </c>
      <c r="O6" s="1"/>
      <c r="P6" s="1"/>
      <c r="Q6" s="1"/>
      <c r="R6" s="1"/>
      <c r="S6" s="1"/>
      <c r="T6" s="1" t="s">
        <v>74</v>
      </c>
      <c r="U6" s="12"/>
      <c r="V6" s="12"/>
      <c r="W6" s="12"/>
      <c r="X6" s="12"/>
      <c r="Y6" s="12"/>
      <c r="Z6" s="1"/>
      <c r="AA6" s="12"/>
      <c r="AB6" s="1"/>
      <c r="AC6" s="12"/>
      <c r="AD6" s="12"/>
      <c r="AE6" s="12"/>
      <c r="AF6" s="12"/>
      <c r="AG6" s="1"/>
      <c r="AH6" s="1"/>
      <c r="AI6" s="1"/>
      <c r="AJ6" s="1"/>
      <c r="AK6" s="1"/>
      <c r="AL6" s="11">
        <v>44741</v>
      </c>
      <c r="AM6" s="1"/>
      <c r="AN6" s="1"/>
      <c r="AO6" s="1"/>
      <c r="AP6" s="1"/>
      <c r="AQ6" s="1"/>
      <c r="AR6" s="1"/>
      <c r="AS6" s="1"/>
      <c r="AT6" s="1"/>
      <c r="AU6" s="1"/>
      <c r="AV6" s="1">
        <v>20220802</v>
      </c>
    </row>
    <row r="7" spans="1:48" x14ac:dyDescent="0.25">
      <c r="A7" s="1">
        <v>891200240</v>
      </c>
      <c r="B7" s="1" t="s">
        <v>13</v>
      </c>
      <c r="C7" s="1"/>
      <c r="D7" s="1">
        <v>1678921</v>
      </c>
      <c r="E7" s="1"/>
      <c r="F7" s="1">
        <v>1678921</v>
      </c>
      <c r="G7" s="1"/>
      <c r="H7" s="1">
        <v>1678921</v>
      </c>
      <c r="I7" s="1" t="s">
        <v>78</v>
      </c>
      <c r="J7" s="11">
        <v>44530</v>
      </c>
      <c r="K7" s="12">
        <v>5776060</v>
      </c>
      <c r="L7" s="12">
        <v>0</v>
      </c>
      <c r="M7" s="1"/>
      <c r="N7" s="1" t="s">
        <v>84</v>
      </c>
      <c r="O7" s="1"/>
      <c r="P7" s="1"/>
      <c r="Q7" s="1"/>
      <c r="R7" s="1"/>
      <c r="S7" s="1"/>
      <c r="T7" s="1" t="s">
        <v>79</v>
      </c>
      <c r="U7" s="12">
        <v>5776060</v>
      </c>
      <c r="V7" s="12">
        <v>0</v>
      </c>
      <c r="W7" s="12">
        <v>0</v>
      </c>
      <c r="X7" s="12">
        <v>0</v>
      </c>
      <c r="Y7" s="12">
        <v>0</v>
      </c>
      <c r="Z7" s="1"/>
      <c r="AA7" s="12">
        <v>0</v>
      </c>
      <c r="AB7" s="1"/>
      <c r="AC7" s="12">
        <v>5776060</v>
      </c>
      <c r="AD7" s="12">
        <v>0</v>
      </c>
      <c r="AE7" s="12"/>
      <c r="AF7" s="12">
        <v>5776060</v>
      </c>
      <c r="AG7" s="1">
        <v>2201248183</v>
      </c>
      <c r="AH7" s="1" t="s">
        <v>86</v>
      </c>
      <c r="AI7" s="1"/>
      <c r="AJ7" s="1"/>
      <c r="AK7" s="1"/>
      <c r="AL7" s="11">
        <v>44579</v>
      </c>
      <c r="AM7" s="1"/>
      <c r="AN7" s="1">
        <v>2</v>
      </c>
      <c r="AO7" s="1"/>
      <c r="AP7" s="1"/>
      <c r="AQ7" s="1">
        <v>1</v>
      </c>
      <c r="AR7" s="1">
        <v>20220130</v>
      </c>
      <c r="AS7" s="1">
        <v>20220118</v>
      </c>
      <c r="AT7" s="1">
        <v>5776060</v>
      </c>
      <c r="AU7" s="1">
        <v>0</v>
      </c>
      <c r="AV7" s="1">
        <v>20220802</v>
      </c>
    </row>
    <row r="8" spans="1:48" x14ac:dyDescent="0.25">
      <c r="A8" s="1">
        <v>891200240</v>
      </c>
      <c r="B8" s="1" t="s">
        <v>13</v>
      </c>
      <c r="C8" s="1"/>
      <c r="D8" s="1">
        <v>1701259</v>
      </c>
      <c r="E8" s="1"/>
      <c r="F8" s="1">
        <v>1701259</v>
      </c>
      <c r="G8" s="1"/>
      <c r="H8" s="1">
        <v>1701259</v>
      </c>
      <c r="I8" s="1" t="s">
        <v>80</v>
      </c>
      <c r="J8" s="11">
        <v>44609</v>
      </c>
      <c r="K8" s="12">
        <v>76700</v>
      </c>
      <c r="L8" s="12">
        <v>76700</v>
      </c>
      <c r="M8" s="1" t="s">
        <v>81</v>
      </c>
      <c r="N8" s="1" t="s">
        <v>87</v>
      </c>
      <c r="O8" s="1"/>
      <c r="P8" s="1"/>
      <c r="Q8" s="1"/>
      <c r="R8" s="1"/>
      <c r="S8" s="1"/>
      <c r="T8" s="1" t="s">
        <v>79</v>
      </c>
      <c r="U8" s="12">
        <v>76700</v>
      </c>
      <c r="V8" s="12">
        <v>0</v>
      </c>
      <c r="W8" s="12">
        <v>0</v>
      </c>
      <c r="X8" s="12">
        <v>0</v>
      </c>
      <c r="Y8" s="12">
        <v>0</v>
      </c>
      <c r="Z8" s="1"/>
      <c r="AA8" s="12">
        <v>0</v>
      </c>
      <c r="AB8" s="1"/>
      <c r="AC8" s="12">
        <v>76700</v>
      </c>
      <c r="AD8" s="12">
        <v>0</v>
      </c>
      <c r="AE8" s="12"/>
      <c r="AF8" s="12"/>
      <c r="AG8" s="1"/>
      <c r="AH8" s="1"/>
      <c r="AI8" s="1"/>
      <c r="AJ8" s="1"/>
      <c r="AK8" s="1"/>
      <c r="AL8" s="11">
        <v>44733</v>
      </c>
      <c r="AM8" s="1"/>
      <c r="AN8" s="1">
        <v>2</v>
      </c>
      <c r="AO8" s="1"/>
      <c r="AP8" s="1"/>
      <c r="AQ8" s="1">
        <v>1</v>
      </c>
      <c r="AR8" s="1">
        <v>20220630</v>
      </c>
      <c r="AS8" s="1">
        <v>20220621</v>
      </c>
      <c r="AT8" s="1">
        <v>76700</v>
      </c>
      <c r="AU8" s="1">
        <v>0</v>
      </c>
      <c r="AV8" s="1">
        <v>20220802</v>
      </c>
    </row>
    <row r="9" spans="1:48" x14ac:dyDescent="0.25">
      <c r="A9" s="1">
        <v>891200240</v>
      </c>
      <c r="B9" s="1" t="s">
        <v>13</v>
      </c>
      <c r="C9" s="1"/>
      <c r="D9" s="1">
        <v>1701809</v>
      </c>
      <c r="E9" s="1"/>
      <c r="F9" s="1">
        <v>1701809</v>
      </c>
      <c r="G9" s="1"/>
      <c r="H9" s="1">
        <v>1701809</v>
      </c>
      <c r="I9" s="1" t="s">
        <v>82</v>
      </c>
      <c r="J9" s="11">
        <v>44613</v>
      </c>
      <c r="K9" s="12">
        <v>238100</v>
      </c>
      <c r="L9" s="12">
        <v>238100</v>
      </c>
      <c r="M9" s="1" t="s">
        <v>81</v>
      </c>
      <c r="N9" s="1" t="s">
        <v>87</v>
      </c>
      <c r="O9" s="1"/>
      <c r="P9" s="1"/>
      <c r="Q9" s="1"/>
      <c r="R9" s="1"/>
      <c r="S9" s="1"/>
      <c r="T9" s="1" t="s">
        <v>79</v>
      </c>
      <c r="U9" s="12">
        <v>238100</v>
      </c>
      <c r="V9" s="12">
        <v>0</v>
      </c>
      <c r="W9" s="12">
        <v>0</v>
      </c>
      <c r="X9" s="12">
        <v>0</v>
      </c>
      <c r="Y9" s="12">
        <v>0</v>
      </c>
      <c r="Z9" s="1"/>
      <c r="AA9" s="12">
        <v>0</v>
      </c>
      <c r="AB9" s="1"/>
      <c r="AC9" s="12">
        <v>238100</v>
      </c>
      <c r="AD9" s="12">
        <v>0</v>
      </c>
      <c r="AE9" s="12"/>
      <c r="AF9" s="12"/>
      <c r="AG9" s="1"/>
      <c r="AH9" s="1"/>
      <c r="AI9" s="1"/>
      <c r="AJ9" s="1"/>
      <c r="AK9" s="1"/>
      <c r="AL9" s="11">
        <v>44733</v>
      </c>
      <c r="AM9" s="1"/>
      <c r="AN9" s="1">
        <v>2</v>
      </c>
      <c r="AO9" s="1"/>
      <c r="AP9" s="1"/>
      <c r="AQ9" s="1">
        <v>1</v>
      </c>
      <c r="AR9" s="1">
        <v>20220630</v>
      </c>
      <c r="AS9" s="1">
        <v>20220621</v>
      </c>
      <c r="AT9" s="1">
        <v>238100</v>
      </c>
      <c r="AU9" s="1">
        <v>0</v>
      </c>
      <c r="AV9" s="1">
        <v>20220802</v>
      </c>
    </row>
    <row r="10" spans="1:48" x14ac:dyDescent="0.25">
      <c r="A10" s="1">
        <v>891200240</v>
      </c>
      <c r="B10" s="1" t="s">
        <v>13</v>
      </c>
      <c r="C10" s="1"/>
      <c r="D10" s="1">
        <v>1665176</v>
      </c>
      <c r="E10" s="1"/>
      <c r="F10" s="1">
        <v>1665176</v>
      </c>
      <c r="G10" s="1"/>
      <c r="H10" s="1">
        <v>1665176</v>
      </c>
      <c r="I10" s="1" t="s">
        <v>83</v>
      </c>
      <c r="J10" s="11">
        <v>44489</v>
      </c>
      <c r="K10" s="12">
        <v>450155</v>
      </c>
      <c r="L10" s="12">
        <v>450155</v>
      </c>
      <c r="M10" s="1" t="s">
        <v>81</v>
      </c>
      <c r="N10" s="1" t="s">
        <v>84</v>
      </c>
      <c r="O10" s="1"/>
      <c r="P10" s="1"/>
      <c r="Q10" s="1"/>
      <c r="R10" s="1"/>
      <c r="S10" s="1"/>
      <c r="T10" s="1" t="s">
        <v>79</v>
      </c>
      <c r="U10" s="12">
        <v>450155</v>
      </c>
      <c r="V10" s="12">
        <v>0</v>
      </c>
      <c r="W10" s="12">
        <v>0</v>
      </c>
      <c r="X10" s="12">
        <v>0</v>
      </c>
      <c r="Y10" s="12">
        <v>0</v>
      </c>
      <c r="Z10" s="1"/>
      <c r="AA10" s="12">
        <v>0</v>
      </c>
      <c r="AB10" s="1"/>
      <c r="AC10" s="12">
        <v>450155</v>
      </c>
      <c r="AD10" s="12">
        <v>0</v>
      </c>
      <c r="AE10" s="12"/>
      <c r="AF10" s="12">
        <v>450155</v>
      </c>
      <c r="AG10" s="1">
        <v>2201248183</v>
      </c>
      <c r="AH10" s="1" t="s">
        <v>86</v>
      </c>
      <c r="AI10" s="1"/>
      <c r="AJ10" s="1"/>
      <c r="AK10" s="1"/>
      <c r="AL10" s="11">
        <v>44569</v>
      </c>
      <c r="AM10" s="1"/>
      <c r="AN10" s="1">
        <v>2</v>
      </c>
      <c r="AO10" s="1"/>
      <c r="AP10" s="1"/>
      <c r="AQ10" s="1">
        <v>1</v>
      </c>
      <c r="AR10" s="1">
        <v>20220130</v>
      </c>
      <c r="AS10" s="1">
        <v>20220118</v>
      </c>
      <c r="AT10" s="1">
        <v>450155</v>
      </c>
      <c r="AU10" s="1">
        <v>0</v>
      </c>
      <c r="AV10" s="1">
        <v>20220802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0B9CB-5B55-4C2F-A723-47D6248BD58B}">
  <dimension ref="B1:L39"/>
  <sheetViews>
    <sheetView showGridLines="0" tabSelected="1" topLeftCell="A9" zoomScale="90" zoomScaleNormal="90" zoomScaleSheetLayoutView="100" workbookViewId="0">
      <selection activeCell="N16" sqref="N16"/>
    </sheetView>
  </sheetViews>
  <sheetFormatPr baseColWidth="10" defaultRowHeight="12.75" x14ac:dyDescent="0.2"/>
  <cols>
    <col min="1" max="1" width="4.42578125" style="18" customWidth="1"/>
    <col min="2" max="2" width="11.42578125" style="18"/>
    <col min="3" max="3" width="17.5703125" style="18" customWidth="1"/>
    <col min="4" max="4" width="11.5703125" style="18" customWidth="1"/>
    <col min="5" max="7" width="11.42578125" style="18"/>
    <col min="8" max="8" width="11.5703125" style="18" bestFit="1" customWidth="1"/>
    <col min="9" max="9" width="22.5703125" style="18" customWidth="1"/>
    <col min="10" max="10" width="14" style="18" customWidth="1"/>
    <col min="11" max="11" width="1.7109375" style="18" customWidth="1"/>
    <col min="12" max="217" width="11.42578125" style="18"/>
    <col min="218" max="218" width="4.42578125" style="18" customWidth="1"/>
    <col min="219" max="219" width="11.42578125" style="18"/>
    <col min="220" max="220" width="17.5703125" style="18" customWidth="1"/>
    <col min="221" max="221" width="11.5703125" style="18" customWidth="1"/>
    <col min="222" max="225" width="11.42578125" style="18"/>
    <col min="226" max="226" width="22.5703125" style="18" customWidth="1"/>
    <col min="227" max="227" width="14" style="18" customWidth="1"/>
    <col min="228" max="228" width="1.7109375" style="18" customWidth="1"/>
    <col min="229" max="473" width="11.42578125" style="18"/>
    <col min="474" max="474" width="4.42578125" style="18" customWidth="1"/>
    <col min="475" max="475" width="11.42578125" style="18"/>
    <col min="476" max="476" width="17.5703125" style="18" customWidth="1"/>
    <col min="477" max="477" width="11.5703125" style="18" customWidth="1"/>
    <col min="478" max="481" width="11.42578125" style="18"/>
    <col min="482" max="482" width="22.5703125" style="18" customWidth="1"/>
    <col min="483" max="483" width="14" style="18" customWidth="1"/>
    <col min="484" max="484" width="1.7109375" style="18" customWidth="1"/>
    <col min="485" max="729" width="11.42578125" style="18"/>
    <col min="730" max="730" width="4.42578125" style="18" customWidth="1"/>
    <col min="731" max="731" width="11.42578125" style="18"/>
    <col min="732" max="732" width="17.5703125" style="18" customWidth="1"/>
    <col min="733" max="733" width="11.5703125" style="18" customWidth="1"/>
    <col min="734" max="737" width="11.42578125" style="18"/>
    <col min="738" max="738" width="22.5703125" style="18" customWidth="1"/>
    <col min="739" max="739" width="14" style="18" customWidth="1"/>
    <col min="740" max="740" width="1.7109375" style="18" customWidth="1"/>
    <col min="741" max="985" width="11.42578125" style="18"/>
    <col min="986" max="986" width="4.42578125" style="18" customWidth="1"/>
    <col min="987" max="987" width="11.42578125" style="18"/>
    <col min="988" max="988" width="17.5703125" style="18" customWidth="1"/>
    <col min="989" max="989" width="11.5703125" style="18" customWidth="1"/>
    <col min="990" max="993" width="11.42578125" style="18"/>
    <col min="994" max="994" width="22.5703125" style="18" customWidth="1"/>
    <col min="995" max="995" width="14" style="18" customWidth="1"/>
    <col min="996" max="996" width="1.7109375" style="18" customWidth="1"/>
    <col min="997" max="1241" width="11.42578125" style="18"/>
    <col min="1242" max="1242" width="4.42578125" style="18" customWidth="1"/>
    <col min="1243" max="1243" width="11.42578125" style="18"/>
    <col min="1244" max="1244" width="17.5703125" style="18" customWidth="1"/>
    <col min="1245" max="1245" width="11.5703125" style="18" customWidth="1"/>
    <col min="1246" max="1249" width="11.42578125" style="18"/>
    <col min="1250" max="1250" width="22.5703125" style="18" customWidth="1"/>
    <col min="1251" max="1251" width="14" style="18" customWidth="1"/>
    <col min="1252" max="1252" width="1.7109375" style="18" customWidth="1"/>
    <col min="1253" max="1497" width="11.42578125" style="18"/>
    <col min="1498" max="1498" width="4.42578125" style="18" customWidth="1"/>
    <col min="1499" max="1499" width="11.42578125" style="18"/>
    <col min="1500" max="1500" width="17.5703125" style="18" customWidth="1"/>
    <col min="1501" max="1501" width="11.5703125" style="18" customWidth="1"/>
    <col min="1502" max="1505" width="11.42578125" style="18"/>
    <col min="1506" max="1506" width="22.5703125" style="18" customWidth="1"/>
    <col min="1507" max="1507" width="14" style="18" customWidth="1"/>
    <col min="1508" max="1508" width="1.7109375" style="18" customWidth="1"/>
    <col min="1509" max="1753" width="11.42578125" style="18"/>
    <col min="1754" max="1754" width="4.42578125" style="18" customWidth="1"/>
    <col min="1755" max="1755" width="11.42578125" style="18"/>
    <col min="1756" max="1756" width="17.5703125" style="18" customWidth="1"/>
    <col min="1757" max="1757" width="11.5703125" style="18" customWidth="1"/>
    <col min="1758" max="1761" width="11.42578125" style="18"/>
    <col min="1762" max="1762" width="22.5703125" style="18" customWidth="1"/>
    <col min="1763" max="1763" width="14" style="18" customWidth="1"/>
    <col min="1764" max="1764" width="1.7109375" style="18" customWidth="1"/>
    <col min="1765" max="2009" width="11.42578125" style="18"/>
    <col min="2010" max="2010" width="4.42578125" style="18" customWidth="1"/>
    <col min="2011" max="2011" width="11.42578125" style="18"/>
    <col min="2012" max="2012" width="17.5703125" style="18" customWidth="1"/>
    <col min="2013" max="2013" width="11.5703125" style="18" customWidth="1"/>
    <col min="2014" max="2017" width="11.42578125" style="18"/>
    <col min="2018" max="2018" width="22.5703125" style="18" customWidth="1"/>
    <col min="2019" max="2019" width="14" style="18" customWidth="1"/>
    <col min="2020" max="2020" width="1.7109375" style="18" customWidth="1"/>
    <col min="2021" max="2265" width="11.42578125" style="18"/>
    <col min="2266" max="2266" width="4.42578125" style="18" customWidth="1"/>
    <col min="2267" max="2267" width="11.42578125" style="18"/>
    <col min="2268" max="2268" width="17.5703125" style="18" customWidth="1"/>
    <col min="2269" max="2269" width="11.5703125" style="18" customWidth="1"/>
    <col min="2270" max="2273" width="11.42578125" style="18"/>
    <col min="2274" max="2274" width="22.5703125" style="18" customWidth="1"/>
    <col min="2275" max="2275" width="14" style="18" customWidth="1"/>
    <col min="2276" max="2276" width="1.7109375" style="18" customWidth="1"/>
    <col min="2277" max="2521" width="11.42578125" style="18"/>
    <col min="2522" max="2522" width="4.42578125" style="18" customWidth="1"/>
    <col min="2523" max="2523" width="11.42578125" style="18"/>
    <col min="2524" max="2524" width="17.5703125" style="18" customWidth="1"/>
    <col min="2525" max="2525" width="11.5703125" style="18" customWidth="1"/>
    <col min="2526" max="2529" width="11.42578125" style="18"/>
    <col min="2530" max="2530" width="22.5703125" style="18" customWidth="1"/>
    <col min="2531" max="2531" width="14" style="18" customWidth="1"/>
    <col min="2532" max="2532" width="1.7109375" style="18" customWidth="1"/>
    <col min="2533" max="2777" width="11.42578125" style="18"/>
    <col min="2778" max="2778" width="4.42578125" style="18" customWidth="1"/>
    <col min="2779" max="2779" width="11.42578125" style="18"/>
    <col min="2780" max="2780" width="17.5703125" style="18" customWidth="1"/>
    <col min="2781" max="2781" width="11.5703125" style="18" customWidth="1"/>
    <col min="2782" max="2785" width="11.42578125" style="18"/>
    <col min="2786" max="2786" width="22.5703125" style="18" customWidth="1"/>
    <col min="2787" max="2787" width="14" style="18" customWidth="1"/>
    <col min="2788" max="2788" width="1.7109375" style="18" customWidth="1"/>
    <col min="2789" max="3033" width="11.42578125" style="18"/>
    <col min="3034" max="3034" width="4.42578125" style="18" customWidth="1"/>
    <col min="3035" max="3035" width="11.42578125" style="18"/>
    <col min="3036" max="3036" width="17.5703125" style="18" customWidth="1"/>
    <col min="3037" max="3037" width="11.5703125" style="18" customWidth="1"/>
    <col min="3038" max="3041" width="11.42578125" style="18"/>
    <col min="3042" max="3042" width="22.5703125" style="18" customWidth="1"/>
    <col min="3043" max="3043" width="14" style="18" customWidth="1"/>
    <col min="3044" max="3044" width="1.7109375" style="18" customWidth="1"/>
    <col min="3045" max="3289" width="11.42578125" style="18"/>
    <col min="3290" max="3290" width="4.42578125" style="18" customWidth="1"/>
    <col min="3291" max="3291" width="11.42578125" style="18"/>
    <col min="3292" max="3292" width="17.5703125" style="18" customWidth="1"/>
    <col min="3293" max="3293" width="11.5703125" style="18" customWidth="1"/>
    <col min="3294" max="3297" width="11.42578125" style="18"/>
    <col min="3298" max="3298" width="22.5703125" style="18" customWidth="1"/>
    <col min="3299" max="3299" width="14" style="18" customWidth="1"/>
    <col min="3300" max="3300" width="1.7109375" style="18" customWidth="1"/>
    <col min="3301" max="3545" width="11.42578125" style="18"/>
    <col min="3546" max="3546" width="4.42578125" style="18" customWidth="1"/>
    <col min="3547" max="3547" width="11.42578125" style="18"/>
    <col min="3548" max="3548" width="17.5703125" style="18" customWidth="1"/>
    <col min="3549" max="3549" width="11.5703125" style="18" customWidth="1"/>
    <col min="3550" max="3553" width="11.42578125" style="18"/>
    <col min="3554" max="3554" width="22.5703125" style="18" customWidth="1"/>
    <col min="3555" max="3555" width="14" style="18" customWidth="1"/>
    <col min="3556" max="3556" width="1.7109375" style="18" customWidth="1"/>
    <col min="3557" max="3801" width="11.42578125" style="18"/>
    <col min="3802" max="3802" width="4.42578125" style="18" customWidth="1"/>
    <col min="3803" max="3803" width="11.42578125" style="18"/>
    <col min="3804" max="3804" width="17.5703125" style="18" customWidth="1"/>
    <col min="3805" max="3805" width="11.5703125" style="18" customWidth="1"/>
    <col min="3806" max="3809" width="11.42578125" style="18"/>
    <col min="3810" max="3810" width="22.5703125" style="18" customWidth="1"/>
    <col min="3811" max="3811" width="14" style="18" customWidth="1"/>
    <col min="3812" max="3812" width="1.7109375" style="18" customWidth="1"/>
    <col min="3813" max="4057" width="11.42578125" style="18"/>
    <col min="4058" max="4058" width="4.42578125" style="18" customWidth="1"/>
    <col min="4059" max="4059" width="11.42578125" style="18"/>
    <col min="4060" max="4060" width="17.5703125" style="18" customWidth="1"/>
    <col min="4061" max="4061" width="11.5703125" style="18" customWidth="1"/>
    <col min="4062" max="4065" width="11.42578125" style="18"/>
    <col min="4066" max="4066" width="22.5703125" style="18" customWidth="1"/>
    <col min="4067" max="4067" width="14" style="18" customWidth="1"/>
    <col min="4068" max="4068" width="1.7109375" style="18" customWidth="1"/>
    <col min="4069" max="4313" width="11.42578125" style="18"/>
    <col min="4314" max="4314" width="4.42578125" style="18" customWidth="1"/>
    <col min="4315" max="4315" width="11.42578125" style="18"/>
    <col min="4316" max="4316" width="17.5703125" style="18" customWidth="1"/>
    <col min="4317" max="4317" width="11.5703125" style="18" customWidth="1"/>
    <col min="4318" max="4321" width="11.42578125" style="18"/>
    <col min="4322" max="4322" width="22.5703125" style="18" customWidth="1"/>
    <col min="4323" max="4323" width="14" style="18" customWidth="1"/>
    <col min="4324" max="4324" width="1.7109375" style="18" customWidth="1"/>
    <col min="4325" max="4569" width="11.42578125" style="18"/>
    <col min="4570" max="4570" width="4.42578125" style="18" customWidth="1"/>
    <col min="4571" max="4571" width="11.42578125" style="18"/>
    <col min="4572" max="4572" width="17.5703125" style="18" customWidth="1"/>
    <col min="4573" max="4573" width="11.5703125" style="18" customWidth="1"/>
    <col min="4574" max="4577" width="11.42578125" style="18"/>
    <col min="4578" max="4578" width="22.5703125" style="18" customWidth="1"/>
    <col min="4579" max="4579" width="14" style="18" customWidth="1"/>
    <col min="4580" max="4580" width="1.7109375" style="18" customWidth="1"/>
    <col min="4581" max="4825" width="11.42578125" style="18"/>
    <col min="4826" max="4826" width="4.42578125" style="18" customWidth="1"/>
    <col min="4827" max="4827" width="11.42578125" style="18"/>
    <col min="4828" max="4828" width="17.5703125" style="18" customWidth="1"/>
    <col min="4829" max="4829" width="11.5703125" style="18" customWidth="1"/>
    <col min="4830" max="4833" width="11.42578125" style="18"/>
    <col min="4834" max="4834" width="22.5703125" style="18" customWidth="1"/>
    <col min="4835" max="4835" width="14" style="18" customWidth="1"/>
    <col min="4836" max="4836" width="1.7109375" style="18" customWidth="1"/>
    <col min="4837" max="5081" width="11.42578125" style="18"/>
    <col min="5082" max="5082" width="4.42578125" style="18" customWidth="1"/>
    <col min="5083" max="5083" width="11.42578125" style="18"/>
    <col min="5084" max="5084" width="17.5703125" style="18" customWidth="1"/>
    <col min="5085" max="5085" width="11.5703125" style="18" customWidth="1"/>
    <col min="5086" max="5089" width="11.42578125" style="18"/>
    <col min="5090" max="5090" width="22.5703125" style="18" customWidth="1"/>
    <col min="5091" max="5091" width="14" style="18" customWidth="1"/>
    <col min="5092" max="5092" width="1.7109375" style="18" customWidth="1"/>
    <col min="5093" max="5337" width="11.42578125" style="18"/>
    <col min="5338" max="5338" width="4.42578125" style="18" customWidth="1"/>
    <col min="5339" max="5339" width="11.42578125" style="18"/>
    <col min="5340" max="5340" width="17.5703125" style="18" customWidth="1"/>
    <col min="5341" max="5341" width="11.5703125" style="18" customWidth="1"/>
    <col min="5342" max="5345" width="11.42578125" style="18"/>
    <col min="5346" max="5346" width="22.5703125" style="18" customWidth="1"/>
    <col min="5347" max="5347" width="14" style="18" customWidth="1"/>
    <col min="5348" max="5348" width="1.7109375" style="18" customWidth="1"/>
    <col min="5349" max="5593" width="11.42578125" style="18"/>
    <col min="5594" max="5594" width="4.42578125" style="18" customWidth="1"/>
    <col min="5595" max="5595" width="11.42578125" style="18"/>
    <col min="5596" max="5596" width="17.5703125" style="18" customWidth="1"/>
    <col min="5597" max="5597" width="11.5703125" style="18" customWidth="1"/>
    <col min="5598" max="5601" width="11.42578125" style="18"/>
    <col min="5602" max="5602" width="22.5703125" style="18" customWidth="1"/>
    <col min="5603" max="5603" width="14" style="18" customWidth="1"/>
    <col min="5604" max="5604" width="1.7109375" style="18" customWidth="1"/>
    <col min="5605" max="5849" width="11.42578125" style="18"/>
    <col min="5850" max="5850" width="4.42578125" style="18" customWidth="1"/>
    <col min="5851" max="5851" width="11.42578125" style="18"/>
    <col min="5852" max="5852" width="17.5703125" style="18" customWidth="1"/>
    <col min="5853" max="5853" width="11.5703125" style="18" customWidth="1"/>
    <col min="5854" max="5857" width="11.42578125" style="18"/>
    <col min="5858" max="5858" width="22.5703125" style="18" customWidth="1"/>
    <col min="5859" max="5859" width="14" style="18" customWidth="1"/>
    <col min="5860" max="5860" width="1.7109375" style="18" customWidth="1"/>
    <col min="5861" max="6105" width="11.42578125" style="18"/>
    <col min="6106" max="6106" width="4.42578125" style="18" customWidth="1"/>
    <col min="6107" max="6107" width="11.42578125" style="18"/>
    <col min="6108" max="6108" width="17.5703125" style="18" customWidth="1"/>
    <col min="6109" max="6109" width="11.5703125" style="18" customWidth="1"/>
    <col min="6110" max="6113" width="11.42578125" style="18"/>
    <col min="6114" max="6114" width="22.5703125" style="18" customWidth="1"/>
    <col min="6115" max="6115" width="14" style="18" customWidth="1"/>
    <col min="6116" max="6116" width="1.7109375" style="18" customWidth="1"/>
    <col min="6117" max="6361" width="11.42578125" style="18"/>
    <col min="6362" max="6362" width="4.42578125" style="18" customWidth="1"/>
    <col min="6363" max="6363" width="11.42578125" style="18"/>
    <col min="6364" max="6364" width="17.5703125" style="18" customWidth="1"/>
    <col min="6365" max="6365" width="11.5703125" style="18" customWidth="1"/>
    <col min="6366" max="6369" width="11.42578125" style="18"/>
    <col min="6370" max="6370" width="22.5703125" style="18" customWidth="1"/>
    <col min="6371" max="6371" width="14" style="18" customWidth="1"/>
    <col min="6372" max="6372" width="1.7109375" style="18" customWidth="1"/>
    <col min="6373" max="6617" width="11.42578125" style="18"/>
    <col min="6618" max="6618" width="4.42578125" style="18" customWidth="1"/>
    <col min="6619" max="6619" width="11.42578125" style="18"/>
    <col min="6620" max="6620" width="17.5703125" style="18" customWidth="1"/>
    <col min="6621" max="6621" width="11.5703125" style="18" customWidth="1"/>
    <col min="6622" max="6625" width="11.42578125" style="18"/>
    <col min="6626" max="6626" width="22.5703125" style="18" customWidth="1"/>
    <col min="6627" max="6627" width="14" style="18" customWidth="1"/>
    <col min="6628" max="6628" width="1.7109375" style="18" customWidth="1"/>
    <col min="6629" max="6873" width="11.42578125" style="18"/>
    <col min="6874" max="6874" width="4.42578125" style="18" customWidth="1"/>
    <col min="6875" max="6875" width="11.42578125" style="18"/>
    <col min="6876" max="6876" width="17.5703125" style="18" customWidth="1"/>
    <col min="6877" max="6877" width="11.5703125" style="18" customWidth="1"/>
    <col min="6878" max="6881" width="11.42578125" style="18"/>
    <col min="6882" max="6882" width="22.5703125" style="18" customWidth="1"/>
    <col min="6883" max="6883" width="14" style="18" customWidth="1"/>
    <col min="6884" max="6884" width="1.7109375" style="18" customWidth="1"/>
    <col min="6885" max="7129" width="11.42578125" style="18"/>
    <col min="7130" max="7130" width="4.42578125" style="18" customWidth="1"/>
    <col min="7131" max="7131" width="11.42578125" style="18"/>
    <col min="7132" max="7132" width="17.5703125" style="18" customWidth="1"/>
    <col min="7133" max="7133" width="11.5703125" style="18" customWidth="1"/>
    <col min="7134" max="7137" width="11.42578125" style="18"/>
    <col min="7138" max="7138" width="22.5703125" style="18" customWidth="1"/>
    <col min="7139" max="7139" width="14" style="18" customWidth="1"/>
    <col min="7140" max="7140" width="1.7109375" style="18" customWidth="1"/>
    <col min="7141" max="7385" width="11.42578125" style="18"/>
    <col min="7386" max="7386" width="4.42578125" style="18" customWidth="1"/>
    <col min="7387" max="7387" width="11.42578125" style="18"/>
    <col min="7388" max="7388" width="17.5703125" style="18" customWidth="1"/>
    <col min="7389" max="7389" width="11.5703125" style="18" customWidth="1"/>
    <col min="7390" max="7393" width="11.42578125" style="18"/>
    <col min="7394" max="7394" width="22.5703125" style="18" customWidth="1"/>
    <col min="7395" max="7395" width="14" style="18" customWidth="1"/>
    <col min="7396" max="7396" width="1.7109375" style="18" customWidth="1"/>
    <col min="7397" max="7641" width="11.42578125" style="18"/>
    <col min="7642" max="7642" width="4.42578125" style="18" customWidth="1"/>
    <col min="7643" max="7643" width="11.42578125" style="18"/>
    <col min="7644" max="7644" width="17.5703125" style="18" customWidth="1"/>
    <col min="7645" max="7645" width="11.5703125" style="18" customWidth="1"/>
    <col min="7646" max="7649" width="11.42578125" style="18"/>
    <col min="7650" max="7650" width="22.5703125" style="18" customWidth="1"/>
    <col min="7651" max="7651" width="14" style="18" customWidth="1"/>
    <col min="7652" max="7652" width="1.7109375" style="18" customWidth="1"/>
    <col min="7653" max="7897" width="11.42578125" style="18"/>
    <col min="7898" max="7898" width="4.42578125" style="18" customWidth="1"/>
    <col min="7899" max="7899" width="11.42578125" style="18"/>
    <col min="7900" max="7900" width="17.5703125" style="18" customWidth="1"/>
    <col min="7901" max="7901" width="11.5703125" style="18" customWidth="1"/>
    <col min="7902" max="7905" width="11.42578125" style="18"/>
    <col min="7906" max="7906" width="22.5703125" style="18" customWidth="1"/>
    <col min="7907" max="7907" width="14" style="18" customWidth="1"/>
    <col min="7908" max="7908" width="1.7109375" style="18" customWidth="1"/>
    <col min="7909" max="8153" width="11.42578125" style="18"/>
    <col min="8154" max="8154" width="4.42578125" style="18" customWidth="1"/>
    <col min="8155" max="8155" width="11.42578125" style="18"/>
    <col min="8156" max="8156" width="17.5703125" style="18" customWidth="1"/>
    <col min="8157" max="8157" width="11.5703125" style="18" customWidth="1"/>
    <col min="8158" max="8161" width="11.42578125" style="18"/>
    <col min="8162" max="8162" width="22.5703125" style="18" customWidth="1"/>
    <col min="8163" max="8163" width="14" style="18" customWidth="1"/>
    <col min="8164" max="8164" width="1.7109375" style="18" customWidth="1"/>
    <col min="8165" max="8409" width="11.42578125" style="18"/>
    <col min="8410" max="8410" width="4.42578125" style="18" customWidth="1"/>
    <col min="8411" max="8411" width="11.42578125" style="18"/>
    <col min="8412" max="8412" width="17.5703125" style="18" customWidth="1"/>
    <col min="8413" max="8413" width="11.5703125" style="18" customWidth="1"/>
    <col min="8414" max="8417" width="11.42578125" style="18"/>
    <col min="8418" max="8418" width="22.5703125" style="18" customWidth="1"/>
    <col min="8419" max="8419" width="14" style="18" customWidth="1"/>
    <col min="8420" max="8420" width="1.7109375" style="18" customWidth="1"/>
    <col min="8421" max="8665" width="11.42578125" style="18"/>
    <col min="8666" max="8666" width="4.42578125" style="18" customWidth="1"/>
    <col min="8667" max="8667" width="11.42578125" style="18"/>
    <col min="8668" max="8668" width="17.5703125" style="18" customWidth="1"/>
    <col min="8669" max="8669" width="11.5703125" style="18" customWidth="1"/>
    <col min="8670" max="8673" width="11.42578125" style="18"/>
    <col min="8674" max="8674" width="22.5703125" style="18" customWidth="1"/>
    <col min="8675" max="8675" width="14" style="18" customWidth="1"/>
    <col min="8676" max="8676" width="1.7109375" style="18" customWidth="1"/>
    <col min="8677" max="8921" width="11.42578125" style="18"/>
    <col min="8922" max="8922" width="4.42578125" style="18" customWidth="1"/>
    <col min="8923" max="8923" width="11.42578125" style="18"/>
    <col min="8924" max="8924" width="17.5703125" style="18" customWidth="1"/>
    <col min="8925" max="8925" width="11.5703125" style="18" customWidth="1"/>
    <col min="8926" max="8929" width="11.42578125" style="18"/>
    <col min="8930" max="8930" width="22.5703125" style="18" customWidth="1"/>
    <col min="8931" max="8931" width="14" style="18" customWidth="1"/>
    <col min="8932" max="8932" width="1.7109375" style="18" customWidth="1"/>
    <col min="8933" max="9177" width="11.42578125" style="18"/>
    <col min="9178" max="9178" width="4.42578125" style="18" customWidth="1"/>
    <col min="9179" max="9179" width="11.42578125" style="18"/>
    <col min="9180" max="9180" width="17.5703125" style="18" customWidth="1"/>
    <col min="9181" max="9181" width="11.5703125" style="18" customWidth="1"/>
    <col min="9182" max="9185" width="11.42578125" style="18"/>
    <col min="9186" max="9186" width="22.5703125" style="18" customWidth="1"/>
    <col min="9187" max="9187" width="14" style="18" customWidth="1"/>
    <col min="9188" max="9188" width="1.7109375" style="18" customWidth="1"/>
    <col min="9189" max="9433" width="11.42578125" style="18"/>
    <col min="9434" max="9434" width="4.42578125" style="18" customWidth="1"/>
    <col min="9435" max="9435" width="11.42578125" style="18"/>
    <col min="9436" max="9436" width="17.5703125" style="18" customWidth="1"/>
    <col min="9437" max="9437" width="11.5703125" style="18" customWidth="1"/>
    <col min="9438" max="9441" width="11.42578125" style="18"/>
    <col min="9442" max="9442" width="22.5703125" style="18" customWidth="1"/>
    <col min="9443" max="9443" width="14" style="18" customWidth="1"/>
    <col min="9444" max="9444" width="1.7109375" style="18" customWidth="1"/>
    <col min="9445" max="9689" width="11.42578125" style="18"/>
    <col min="9690" max="9690" width="4.42578125" style="18" customWidth="1"/>
    <col min="9691" max="9691" width="11.42578125" style="18"/>
    <col min="9692" max="9692" width="17.5703125" style="18" customWidth="1"/>
    <col min="9693" max="9693" width="11.5703125" style="18" customWidth="1"/>
    <col min="9694" max="9697" width="11.42578125" style="18"/>
    <col min="9698" max="9698" width="22.5703125" style="18" customWidth="1"/>
    <col min="9699" max="9699" width="14" style="18" customWidth="1"/>
    <col min="9700" max="9700" width="1.7109375" style="18" customWidth="1"/>
    <col min="9701" max="9945" width="11.42578125" style="18"/>
    <col min="9946" max="9946" width="4.42578125" style="18" customWidth="1"/>
    <col min="9947" max="9947" width="11.42578125" style="18"/>
    <col min="9948" max="9948" width="17.5703125" style="18" customWidth="1"/>
    <col min="9949" max="9949" width="11.5703125" style="18" customWidth="1"/>
    <col min="9950" max="9953" width="11.42578125" style="18"/>
    <col min="9954" max="9954" width="22.5703125" style="18" customWidth="1"/>
    <col min="9955" max="9955" width="14" style="18" customWidth="1"/>
    <col min="9956" max="9956" width="1.7109375" style="18" customWidth="1"/>
    <col min="9957" max="10201" width="11.42578125" style="18"/>
    <col min="10202" max="10202" width="4.42578125" style="18" customWidth="1"/>
    <col min="10203" max="10203" width="11.42578125" style="18"/>
    <col min="10204" max="10204" width="17.5703125" style="18" customWidth="1"/>
    <col min="10205" max="10205" width="11.5703125" style="18" customWidth="1"/>
    <col min="10206" max="10209" width="11.42578125" style="18"/>
    <col min="10210" max="10210" width="22.5703125" style="18" customWidth="1"/>
    <col min="10211" max="10211" width="14" style="18" customWidth="1"/>
    <col min="10212" max="10212" width="1.7109375" style="18" customWidth="1"/>
    <col min="10213" max="10457" width="11.42578125" style="18"/>
    <col min="10458" max="10458" width="4.42578125" style="18" customWidth="1"/>
    <col min="10459" max="10459" width="11.42578125" style="18"/>
    <col min="10460" max="10460" width="17.5703125" style="18" customWidth="1"/>
    <col min="10461" max="10461" width="11.5703125" style="18" customWidth="1"/>
    <col min="10462" max="10465" width="11.42578125" style="18"/>
    <col min="10466" max="10466" width="22.5703125" style="18" customWidth="1"/>
    <col min="10467" max="10467" width="14" style="18" customWidth="1"/>
    <col min="10468" max="10468" width="1.7109375" style="18" customWidth="1"/>
    <col min="10469" max="10713" width="11.42578125" style="18"/>
    <col min="10714" max="10714" width="4.42578125" style="18" customWidth="1"/>
    <col min="10715" max="10715" width="11.42578125" style="18"/>
    <col min="10716" max="10716" width="17.5703125" style="18" customWidth="1"/>
    <col min="10717" max="10717" width="11.5703125" style="18" customWidth="1"/>
    <col min="10718" max="10721" width="11.42578125" style="18"/>
    <col min="10722" max="10722" width="22.5703125" style="18" customWidth="1"/>
    <col min="10723" max="10723" width="14" style="18" customWidth="1"/>
    <col min="10724" max="10724" width="1.7109375" style="18" customWidth="1"/>
    <col min="10725" max="10969" width="11.42578125" style="18"/>
    <col min="10970" max="10970" width="4.42578125" style="18" customWidth="1"/>
    <col min="10971" max="10971" width="11.42578125" style="18"/>
    <col min="10972" max="10972" width="17.5703125" style="18" customWidth="1"/>
    <col min="10973" max="10973" width="11.5703125" style="18" customWidth="1"/>
    <col min="10974" max="10977" width="11.42578125" style="18"/>
    <col min="10978" max="10978" width="22.5703125" style="18" customWidth="1"/>
    <col min="10979" max="10979" width="14" style="18" customWidth="1"/>
    <col min="10980" max="10980" width="1.7109375" style="18" customWidth="1"/>
    <col min="10981" max="11225" width="11.42578125" style="18"/>
    <col min="11226" max="11226" width="4.42578125" style="18" customWidth="1"/>
    <col min="11227" max="11227" width="11.42578125" style="18"/>
    <col min="11228" max="11228" width="17.5703125" style="18" customWidth="1"/>
    <col min="11229" max="11229" width="11.5703125" style="18" customWidth="1"/>
    <col min="11230" max="11233" width="11.42578125" style="18"/>
    <col min="11234" max="11234" width="22.5703125" style="18" customWidth="1"/>
    <col min="11235" max="11235" width="14" style="18" customWidth="1"/>
    <col min="11236" max="11236" width="1.7109375" style="18" customWidth="1"/>
    <col min="11237" max="11481" width="11.42578125" style="18"/>
    <col min="11482" max="11482" width="4.42578125" style="18" customWidth="1"/>
    <col min="11483" max="11483" width="11.42578125" style="18"/>
    <col min="11484" max="11484" width="17.5703125" style="18" customWidth="1"/>
    <col min="11485" max="11485" width="11.5703125" style="18" customWidth="1"/>
    <col min="11486" max="11489" width="11.42578125" style="18"/>
    <col min="11490" max="11490" width="22.5703125" style="18" customWidth="1"/>
    <col min="11491" max="11491" width="14" style="18" customWidth="1"/>
    <col min="11492" max="11492" width="1.7109375" style="18" customWidth="1"/>
    <col min="11493" max="11737" width="11.42578125" style="18"/>
    <col min="11738" max="11738" width="4.42578125" style="18" customWidth="1"/>
    <col min="11739" max="11739" width="11.42578125" style="18"/>
    <col min="11740" max="11740" width="17.5703125" style="18" customWidth="1"/>
    <col min="11741" max="11741" width="11.5703125" style="18" customWidth="1"/>
    <col min="11742" max="11745" width="11.42578125" style="18"/>
    <col min="11746" max="11746" width="22.5703125" style="18" customWidth="1"/>
    <col min="11747" max="11747" width="14" style="18" customWidth="1"/>
    <col min="11748" max="11748" width="1.7109375" style="18" customWidth="1"/>
    <col min="11749" max="11993" width="11.42578125" style="18"/>
    <col min="11994" max="11994" width="4.42578125" style="18" customWidth="1"/>
    <col min="11995" max="11995" width="11.42578125" style="18"/>
    <col min="11996" max="11996" width="17.5703125" style="18" customWidth="1"/>
    <col min="11997" max="11997" width="11.5703125" style="18" customWidth="1"/>
    <col min="11998" max="12001" width="11.42578125" style="18"/>
    <col min="12002" max="12002" width="22.5703125" style="18" customWidth="1"/>
    <col min="12003" max="12003" width="14" style="18" customWidth="1"/>
    <col min="12004" max="12004" width="1.7109375" style="18" customWidth="1"/>
    <col min="12005" max="12249" width="11.42578125" style="18"/>
    <col min="12250" max="12250" width="4.42578125" style="18" customWidth="1"/>
    <col min="12251" max="12251" width="11.42578125" style="18"/>
    <col min="12252" max="12252" width="17.5703125" style="18" customWidth="1"/>
    <col min="12253" max="12253" width="11.5703125" style="18" customWidth="1"/>
    <col min="12254" max="12257" width="11.42578125" style="18"/>
    <col min="12258" max="12258" width="22.5703125" style="18" customWidth="1"/>
    <col min="12259" max="12259" width="14" style="18" customWidth="1"/>
    <col min="12260" max="12260" width="1.7109375" style="18" customWidth="1"/>
    <col min="12261" max="12505" width="11.42578125" style="18"/>
    <col min="12506" max="12506" width="4.42578125" style="18" customWidth="1"/>
    <col min="12507" max="12507" width="11.42578125" style="18"/>
    <col min="12508" max="12508" width="17.5703125" style="18" customWidth="1"/>
    <col min="12509" max="12509" width="11.5703125" style="18" customWidth="1"/>
    <col min="12510" max="12513" width="11.42578125" style="18"/>
    <col min="12514" max="12514" width="22.5703125" style="18" customWidth="1"/>
    <col min="12515" max="12515" width="14" style="18" customWidth="1"/>
    <col min="12516" max="12516" width="1.7109375" style="18" customWidth="1"/>
    <col min="12517" max="12761" width="11.42578125" style="18"/>
    <col min="12762" max="12762" width="4.42578125" style="18" customWidth="1"/>
    <col min="12763" max="12763" width="11.42578125" style="18"/>
    <col min="12764" max="12764" width="17.5703125" style="18" customWidth="1"/>
    <col min="12765" max="12765" width="11.5703125" style="18" customWidth="1"/>
    <col min="12766" max="12769" width="11.42578125" style="18"/>
    <col min="12770" max="12770" width="22.5703125" style="18" customWidth="1"/>
    <col min="12771" max="12771" width="14" style="18" customWidth="1"/>
    <col min="12772" max="12772" width="1.7109375" style="18" customWidth="1"/>
    <col min="12773" max="13017" width="11.42578125" style="18"/>
    <col min="13018" max="13018" width="4.42578125" style="18" customWidth="1"/>
    <col min="13019" max="13019" width="11.42578125" style="18"/>
    <col min="13020" max="13020" width="17.5703125" style="18" customWidth="1"/>
    <col min="13021" max="13021" width="11.5703125" style="18" customWidth="1"/>
    <col min="13022" max="13025" width="11.42578125" style="18"/>
    <col min="13026" max="13026" width="22.5703125" style="18" customWidth="1"/>
    <col min="13027" max="13027" width="14" style="18" customWidth="1"/>
    <col min="13028" max="13028" width="1.7109375" style="18" customWidth="1"/>
    <col min="13029" max="13273" width="11.42578125" style="18"/>
    <col min="13274" max="13274" width="4.42578125" style="18" customWidth="1"/>
    <col min="13275" max="13275" width="11.42578125" style="18"/>
    <col min="13276" max="13276" width="17.5703125" style="18" customWidth="1"/>
    <col min="13277" max="13277" width="11.5703125" style="18" customWidth="1"/>
    <col min="13278" max="13281" width="11.42578125" style="18"/>
    <col min="13282" max="13282" width="22.5703125" style="18" customWidth="1"/>
    <col min="13283" max="13283" width="14" style="18" customWidth="1"/>
    <col min="13284" max="13284" width="1.7109375" style="18" customWidth="1"/>
    <col min="13285" max="13529" width="11.42578125" style="18"/>
    <col min="13530" max="13530" width="4.42578125" style="18" customWidth="1"/>
    <col min="13531" max="13531" width="11.42578125" style="18"/>
    <col min="13532" max="13532" width="17.5703125" style="18" customWidth="1"/>
    <col min="13533" max="13533" width="11.5703125" style="18" customWidth="1"/>
    <col min="13534" max="13537" width="11.42578125" style="18"/>
    <col min="13538" max="13538" width="22.5703125" style="18" customWidth="1"/>
    <col min="13539" max="13539" width="14" style="18" customWidth="1"/>
    <col min="13540" max="13540" width="1.7109375" style="18" customWidth="1"/>
    <col min="13541" max="13785" width="11.42578125" style="18"/>
    <col min="13786" max="13786" width="4.42578125" style="18" customWidth="1"/>
    <col min="13787" max="13787" width="11.42578125" style="18"/>
    <col min="13788" max="13788" width="17.5703125" style="18" customWidth="1"/>
    <col min="13789" max="13789" width="11.5703125" style="18" customWidth="1"/>
    <col min="13790" max="13793" width="11.42578125" style="18"/>
    <col min="13794" max="13794" width="22.5703125" style="18" customWidth="1"/>
    <col min="13795" max="13795" width="14" style="18" customWidth="1"/>
    <col min="13796" max="13796" width="1.7109375" style="18" customWidth="1"/>
    <col min="13797" max="14041" width="11.42578125" style="18"/>
    <col min="14042" max="14042" width="4.42578125" style="18" customWidth="1"/>
    <col min="14043" max="14043" width="11.42578125" style="18"/>
    <col min="14044" max="14044" width="17.5703125" style="18" customWidth="1"/>
    <col min="14045" max="14045" width="11.5703125" style="18" customWidth="1"/>
    <col min="14046" max="14049" width="11.42578125" style="18"/>
    <col min="14050" max="14050" width="22.5703125" style="18" customWidth="1"/>
    <col min="14051" max="14051" width="14" style="18" customWidth="1"/>
    <col min="14052" max="14052" width="1.7109375" style="18" customWidth="1"/>
    <col min="14053" max="14297" width="11.42578125" style="18"/>
    <col min="14298" max="14298" width="4.42578125" style="18" customWidth="1"/>
    <col min="14299" max="14299" width="11.42578125" style="18"/>
    <col min="14300" max="14300" width="17.5703125" style="18" customWidth="1"/>
    <col min="14301" max="14301" width="11.5703125" style="18" customWidth="1"/>
    <col min="14302" max="14305" width="11.42578125" style="18"/>
    <col min="14306" max="14306" width="22.5703125" style="18" customWidth="1"/>
    <col min="14307" max="14307" width="14" style="18" customWidth="1"/>
    <col min="14308" max="14308" width="1.7109375" style="18" customWidth="1"/>
    <col min="14309" max="14553" width="11.42578125" style="18"/>
    <col min="14554" max="14554" width="4.42578125" style="18" customWidth="1"/>
    <col min="14555" max="14555" width="11.42578125" style="18"/>
    <col min="14556" max="14556" width="17.5703125" style="18" customWidth="1"/>
    <col min="14557" max="14557" width="11.5703125" style="18" customWidth="1"/>
    <col min="14558" max="14561" width="11.42578125" style="18"/>
    <col min="14562" max="14562" width="22.5703125" style="18" customWidth="1"/>
    <col min="14563" max="14563" width="14" style="18" customWidth="1"/>
    <col min="14564" max="14564" width="1.7109375" style="18" customWidth="1"/>
    <col min="14565" max="14809" width="11.42578125" style="18"/>
    <col min="14810" max="14810" width="4.42578125" style="18" customWidth="1"/>
    <col min="14811" max="14811" width="11.42578125" style="18"/>
    <col min="14812" max="14812" width="17.5703125" style="18" customWidth="1"/>
    <col min="14813" max="14813" width="11.5703125" style="18" customWidth="1"/>
    <col min="14814" max="14817" width="11.42578125" style="18"/>
    <col min="14818" max="14818" width="22.5703125" style="18" customWidth="1"/>
    <col min="14819" max="14819" width="14" style="18" customWidth="1"/>
    <col min="14820" max="14820" width="1.7109375" style="18" customWidth="1"/>
    <col min="14821" max="15065" width="11.42578125" style="18"/>
    <col min="15066" max="15066" width="4.42578125" style="18" customWidth="1"/>
    <col min="15067" max="15067" width="11.42578125" style="18"/>
    <col min="15068" max="15068" width="17.5703125" style="18" customWidth="1"/>
    <col min="15069" max="15069" width="11.5703125" style="18" customWidth="1"/>
    <col min="15070" max="15073" width="11.42578125" style="18"/>
    <col min="15074" max="15074" width="22.5703125" style="18" customWidth="1"/>
    <col min="15075" max="15075" width="14" style="18" customWidth="1"/>
    <col min="15076" max="15076" width="1.7109375" style="18" customWidth="1"/>
    <col min="15077" max="15321" width="11.42578125" style="18"/>
    <col min="15322" max="15322" width="4.42578125" style="18" customWidth="1"/>
    <col min="15323" max="15323" width="11.42578125" style="18"/>
    <col min="15324" max="15324" width="17.5703125" style="18" customWidth="1"/>
    <col min="15325" max="15325" width="11.5703125" style="18" customWidth="1"/>
    <col min="15326" max="15329" width="11.42578125" style="18"/>
    <col min="15330" max="15330" width="22.5703125" style="18" customWidth="1"/>
    <col min="15331" max="15331" width="14" style="18" customWidth="1"/>
    <col min="15332" max="15332" width="1.7109375" style="18" customWidth="1"/>
    <col min="15333" max="15577" width="11.42578125" style="18"/>
    <col min="15578" max="15578" width="4.42578125" style="18" customWidth="1"/>
    <col min="15579" max="15579" width="11.42578125" style="18"/>
    <col min="15580" max="15580" width="17.5703125" style="18" customWidth="1"/>
    <col min="15581" max="15581" width="11.5703125" style="18" customWidth="1"/>
    <col min="15582" max="15585" width="11.42578125" style="18"/>
    <col min="15586" max="15586" width="22.5703125" style="18" customWidth="1"/>
    <col min="15587" max="15587" width="14" style="18" customWidth="1"/>
    <col min="15588" max="15588" width="1.7109375" style="18" customWidth="1"/>
    <col min="15589" max="15833" width="11.42578125" style="18"/>
    <col min="15834" max="15834" width="4.42578125" style="18" customWidth="1"/>
    <col min="15835" max="15835" width="11.42578125" style="18"/>
    <col min="15836" max="15836" width="17.5703125" style="18" customWidth="1"/>
    <col min="15837" max="15837" width="11.5703125" style="18" customWidth="1"/>
    <col min="15838" max="15841" width="11.42578125" style="18"/>
    <col min="15842" max="15842" width="22.5703125" style="18" customWidth="1"/>
    <col min="15843" max="15843" width="14" style="18" customWidth="1"/>
    <col min="15844" max="15844" width="1.7109375" style="18" customWidth="1"/>
    <col min="15845" max="16089" width="11.42578125" style="18"/>
    <col min="16090" max="16090" width="4.42578125" style="18" customWidth="1"/>
    <col min="16091" max="16091" width="11.42578125" style="18"/>
    <col min="16092" max="16092" width="17.5703125" style="18" customWidth="1"/>
    <col min="16093" max="16093" width="11.5703125" style="18" customWidth="1"/>
    <col min="16094" max="16097" width="11.42578125" style="18"/>
    <col min="16098" max="16098" width="22.5703125" style="18" customWidth="1"/>
    <col min="16099" max="16099" width="14" style="18" customWidth="1"/>
    <col min="16100" max="16100" width="1.7109375" style="18" customWidth="1"/>
    <col min="16101" max="16384" width="11.42578125" style="18"/>
  </cols>
  <sheetData>
    <row r="1" spans="2:10" ht="18" customHeight="1" thickBot="1" x14ac:dyDescent="0.25"/>
    <row r="2" spans="2:10" ht="19.5" customHeight="1" x14ac:dyDescent="0.2">
      <c r="B2" s="19"/>
      <c r="C2" s="20"/>
      <c r="D2" s="21" t="s">
        <v>93</v>
      </c>
      <c r="E2" s="22"/>
      <c r="F2" s="22"/>
      <c r="G2" s="22"/>
      <c r="H2" s="22"/>
      <c r="I2" s="23"/>
      <c r="J2" s="24" t="s">
        <v>94</v>
      </c>
    </row>
    <row r="3" spans="2:10" ht="13.5" thickBot="1" x14ac:dyDescent="0.25">
      <c r="B3" s="25"/>
      <c r="C3" s="26"/>
      <c r="D3" s="27"/>
      <c r="E3" s="28"/>
      <c r="F3" s="28"/>
      <c r="G3" s="28"/>
      <c r="H3" s="28"/>
      <c r="I3" s="29"/>
      <c r="J3" s="30"/>
    </row>
    <row r="4" spans="2:10" x14ac:dyDescent="0.2">
      <c r="B4" s="25"/>
      <c r="C4" s="26"/>
      <c r="D4" s="21" t="s">
        <v>95</v>
      </c>
      <c r="E4" s="22"/>
      <c r="F4" s="22"/>
      <c r="G4" s="22"/>
      <c r="H4" s="22"/>
      <c r="I4" s="23"/>
      <c r="J4" s="24" t="s">
        <v>96</v>
      </c>
    </row>
    <row r="5" spans="2:10" x14ac:dyDescent="0.2">
      <c r="B5" s="25"/>
      <c r="C5" s="26"/>
      <c r="D5" s="31"/>
      <c r="E5" s="32"/>
      <c r="F5" s="32"/>
      <c r="G5" s="32"/>
      <c r="H5" s="32"/>
      <c r="I5" s="33"/>
      <c r="J5" s="34"/>
    </row>
    <row r="6" spans="2:10" ht="13.5" thickBot="1" x14ac:dyDescent="0.25">
      <c r="B6" s="35"/>
      <c r="C6" s="36"/>
      <c r="D6" s="27"/>
      <c r="E6" s="28"/>
      <c r="F6" s="28"/>
      <c r="G6" s="28"/>
      <c r="H6" s="28"/>
      <c r="I6" s="29"/>
      <c r="J6" s="30"/>
    </row>
    <row r="7" spans="2:10" x14ac:dyDescent="0.2">
      <c r="B7" s="37"/>
      <c r="J7" s="38"/>
    </row>
    <row r="8" spans="2:10" x14ac:dyDescent="0.2">
      <c r="B8" s="37"/>
      <c r="J8" s="38"/>
    </row>
    <row r="9" spans="2:10" x14ac:dyDescent="0.2">
      <c r="B9" s="37"/>
      <c r="J9" s="38"/>
    </row>
    <row r="10" spans="2:10" x14ac:dyDescent="0.2">
      <c r="B10" s="37"/>
      <c r="C10" s="18" t="s">
        <v>118</v>
      </c>
      <c r="E10" s="39"/>
      <c r="J10" s="38"/>
    </row>
    <row r="11" spans="2:10" x14ac:dyDescent="0.2">
      <c r="B11" s="37"/>
      <c r="J11" s="38"/>
    </row>
    <row r="12" spans="2:10" x14ac:dyDescent="0.2">
      <c r="B12" s="37"/>
      <c r="C12" s="18" t="s">
        <v>116</v>
      </c>
      <c r="J12" s="38"/>
    </row>
    <row r="13" spans="2:10" x14ac:dyDescent="0.2">
      <c r="B13" s="37"/>
      <c r="C13" s="18" t="s">
        <v>117</v>
      </c>
      <c r="J13" s="38"/>
    </row>
    <row r="14" spans="2:10" x14ac:dyDescent="0.2">
      <c r="B14" s="37"/>
      <c r="J14" s="38"/>
    </row>
    <row r="15" spans="2:10" x14ac:dyDescent="0.2">
      <c r="B15" s="37"/>
      <c r="C15" s="18" t="s">
        <v>119</v>
      </c>
      <c r="J15" s="38"/>
    </row>
    <row r="16" spans="2:10" x14ac:dyDescent="0.2">
      <c r="B16" s="37"/>
      <c r="C16" s="40"/>
      <c r="J16" s="38"/>
    </row>
    <row r="17" spans="2:12" x14ac:dyDescent="0.2">
      <c r="B17" s="37"/>
      <c r="C17" s="18" t="s">
        <v>120</v>
      </c>
      <c r="D17" s="39"/>
      <c r="H17" s="41" t="s">
        <v>97</v>
      </c>
      <c r="I17" s="41" t="s">
        <v>98</v>
      </c>
      <c r="J17" s="38"/>
    </row>
    <row r="18" spans="2:12" x14ac:dyDescent="0.2">
      <c r="B18" s="37"/>
      <c r="C18" s="42" t="s">
        <v>99</v>
      </c>
      <c r="D18" s="42"/>
      <c r="E18" s="42"/>
      <c r="F18" s="42"/>
      <c r="H18" s="41">
        <v>8</v>
      </c>
      <c r="I18" s="43">
        <v>2528458</v>
      </c>
      <c r="J18" s="38"/>
    </row>
    <row r="19" spans="2:12" x14ac:dyDescent="0.2">
      <c r="B19" s="37"/>
      <c r="C19" s="18" t="s">
        <v>100</v>
      </c>
      <c r="H19" s="44">
        <v>2</v>
      </c>
      <c r="I19" s="45">
        <v>450155</v>
      </c>
      <c r="J19" s="38"/>
      <c r="L19" s="18" t="s">
        <v>101</v>
      </c>
    </row>
    <row r="20" spans="2:12" x14ac:dyDescent="0.2">
      <c r="B20" s="37"/>
      <c r="C20" s="18" t="s">
        <v>102</v>
      </c>
      <c r="H20" s="44"/>
      <c r="I20" s="45"/>
      <c r="J20" s="38"/>
    </row>
    <row r="21" spans="2:12" x14ac:dyDescent="0.2">
      <c r="B21" s="37"/>
      <c r="C21" s="18" t="s">
        <v>103</v>
      </c>
      <c r="H21" s="44">
        <v>4</v>
      </c>
      <c r="I21" s="45">
        <v>1763503</v>
      </c>
      <c r="J21" s="38"/>
    </row>
    <row r="22" spans="2:12" x14ac:dyDescent="0.2">
      <c r="B22" s="37"/>
      <c r="C22" s="18" t="s">
        <v>104</v>
      </c>
      <c r="H22" s="44"/>
      <c r="I22" s="45"/>
      <c r="J22" s="38"/>
    </row>
    <row r="23" spans="2:12" x14ac:dyDescent="0.2">
      <c r="B23" s="37"/>
      <c r="C23" s="18" t="s">
        <v>105</v>
      </c>
      <c r="H23" s="46"/>
      <c r="I23" s="47"/>
      <c r="J23" s="38"/>
    </row>
    <row r="24" spans="2:12" x14ac:dyDescent="0.2">
      <c r="B24" s="37"/>
      <c r="C24" s="42" t="s">
        <v>106</v>
      </c>
      <c r="D24" s="42"/>
      <c r="E24" s="42"/>
      <c r="F24" s="42"/>
      <c r="H24" s="41">
        <f>SUM(H19:H23)</f>
        <v>6</v>
      </c>
      <c r="I24" s="48">
        <f>(I19+I20+I21+I22+I23)</f>
        <v>2213658</v>
      </c>
      <c r="J24" s="38"/>
    </row>
    <row r="25" spans="2:12" x14ac:dyDescent="0.2">
      <c r="B25" s="37"/>
      <c r="C25" s="18" t="s">
        <v>107</v>
      </c>
      <c r="H25" s="44">
        <v>2</v>
      </c>
      <c r="I25" s="45">
        <v>314800</v>
      </c>
      <c r="J25" s="38"/>
    </row>
    <row r="26" spans="2:12" ht="13.5" thickBot="1" x14ac:dyDescent="0.25">
      <c r="B26" s="37"/>
      <c r="C26" s="18" t="s">
        <v>108</v>
      </c>
      <c r="H26" s="49"/>
      <c r="I26" s="50"/>
      <c r="J26" s="38"/>
    </row>
    <row r="27" spans="2:12" ht="12.75" customHeight="1" x14ac:dyDescent="0.2">
      <c r="B27" s="37"/>
      <c r="C27" s="42" t="s">
        <v>109</v>
      </c>
      <c r="D27" s="42"/>
      <c r="E27" s="42"/>
      <c r="F27" s="42"/>
      <c r="H27" s="44">
        <f>H25+H26</f>
        <v>2</v>
      </c>
      <c r="I27" s="48">
        <f>(I26+I25)</f>
        <v>314800</v>
      </c>
      <c r="J27" s="38"/>
    </row>
    <row r="28" spans="2:12" x14ac:dyDescent="0.2">
      <c r="B28" s="37"/>
      <c r="C28" s="18" t="s">
        <v>110</v>
      </c>
      <c r="D28" s="42"/>
      <c r="E28" s="42"/>
      <c r="F28" s="42"/>
      <c r="H28" s="51"/>
      <c r="I28" s="47"/>
      <c r="J28" s="38"/>
    </row>
    <row r="29" spans="2:12" x14ac:dyDescent="0.2">
      <c r="B29" s="37"/>
      <c r="C29" s="42" t="s">
        <v>111</v>
      </c>
      <c r="D29" s="42"/>
      <c r="E29" s="42"/>
      <c r="F29" s="42"/>
      <c r="H29" s="41">
        <f>H28</f>
        <v>0</v>
      </c>
      <c r="I29" s="48">
        <f>I28</f>
        <v>0</v>
      </c>
      <c r="J29" s="38"/>
    </row>
    <row r="30" spans="2:12" x14ac:dyDescent="0.2">
      <c r="B30" s="37"/>
      <c r="C30" s="42"/>
      <c r="D30" s="42"/>
      <c r="E30" s="42"/>
      <c r="F30" s="42"/>
      <c r="H30" s="41"/>
      <c r="I30" s="48"/>
      <c r="J30" s="38"/>
    </row>
    <row r="31" spans="2:12" ht="13.5" thickBot="1" x14ac:dyDescent="0.25">
      <c r="B31" s="37"/>
      <c r="C31" s="42" t="s">
        <v>112</v>
      </c>
      <c r="D31" s="42"/>
      <c r="H31" s="52">
        <f>(H24+H27+H29)</f>
        <v>8</v>
      </c>
      <c r="I31" s="53">
        <f>(I24+I27+I29)</f>
        <v>2528458</v>
      </c>
      <c r="J31" s="38"/>
    </row>
    <row r="32" spans="2:12" ht="13.5" thickTop="1" x14ac:dyDescent="0.2">
      <c r="B32" s="37"/>
      <c r="C32" s="42"/>
      <c r="D32" s="42"/>
      <c r="H32" s="54"/>
      <c r="I32" s="45"/>
      <c r="J32" s="38"/>
    </row>
    <row r="33" spans="2:10" x14ac:dyDescent="0.2">
      <c r="B33" s="37"/>
      <c r="G33" s="54"/>
      <c r="H33" s="54"/>
      <c r="I33" s="54"/>
      <c r="J33" s="38"/>
    </row>
    <row r="34" spans="2:10" x14ac:dyDescent="0.2">
      <c r="B34" s="37"/>
      <c r="G34" s="54"/>
      <c r="H34" s="54"/>
      <c r="I34" s="54"/>
      <c r="J34" s="38"/>
    </row>
    <row r="35" spans="2:10" x14ac:dyDescent="0.2">
      <c r="B35" s="37"/>
      <c r="G35" s="54"/>
      <c r="H35" s="54"/>
      <c r="I35" s="54"/>
      <c r="J35" s="38"/>
    </row>
    <row r="36" spans="2:10" ht="13.5" thickBot="1" x14ac:dyDescent="0.25">
      <c r="B36" s="37"/>
      <c r="C36" s="55"/>
      <c r="D36" s="55"/>
      <c r="G36" s="55" t="s">
        <v>113</v>
      </c>
      <c r="H36" s="55"/>
      <c r="I36" s="54"/>
      <c r="J36" s="38"/>
    </row>
    <row r="37" spans="2:10" x14ac:dyDescent="0.2">
      <c r="B37" s="37"/>
      <c r="C37" s="54" t="s">
        <v>114</v>
      </c>
      <c r="D37" s="54"/>
      <c r="G37" s="54" t="s">
        <v>115</v>
      </c>
      <c r="H37" s="54"/>
      <c r="I37" s="54"/>
      <c r="J37" s="38"/>
    </row>
    <row r="38" spans="2:10" ht="18.75" customHeight="1" x14ac:dyDescent="0.2">
      <c r="B38" s="37"/>
      <c r="G38" s="54"/>
      <c r="H38" s="54"/>
      <c r="I38" s="54"/>
      <c r="J38" s="38"/>
    </row>
    <row r="39" spans="2:10" ht="13.5" thickBot="1" x14ac:dyDescent="0.25">
      <c r="B39" s="56"/>
      <c r="C39" s="57"/>
      <c r="D39" s="57"/>
      <c r="E39" s="57"/>
      <c r="F39" s="57"/>
      <c r="G39" s="55"/>
      <c r="H39" s="55"/>
      <c r="I39" s="55"/>
      <c r="J39" s="58"/>
    </row>
  </sheetData>
  <pageMargins left="0.7" right="0.7" top="0.75" bottom="0.75" header="0.3" footer="0.3"/>
  <pageSetup orientation="portrait" r:id="rId1"/>
  <headerFooter alignWithMargins="0"/>
  <ignoredErrors>
    <ignoredError sqref="H2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2022-08-03T13:58:30Z</dcterms:modified>
</cp:coreProperties>
</file>