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HOSPITAL SAN VICENTE FERRER ESE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FACTURA'!$A$2:$AP$73</definedName>
  </definedNames>
  <calcPr calcId="152511"/>
  <pivotCaches>
    <pivotCache cacheId="1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0" i="3" l="1"/>
  <c r="H30" i="3"/>
  <c r="I28" i="3"/>
  <c r="H28" i="3"/>
  <c r="I24" i="3"/>
  <c r="I32" i="3" s="1"/>
  <c r="H24" i="3"/>
  <c r="H32" i="3" l="1"/>
  <c r="K1" i="2"/>
  <c r="J1" i="2"/>
  <c r="H82" i="1" l="1"/>
  <c r="H2" i="1" l="1"/>
  <c r="G2" i="1"/>
  <c r="F3" i="1" l="1"/>
  <c r="F5" i="1" l="1"/>
  <c r="F4" i="1"/>
  <c r="B1" i="1"/>
</calcChain>
</file>

<file path=xl/sharedStrings.xml><?xml version="1.0" encoding="utf-8"?>
<sst xmlns="http://schemas.openxmlformats.org/spreadsheetml/2006/main" count="818" uniqueCount="357">
  <si>
    <t>FECHA</t>
  </si>
  <si>
    <t>PERIODO RECLAMADO</t>
  </si>
  <si>
    <t>desde</t>
  </si>
  <si>
    <t>hasta</t>
  </si>
  <si>
    <t>NOMBRE IPS</t>
  </si>
  <si>
    <t>NIT</t>
  </si>
  <si>
    <t>SALDO RECLAMADO</t>
  </si>
  <si>
    <t>CONTACTO</t>
  </si>
  <si>
    <t>CANTIDAD FACTURAS</t>
  </si>
  <si>
    <t>CARGO</t>
  </si>
  <si>
    <t>CORREO</t>
  </si>
  <si>
    <t>TELEFONO</t>
  </si>
  <si>
    <t>NUMERO DE FACTURA</t>
  </si>
  <si>
    <t>FECHA DE FACTURA</t>
  </si>
  <si>
    <t xml:space="preserve">VALOR FACTURA </t>
  </si>
  <si>
    <t>GLOSA ACTIVA</t>
  </si>
  <si>
    <t>SALDO ACTUAL</t>
  </si>
  <si>
    <t>RESPONSABLE AREA</t>
  </si>
  <si>
    <t>Diego Aguado</t>
  </si>
  <si>
    <t>ANALISTA CARTERA</t>
  </si>
  <si>
    <t>FACTURA GLOBAL</t>
  </si>
  <si>
    <t>FECHA RADICACION</t>
  </si>
  <si>
    <t>OTROS CORREOS NECESARIOS</t>
  </si>
  <si>
    <t>NOMBRE EPS</t>
  </si>
  <si>
    <t>Versión 1</t>
  </si>
  <si>
    <t xml:space="preserve">Aprobación: 01-08-2020              </t>
  </si>
  <si>
    <t>Cel. 3145901289</t>
  </si>
  <si>
    <t>Código: OP-FR-018</t>
  </si>
  <si>
    <t>HOSPITAL SAN VICENTE FERRER ESE</t>
  </si>
  <si>
    <t>891900390-2</t>
  </si>
  <si>
    <t>JOSE ALEJANDRO IBITO HENAO</t>
  </si>
  <si>
    <t>carterahospitalandalucia@gmail.com</t>
  </si>
  <si>
    <t>operaciones07dfa@gmail.com</t>
  </si>
  <si>
    <t>ENTIDAD</t>
  </si>
  <si>
    <t>COMFENALCO EPS</t>
  </si>
  <si>
    <t>F307047</t>
  </si>
  <si>
    <t>F331780</t>
  </si>
  <si>
    <t>F333494</t>
  </si>
  <si>
    <t>F335459</t>
  </si>
  <si>
    <t>F339445</t>
  </si>
  <si>
    <t>F340179</t>
  </si>
  <si>
    <t>F352503</t>
  </si>
  <si>
    <t>F355756</t>
  </si>
  <si>
    <t>F361722</t>
  </si>
  <si>
    <t>F389366</t>
  </si>
  <si>
    <t>F401496</t>
  </si>
  <si>
    <t>F411262</t>
  </si>
  <si>
    <t>F422291</t>
  </si>
  <si>
    <t>F426688</t>
  </si>
  <si>
    <t>F427685</t>
  </si>
  <si>
    <t>F435717</t>
  </si>
  <si>
    <t>F437376</t>
  </si>
  <si>
    <t>F449940</t>
  </si>
  <si>
    <t>F452662</t>
  </si>
  <si>
    <t>F461093</t>
  </si>
  <si>
    <t>F476704</t>
  </si>
  <si>
    <t>F489193</t>
  </si>
  <si>
    <t>F495367</t>
  </si>
  <si>
    <t>F498217</t>
  </si>
  <si>
    <t>F500643</t>
  </si>
  <si>
    <t>F502446</t>
  </si>
  <si>
    <t>F516624</t>
  </si>
  <si>
    <t>F529272</t>
  </si>
  <si>
    <t>F529367</t>
  </si>
  <si>
    <t>F529592</t>
  </si>
  <si>
    <t>F534571</t>
  </si>
  <si>
    <t>FEVE4021</t>
  </si>
  <si>
    <t>FEVE10915</t>
  </si>
  <si>
    <t>FEVE21470</t>
  </si>
  <si>
    <t>FEVE22082</t>
  </si>
  <si>
    <t>FEVE23117</t>
  </si>
  <si>
    <t>FEVE23118</t>
  </si>
  <si>
    <t>FEVE55375</t>
  </si>
  <si>
    <t>FEVE72593</t>
  </si>
  <si>
    <t>FEVE73351</t>
  </si>
  <si>
    <t>FEVE78310</t>
  </si>
  <si>
    <t>FEVE78684</t>
  </si>
  <si>
    <t>FEVE79529</t>
  </si>
  <si>
    <t>FEVE85445</t>
  </si>
  <si>
    <t>FEVE92610</t>
  </si>
  <si>
    <t>FEVE96978</t>
  </si>
  <si>
    <t>FCOC2232</t>
  </si>
  <si>
    <t>FEVE110703</t>
  </si>
  <si>
    <t>FEVE111222</t>
  </si>
  <si>
    <t>FEVE119635</t>
  </si>
  <si>
    <t>FEVE121704</t>
  </si>
  <si>
    <t>FEVE123391</t>
  </si>
  <si>
    <t>FEVE124992</t>
  </si>
  <si>
    <t>FEVE129680</t>
  </si>
  <si>
    <t>FEVE129924</t>
  </si>
  <si>
    <t>FEVE147261</t>
  </si>
  <si>
    <t>FEVE164370</t>
  </si>
  <si>
    <t>FEVE164378</t>
  </si>
  <si>
    <t>PENDIENTE</t>
  </si>
  <si>
    <t>FEVE185289</t>
  </si>
  <si>
    <t>FEVE185300</t>
  </si>
  <si>
    <t>FEVE189382</t>
  </si>
  <si>
    <t>FEVE178548</t>
  </si>
  <si>
    <t>FEVE196561</t>
  </si>
  <si>
    <t>FEVE202416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</si>
  <si>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</si>
  <si>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</si>
  <si>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</si>
  <si>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</si>
  <si>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</si>
  <si>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</si>
  <si>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</si>
  <si>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</si>
  <si>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</si>
  <si>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</si>
  <si>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</si>
  <si>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</si>
  <si>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30 AGOSTO</t>
  </si>
  <si>
    <t>P. ABIERTAS IMPORTE</t>
  </si>
  <si>
    <t>P. ABIERTAS DOCUMENTO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</si>
  <si>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</si>
  <si>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</si>
  <si>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</si>
  <si>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</si>
  <si>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</si>
  <si>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</si>
  <si>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</si>
  <si>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</si>
  <si>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</si>
  <si>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</si>
  <si>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</si>
  <si>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</si>
  <si>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</si>
  <si>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</si>
  <si>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</si>
  <si>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</si>
  <si>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</si>
  <si>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</si>
  <si>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</si>
  <si>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</si>
  <si>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</si>
  <si>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</si>
  <si>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</si>
  <si>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</si>
  <si>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</si>
  <si>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</si>
  <si>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</si>
  <si>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DPTAL SAN VICENTE DE FERRER (ANDALUCIA)</t>
  </si>
  <si>
    <t>F</t>
  </si>
  <si>
    <t>F_500643</t>
  </si>
  <si>
    <t>891900390_F_500643</t>
  </si>
  <si>
    <t>B)Factura sin saldo ERP</t>
  </si>
  <si>
    <t>Diferente_Alfa</t>
  </si>
  <si>
    <t>FEVE</t>
  </si>
  <si>
    <t>FEVE_178548</t>
  </si>
  <si>
    <t>891900390_FEVE_178548</t>
  </si>
  <si>
    <t>A)Factura no radicada en ERP</t>
  </si>
  <si>
    <t>no_cruza</t>
  </si>
  <si>
    <t>FEVE_196561</t>
  </si>
  <si>
    <t>891900390_FEVE_196561</t>
  </si>
  <si>
    <t>FEVE_147261</t>
  </si>
  <si>
    <t>891900390_FEVE_147261</t>
  </si>
  <si>
    <t>FEVE_164370</t>
  </si>
  <si>
    <t>891900390_FEVE_164370</t>
  </si>
  <si>
    <t>FEVE_164378</t>
  </si>
  <si>
    <t>891900390_FEVE_164378</t>
  </si>
  <si>
    <t>FEVE_123391</t>
  </si>
  <si>
    <t>891900390_FEVE_123391</t>
  </si>
  <si>
    <t>FEVE_72593</t>
  </si>
  <si>
    <t>891900390_FEVE_72593</t>
  </si>
  <si>
    <t>FEVE_73351</t>
  </si>
  <si>
    <t>891900390_FEVE_73351</t>
  </si>
  <si>
    <t>FEVE_78310</t>
  </si>
  <si>
    <t>891900390_FEVE_78310</t>
  </si>
  <si>
    <t>FEVE_21470</t>
  </si>
  <si>
    <t>891900390_FEVE_21470</t>
  </si>
  <si>
    <t>FEVE_22082</t>
  </si>
  <si>
    <t>891900390_FEVE_22082</t>
  </si>
  <si>
    <t>FEVE_23117</t>
  </si>
  <si>
    <t>891900390_FEVE_23117</t>
  </si>
  <si>
    <t>FEVE_23118</t>
  </si>
  <si>
    <t>891900390_FEVE_23118</t>
  </si>
  <si>
    <t>F_516624</t>
  </si>
  <si>
    <t>891900390_F_516624</t>
  </si>
  <si>
    <t>F_529272</t>
  </si>
  <si>
    <t>891900390_F_529272</t>
  </si>
  <si>
    <t>F_529367</t>
  </si>
  <si>
    <t>891900390_F_529367</t>
  </si>
  <si>
    <t>F_529592</t>
  </si>
  <si>
    <t>891900390_F_529592</t>
  </si>
  <si>
    <t>F_534571</t>
  </si>
  <si>
    <t>891900390_F_534571</t>
  </si>
  <si>
    <t>FEVE_4021</t>
  </si>
  <si>
    <t>891900390_FEVE_4021</t>
  </si>
  <si>
    <t>_19769</t>
  </si>
  <si>
    <t>891900390__19769</t>
  </si>
  <si>
    <t>_20236</t>
  </si>
  <si>
    <t>891900390__20236</t>
  </si>
  <si>
    <t>_20420</t>
  </si>
  <si>
    <t>891900390__20420</t>
  </si>
  <si>
    <t>FEVE_110703</t>
  </si>
  <si>
    <t>891900390_FEVE_110703</t>
  </si>
  <si>
    <t>OK</t>
  </si>
  <si>
    <t>FEVE_111222</t>
  </si>
  <si>
    <t>891900390_FEVE_111222</t>
  </si>
  <si>
    <t>FEVE_119635</t>
  </si>
  <si>
    <t>891900390_FEVE_119635</t>
  </si>
  <si>
    <t>FEVE_121704</t>
  </si>
  <si>
    <t>891900390_FEVE_121704</t>
  </si>
  <si>
    <t>F_502446</t>
  </si>
  <si>
    <t>891900390_F_502446</t>
  </si>
  <si>
    <t>FEVE_10915</t>
  </si>
  <si>
    <t>891900390_FEVE_10915</t>
  </si>
  <si>
    <t>FEVE_55375</t>
  </si>
  <si>
    <t>891900390_FEVE_55375</t>
  </si>
  <si>
    <t>FEVE_78684</t>
  </si>
  <si>
    <t>891900390_FEVE_78684</t>
  </si>
  <si>
    <t>FEVE_79529</t>
  </si>
  <si>
    <t>891900390_FEVE_79529</t>
  </si>
  <si>
    <t>FEVE_85445</t>
  </si>
  <si>
    <t>891900390_FEVE_85445</t>
  </si>
  <si>
    <t>FEVE_92610</t>
  </si>
  <si>
    <t>891900390_FEVE_92610</t>
  </si>
  <si>
    <t>FEVE_96978</t>
  </si>
  <si>
    <t>891900390_FEVE_96978</t>
  </si>
  <si>
    <t>F_339445</t>
  </si>
  <si>
    <t>891900390_F_339445</t>
  </si>
  <si>
    <t>F_340179</t>
  </si>
  <si>
    <t>891900390_F_340179</t>
  </si>
  <si>
    <t>F_352503</t>
  </si>
  <si>
    <t>891900390_F_352503</t>
  </si>
  <si>
    <t>F_355756</t>
  </si>
  <si>
    <t>891900390_F_355756</t>
  </si>
  <si>
    <t>F_361722</t>
  </si>
  <si>
    <t>891900390_F_361722</t>
  </si>
  <si>
    <t>F_389366</t>
  </si>
  <si>
    <t>891900390_F_389366</t>
  </si>
  <si>
    <t>F_401496</t>
  </si>
  <si>
    <t>891900390_F_401496</t>
  </si>
  <si>
    <t>F_411262</t>
  </si>
  <si>
    <t>891900390_F_411262</t>
  </si>
  <si>
    <t>F_422291</t>
  </si>
  <si>
    <t>891900390_F_422291</t>
  </si>
  <si>
    <t>F_426688</t>
  </si>
  <si>
    <t>891900390_F_426688</t>
  </si>
  <si>
    <t>F_427685</t>
  </si>
  <si>
    <t>891900390_F_427685</t>
  </si>
  <si>
    <t>F_435717</t>
  </si>
  <si>
    <t>891900390_F_435717</t>
  </si>
  <si>
    <t>F_437376</t>
  </si>
  <si>
    <t>891900390_F_437376</t>
  </si>
  <si>
    <t>F_449940</t>
  </si>
  <si>
    <t>891900390_F_449940</t>
  </si>
  <si>
    <t>F_452662</t>
  </si>
  <si>
    <t>891900390_F_452662</t>
  </si>
  <si>
    <t>F_461093</t>
  </si>
  <si>
    <t>891900390_F_461093</t>
  </si>
  <si>
    <t>F_476704</t>
  </si>
  <si>
    <t>891900390_F_476704</t>
  </si>
  <si>
    <t>F_489193</t>
  </si>
  <si>
    <t>891900390_F_489193</t>
  </si>
  <si>
    <t>F_495367</t>
  </si>
  <si>
    <t>891900390_F_495367</t>
  </si>
  <si>
    <t>F_498217</t>
  </si>
  <si>
    <t>891900390_F_498217</t>
  </si>
  <si>
    <t>F_333494</t>
  </si>
  <si>
    <t>891900390_F_333494</t>
  </si>
  <si>
    <t>FEVE_124992</t>
  </si>
  <si>
    <t>891900390_FEVE_124992</t>
  </si>
  <si>
    <t>FEVE_129680</t>
  </si>
  <si>
    <t>891900390_FEVE_129680</t>
  </si>
  <si>
    <t>FEVE_129924</t>
  </si>
  <si>
    <t>891900390_FEVE_129924</t>
  </si>
  <si>
    <t>FEVE_185289</t>
  </si>
  <si>
    <t>891900390_FEVE_185289</t>
  </si>
  <si>
    <t>FEVE_185300</t>
  </si>
  <si>
    <t>891900390_FEVE_185300</t>
  </si>
  <si>
    <t>FEVE_189382</t>
  </si>
  <si>
    <t>891900390_FEVE_189382</t>
  </si>
  <si>
    <t>F_307047</t>
  </si>
  <si>
    <t>891900390_F_307047</t>
  </si>
  <si>
    <t>_17504</t>
  </si>
  <si>
    <t>891900390__17504</t>
  </si>
  <si>
    <t>B)Factura sin saldo ERP/conciliar diferencia glosa aceptada</t>
  </si>
  <si>
    <t>_18847</t>
  </si>
  <si>
    <t>891900390__18847</t>
  </si>
  <si>
    <t>_18982</t>
  </si>
  <si>
    <t>891900390__18982</t>
  </si>
  <si>
    <t>FCOC</t>
  </si>
  <si>
    <t>FCOC_2232</t>
  </si>
  <si>
    <t>891900390_FCOC_2232</t>
  </si>
  <si>
    <t>_18948</t>
  </si>
  <si>
    <t>891900390__18948</t>
  </si>
  <si>
    <t>F_331780</t>
  </si>
  <si>
    <t>891900390_F_331780</t>
  </si>
  <si>
    <t>B)Factura sin saldo ERP/conciliar diferencia valor de factura</t>
  </si>
  <si>
    <t>F_335459</t>
  </si>
  <si>
    <t>891900390_F_335459</t>
  </si>
  <si>
    <t>FEVE_202416</t>
  </si>
  <si>
    <t>891900390_FEVE_202416</t>
  </si>
  <si>
    <t>C)Glosas total pendiente por respuesta de IPS</t>
  </si>
  <si>
    <t>PAIWEB: SE DEVUELVE FACTURA CON SOPORTES COMPLETOSY ORIGINALES, YA QUE NO SE EVIDENCIA REGISTRO DEL USUARIOEN EL PAI WEB. FAVOR VERIFICAR PARA TRAMITE DE PAGONANCY</t>
  </si>
  <si>
    <t>SI</t>
  </si>
  <si>
    <t>FOR-CSA-018</t>
  </si>
  <si>
    <t>HOJA 1 DE 1</t>
  </si>
  <si>
    <t>RESUMEN DE CARTERA REVISADA POR LA EPS</t>
  </si>
  <si>
    <t>VERSION 1</t>
  </si>
  <si>
    <t>SANTIAGO DE CALI , AGOSTO 30 DE 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</si>
  <si>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</si>
  <si>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</si>
  <si>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</si>
  <si>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</si>
  <si>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</si>
  <si>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</si>
  <si>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</si>
  <si>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</si>
  <si>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</si>
  <si>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</si>
  <si>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</si>
  <si>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</si>
  <si>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</si>
  <si>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</si>
  <si>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</si>
  <si>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</si>
  <si>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</si>
  <si>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</si>
  <si>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</si>
  <si>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HOSPITAL DPTAL SAN VICENTE DE FERRER (ANDALUCIA)</t>
  </si>
  <si>
    <t>NIT: 891900390</t>
  </si>
  <si>
    <t>A continuacion me permito remitir nuestra respuesta al estado de cartera presentado en la fecha: 29/08/2022</t>
  </si>
  <si>
    <t>FACTURA PENDIENTE EN PROGRAMACIÓN DE PAGO</t>
  </si>
  <si>
    <t>26.04.2022</t>
  </si>
  <si>
    <t>20.04.2022</t>
  </si>
  <si>
    <t>18.09.2020</t>
  </si>
  <si>
    <t>23.03.2021</t>
  </si>
  <si>
    <t>30.11.2021</t>
  </si>
  <si>
    <t>22.11.2021</t>
  </si>
  <si>
    <t>29.12.2021</t>
  </si>
  <si>
    <t>14.06.2019</t>
  </si>
  <si>
    <t>29.07.2019</t>
  </si>
  <si>
    <t>26.08.2019</t>
  </si>
  <si>
    <t>21.10.2019</t>
  </si>
  <si>
    <t>22.11.2019</t>
  </si>
  <si>
    <t>26.12.2019</t>
  </si>
  <si>
    <t>04.03.2020</t>
  </si>
  <si>
    <t>09.03.2020</t>
  </si>
  <si>
    <t>27.03.2020</t>
  </si>
  <si>
    <t>24.04.2020</t>
  </si>
  <si>
    <t>21.07.2020</t>
  </si>
  <si>
    <t>31.05.2022</t>
  </si>
  <si>
    <t>26.03.2019</t>
  </si>
  <si>
    <t>09.12.2015</t>
  </si>
  <si>
    <t>16.11.2016</t>
  </si>
  <si>
    <t>20.05.2019</t>
  </si>
  <si>
    <t>FACTURA CANCELADA</t>
  </si>
  <si>
    <t>FACTURA NO RADICADA</t>
  </si>
  <si>
    <t>FACTURA CERRADA POR EXTEMPORANEIDAD</t>
  </si>
  <si>
    <t>FACTURA GLOSA PENDIENTE POR CONCILIAR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</si>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</sst>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-* #,##0.00\ _€_-;\-* #,##0.00\ _€_-;_-* &quot;-&quot;??\ _€_-;_-@_-"/>
    <numFmt numFmtId="166" formatCode="_-* #,##0_-;\-* #,##0_-;_-* &quot;-&quot;??_-;_-@_-"/>
    <numFmt numFmtId="167" formatCode="dd/mm/yyyy;@"/>
    <numFmt numFmtId="168" formatCode="_-* #,##0.0_-;\-* #,##0.0_-;_-* &quot;-&quot;??_-;_-@_-"/>
    <numFmt numFmtId="169" formatCode="&quot;$&quot;\ #,##0;[Red]&quot;$&quot;\ #,##0"/>
    <numFmt numFmtId="170" formatCode="&quot;$&quot;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555555"/>
      <name val="Arial"/>
      <family val="2"/>
    </font>
    <font>
      <sz val="9"/>
      <color theme="0" tint="-0.249977111117893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</cellStyleXfs>
  <cellXfs count="102">
    <xf numFmtId="0" fontId="0" fillId="0" borderId="0" xfId="0"/>
    <xf numFmtId="0" fontId="0" fillId="2" borderId="0" xfId="0" applyFill="1"/>
    <xf numFmtId="0" fontId="3" fillId="2" borderId="1" xfId="0" applyFont="1" applyFill="1" applyBorder="1"/>
    <xf numFmtId="167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164" fontId="3" fillId="3" borderId="1" xfId="3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14" fontId="0" fillId="2" borderId="1" xfId="0" applyNumberFormat="1" applyFont="1" applyFill="1" applyBorder="1" applyAlignment="1">
      <alignment horizontal="center"/>
    </xf>
    <xf numFmtId="14" fontId="0" fillId="2" borderId="0" xfId="0" applyNumberFormat="1" applyFill="1"/>
    <xf numFmtId="41" fontId="0" fillId="2" borderId="0" xfId="5" applyFont="1" applyFill="1"/>
    <xf numFmtId="0" fontId="0" fillId="0" borderId="1" xfId="0" applyBorder="1"/>
    <xf numFmtId="14" fontId="0" fillId="2" borderId="1" xfId="0" applyNumberFormat="1" applyFont="1" applyFill="1" applyBorder="1" applyAlignment="1">
      <alignment horizontal="left"/>
    </xf>
    <xf numFmtId="166" fontId="3" fillId="2" borderId="2" xfId="2" applyNumberFormat="1" applyFont="1" applyFill="1" applyBorder="1" applyAlignment="1">
      <alignment horizontal="center" vertical="center"/>
    </xf>
    <xf numFmtId="166" fontId="3" fillId="2" borderId="3" xfId="2" applyNumberFormat="1" applyFont="1" applyFill="1" applyBorder="1" applyAlignment="1">
      <alignment horizontal="center" vertical="center"/>
    </xf>
    <xf numFmtId="166" fontId="3" fillId="2" borderId="4" xfId="2" applyNumberFormat="1" applyFont="1" applyFill="1" applyBorder="1" applyAlignment="1">
      <alignment horizontal="center" vertical="center"/>
    </xf>
    <xf numFmtId="166" fontId="3" fillId="2" borderId="5" xfId="2" applyNumberFormat="1" applyFont="1" applyFill="1" applyBorder="1" applyAlignment="1">
      <alignment horizontal="center" vertical="center"/>
    </xf>
    <xf numFmtId="166" fontId="3" fillId="2" borderId="6" xfId="2" applyNumberFormat="1" applyFont="1" applyFill="1" applyBorder="1" applyAlignment="1">
      <alignment horizontal="center" vertical="center"/>
    </xf>
    <xf numFmtId="166" fontId="3" fillId="2" borderId="7" xfId="2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/>
    </xf>
    <xf numFmtId="0" fontId="0" fillId="0" borderId="1" xfId="0" applyBorder="1"/>
    <xf numFmtId="0" fontId="0" fillId="2" borderId="8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2" borderId="8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44" fontId="0" fillId="2" borderId="8" xfId="4" applyFont="1" applyFill="1" applyBorder="1" applyAlignment="1">
      <alignment horizontal="center"/>
    </xf>
    <xf numFmtId="44" fontId="0" fillId="2" borderId="9" xfId="4" applyFont="1" applyFill="1" applyBorder="1" applyAlignment="1">
      <alignment horizontal="center"/>
    </xf>
    <xf numFmtId="44" fontId="0" fillId="2" borderId="10" xfId="4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right"/>
    </xf>
    <xf numFmtId="0" fontId="3" fillId="2" borderId="9" xfId="0" applyFont="1" applyFill="1" applyBorder="1" applyAlignment="1">
      <alignment horizontal="right"/>
    </xf>
    <xf numFmtId="0" fontId="3" fillId="2" borderId="10" xfId="0" applyFont="1" applyFill="1" applyBorder="1" applyAlignment="1">
      <alignment horizontal="right"/>
    </xf>
    <xf numFmtId="0" fontId="2" fillId="0" borderId="0" xfId="1" applyFill="1"/>
    <xf numFmtId="0" fontId="0" fillId="0" borderId="0" xfId="0" applyFill="1"/>
    <xf numFmtId="0" fontId="5" fillId="0" borderId="1" xfId="0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/>
    </xf>
    <xf numFmtId="0" fontId="2" fillId="2" borderId="1" xfId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1" fontId="0" fillId="2" borderId="1" xfId="0" applyNumberFormat="1" applyFont="1" applyFill="1" applyBorder="1" applyAlignment="1">
      <alignment horizontal="left"/>
    </xf>
    <xf numFmtId="1" fontId="0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6" fontId="3" fillId="0" borderId="1" xfId="6" applyNumberFormat="1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6" fontId="3" fillId="6" borderId="1" xfId="6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6" fontId="3" fillId="5" borderId="1" xfId="6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6" fontId="0" fillId="0" borderId="1" xfId="6" applyNumberFormat="1" applyFont="1" applyBorder="1"/>
    <xf numFmtId="166" fontId="3" fillId="0" borderId="0" xfId="6" applyNumberFormat="1" applyFont="1"/>
    <xf numFmtId="0" fontId="9" fillId="0" borderId="0" xfId="7" applyFont="1"/>
    <xf numFmtId="0" fontId="9" fillId="0" borderId="11" xfId="7" applyFont="1" applyBorder="1" applyAlignment="1">
      <alignment horizontal="centerContinuous"/>
    </xf>
    <xf numFmtId="0" fontId="9" fillId="0" borderId="12" xfId="7" applyFont="1" applyBorder="1" applyAlignment="1">
      <alignment horizontal="centerContinuous"/>
    </xf>
    <xf numFmtId="0" fontId="10" fillId="0" borderId="11" xfId="7" applyFont="1" applyBorder="1" applyAlignment="1">
      <alignment horizontal="centerContinuous" vertical="center"/>
    </xf>
    <xf numFmtId="0" fontId="10" fillId="0" borderId="13" xfId="7" applyFont="1" applyBorder="1" applyAlignment="1">
      <alignment horizontal="centerContinuous" vertical="center"/>
    </xf>
    <xf numFmtId="0" fontId="10" fillId="0" borderId="12" xfId="7" applyFont="1" applyBorder="1" applyAlignment="1">
      <alignment horizontal="centerContinuous" vertical="center"/>
    </xf>
    <xf numFmtId="0" fontId="10" fillId="0" borderId="14" xfId="7" applyFont="1" applyBorder="1" applyAlignment="1">
      <alignment horizontal="centerContinuous" vertical="center"/>
    </xf>
    <xf numFmtId="0" fontId="9" fillId="0" borderId="15" xfId="7" applyFont="1" applyBorder="1" applyAlignment="1">
      <alignment horizontal="centerContinuous"/>
    </xf>
    <xf numFmtId="0" fontId="9" fillId="0" borderId="16" xfId="7" applyFont="1" applyBorder="1" applyAlignment="1">
      <alignment horizontal="centerContinuous"/>
    </xf>
    <xf numFmtId="0" fontId="10" fillId="0" borderId="17" xfId="7" applyFont="1" applyBorder="1" applyAlignment="1">
      <alignment horizontal="centerContinuous" vertical="center"/>
    </xf>
    <xf numFmtId="0" fontId="10" fillId="0" borderId="18" xfId="7" applyFont="1" applyBorder="1" applyAlignment="1">
      <alignment horizontal="centerContinuous" vertical="center"/>
    </xf>
    <xf numFmtId="0" fontId="10" fillId="0" borderId="19" xfId="7" applyFont="1" applyBorder="1" applyAlignment="1">
      <alignment horizontal="centerContinuous" vertical="center"/>
    </xf>
    <xf numFmtId="0" fontId="10" fillId="0" borderId="20" xfId="7" applyFont="1" applyBorder="1" applyAlignment="1">
      <alignment horizontal="centerContinuous" vertical="center"/>
    </xf>
    <xf numFmtId="0" fontId="10" fillId="0" borderId="15" xfId="7" applyFont="1" applyBorder="1" applyAlignment="1">
      <alignment horizontal="centerContinuous" vertical="center"/>
    </xf>
    <xf numFmtId="0" fontId="10" fillId="0" borderId="0" xfId="7" applyFont="1" applyAlignment="1">
      <alignment horizontal="centerContinuous" vertical="center"/>
    </xf>
    <xf numFmtId="0" fontId="10" fillId="0" borderId="16" xfId="7" applyFont="1" applyBorder="1" applyAlignment="1">
      <alignment horizontal="centerContinuous" vertical="center"/>
    </xf>
    <xf numFmtId="0" fontId="10" fillId="0" borderId="21" xfId="7" applyFont="1" applyBorder="1" applyAlignment="1">
      <alignment horizontal="centerContinuous" vertical="center"/>
    </xf>
    <xf numFmtId="0" fontId="9" fillId="0" borderId="17" xfId="7" applyFont="1" applyBorder="1" applyAlignment="1">
      <alignment horizontal="centerContinuous"/>
    </xf>
    <xf numFmtId="0" fontId="9" fillId="0" borderId="19" xfId="7" applyFont="1" applyBorder="1" applyAlignment="1">
      <alignment horizontal="centerContinuous"/>
    </xf>
    <xf numFmtId="0" fontId="9" fillId="0" borderId="15" xfId="7" applyFont="1" applyBorder="1"/>
    <xf numFmtId="0" fontId="9" fillId="0" borderId="16" xfId="7" applyFont="1" applyBorder="1"/>
    <xf numFmtId="14" fontId="9" fillId="0" borderId="0" xfId="7" applyNumberFormat="1" applyFont="1"/>
    <xf numFmtId="0" fontId="10" fillId="0" borderId="0" xfId="7" applyFont="1"/>
    <xf numFmtId="14" fontId="9" fillId="0" borderId="0" xfId="7" applyNumberFormat="1" applyFont="1" applyAlignment="1">
      <alignment horizontal="left"/>
    </xf>
    <xf numFmtId="0" fontId="10" fillId="0" borderId="0" xfId="7" applyFont="1" applyAlignment="1">
      <alignment horizontal="center"/>
    </xf>
    <xf numFmtId="1" fontId="10" fillId="0" borderId="0" xfId="7" applyNumberFormat="1" applyFont="1" applyAlignment="1">
      <alignment horizontal="center"/>
    </xf>
    <xf numFmtId="42" fontId="10" fillId="0" borderId="0" xfId="7" applyNumberFormat="1" applyFont="1" applyAlignment="1">
      <alignment horizontal="right"/>
    </xf>
    <xf numFmtId="1" fontId="9" fillId="0" borderId="0" xfId="7" applyNumberFormat="1" applyFont="1" applyAlignment="1">
      <alignment horizontal="center"/>
    </xf>
    <xf numFmtId="169" fontId="9" fillId="0" borderId="0" xfId="7" applyNumberFormat="1" applyFont="1" applyAlignment="1">
      <alignment horizontal="right"/>
    </xf>
    <xf numFmtId="170" fontId="9" fillId="0" borderId="0" xfId="7" applyNumberFormat="1" applyFont="1" applyAlignment="1">
      <alignment horizontal="right"/>
    </xf>
    <xf numFmtId="1" fontId="9" fillId="0" borderId="18" xfId="7" applyNumberFormat="1" applyFont="1" applyBorder="1" applyAlignment="1">
      <alignment horizontal="center"/>
    </xf>
    <xf numFmtId="169" fontId="9" fillId="0" borderId="18" xfId="7" applyNumberFormat="1" applyFont="1" applyBorder="1" applyAlignment="1">
      <alignment horizontal="right"/>
    </xf>
    <xf numFmtId="169" fontId="10" fillId="0" borderId="0" xfId="7" applyNumberFormat="1" applyFont="1" applyAlignment="1">
      <alignment horizontal="right"/>
    </xf>
    <xf numFmtId="0" fontId="9" fillId="0" borderId="0" xfId="7" applyFont="1" applyAlignment="1">
      <alignment horizontal="center"/>
    </xf>
    <xf numFmtId="1" fontId="10" fillId="0" borderId="22" xfId="7" applyNumberFormat="1" applyFont="1" applyBorder="1" applyAlignment="1">
      <alignment horizontal="center"/>
    </xf>
    <xf numFmtId="169" fontId="10" fillId="0" borderId="22" xfId="7" applyNumberFormat="1" applyFont="1" applyBorder="1" applyAlignment="1">
      <alignment horizontal="right"/>
    </xf>
    <xf numFmtId="169" fontId="9" fillId="0" borderId="0" xfId="7" applyNumberFormat="1" applyFont="1"/>
    <xf numFmtId="169" fontId="9" fillId="0" borderId="18" xfId="7" applyNumberFormat="1" applyFont="1" applyBorder="1"/>
    <xf numFmtId="0" fontId="9" fillId="0" borderId="17" xfId="7" applyFont="1" applyBorder="1"/>
    <xf numFmtId="0" fontId="9" fillId="0" borderId="18" xfId="7" applyFont="1" applyBorder="1"/>
    <xf numFmtId="0" fontId="9" fillId="0" borderId="19" xfId="7" applyFont="1" applyBorder="1"/>
    <xf numFmtId="0" fontId="0" fillId="0" borderId="1" xfId="0" applyBorder="1" applyAlignment="1">
      <alignment horizontal="left"/>
    </xf>
    <xf numFmtId="168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pivotButton="1" applyBorder="1" applyAlignment="1">
      <alignment horizontal="center"/>
    </xf>
  </cellXfs>
  <cellStyles count="8">
    <cellStyle name="Hipervínculo" xfId="1" builtinId="8"/>
    <cellStyle name="Millares" xfId="6" builtinId="3"/>
    <cellStyle name="Millares [0]" xfId="5" builtinId="6"/>
    <cellStyle name="Millares 3" xfId="2"/>
    <cellStyle name="Moneda" xfId="4" builtinId="4"/>
    <cellStyle name="Moneda [0] 2 2" xfId="3"/>
    <cellStyle name="Normal" xfId="0" builtinId="0"/>
    <cellStyle name="Normal 2 2" xfId="7"/>
  </cellStyles>
  <dxfs count="76"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8" formatCode="_-* #,##0.0_-;\-* #,##0.0_-;_-* &quot;-&quot;??_-;_-@_-"/>
    </dxf>
    <dxf>
      <numFmt numFmtId="168" formatCode="_-* #,##0.0_-;\-* #,##0.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5" formatCode="_-* #,##0.00_-;\-* #,##0.00_-;_-* &quot;-&quot;??_-;_-@_-"/>
    </dxf>
    <dxf>
      <numFmt numFmtId="168" formatCode="_-* #,##0.0_-;\-* #,##0.0_-;_-* &quot;-&quot;??_-;_-@_-"/>
    </dxf>
    <dxf>
      <numFmt numFmtId="35" formatCode="_-* #,##0.00_-;\-* #,##0.00_-;_-* &quot;-&quot;??_-;_-@_-"/>
    </dxf>
    <dxf>
      <numFmt numFmtId="168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171" formatCode="_-* #,##0.000_-;\-* #,##0.000_-;_-* &quot;-&quot;??_-;_-@_-"/>
    </dxf>
    <dxf>
      <numFmt numFmtId="171" formatCode="_-* #,##0.000_-;\-* #,##0.0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71" formatCode="_-* #,##0.000_-;\-* #,##0.000_-;_-* &quot;-&quot;??_-;_-@_-"/>
    </dxf>
    <dxf>
      <numFmt numFmtId="171" formatCode="_-* #,##0.000_-;\-* #,##0.0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3.426189004633" createdVersion="5" refreshedVersion="5" minRefreshableVersion="3" recordCount="71">
  <cacheSource type="worksheet">
    <worksheetSource ref="A2:AP73" sheet="ESTADO DE CADA FACTURA"/>
  </cacheSource>
  <cacheFields count="42">
    <cacheField name="NIT IPS" numFmtId="0">
      <sharedItems containsSemiMixedTypes="0" containsString="0" containsNumber="1" containsInteger="1" minValue="891900390" maxValue="891900390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2232" maxValue="534571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232" maxValue="502446"/>
    </cacheField>
    <cacheField name="FECHA FACT IPS" numFmtId="14">
      <sharedItems containsSemiMixedTypes="0" containsNonDate="0" containsDate="1" containsString="0" minDate="2013-01-30T00:00:00" maxDate="2022-07-12T00:00:00"/>
    </cacheField>
    <cacheField name="VALOR FACT IPS" numFmtId="166">
      <sharedItems containsSemiMixedTypes="0" containsString="0" containsNumber="1" containsInteger="1" minValue="4500" maxValue="651800"/>
    </cacheField>
    <cacheField name="SALDO FACT IPS" numFmtId="166">
      <sharedItems containsSemiMixedTypes="0" containsString="0" containsNumber="1" containsInteger="1" minValue="4500" maxValue="651800"/>
    </cacheField>
    <cacheField name="OBSERVACION SASS" numFmtId="0">
      <sharedItems/>
    </cacheField>
    <cacheField name="ESTADO EPS 30 AGOSTO" numFmtId="0">
      <sharedItems count="5">
        <s v="FACTURA CANCELADA"/>
        <s v="FACTURA NO RADICADA"/>
        <s v="FACTURA PENDIENTE EN PROGRAMACIÓN DE PAGO"/>
        <s v="FACTURA CERRADA POR EXTEMPORANEIDAD"/>
        <s v="FACTURA GLOSA PENDIENTE POR CONCILIAR"/>
      </sharedItems>
    </cacheField>
    <cacheField name="P. ABIERTAS IMPORTE" numFmtId="0">
      <sharedItems containsString="0" containsBlank="1" containsNumber="1" containsInteger="1" minValue="6100" maxValue="216587"/>
    </cacheField>
    <cacheField name="P. ABIERTAS DOCUMENTO" numFmtId="0">
      <sharedItems containsString="0" containsBlank="1" containsNumber="1" containsInteger="1" minValue="1222083668" maxValue="1222083670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800515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743087"/>
    </cacheField>
    <cacheField name="VALOR GLOSA ACEPTDA" numFmtId="166">
      <sharedItems containsSemiMixedTypes="0" containsString="0" containsNumber="1" containsInteger="1" minValue="0" maxValue="651800"/>
    </cacheField>
    <cacheField name="OBSERVACION GLOSA ACEPTADA" numFmtId="0">
      <sharedItems containsNonDate="0" containsString="0" containsBlank="1"/>
    </cacheField>
    <cacheField name="VALOR GLOSA DEVUELTA" numFmtId="166">
      <sharedItems containsSemiMixedTypes="0" containsString="0" containsNumber="1" containsInteger="1" minValue="0" maxValue="6100"/>
    </cacheField>
    <cacheField name="OBSERVACION GLOSA DEVUELTA" numFmtId="0">
      <sharedItems containsBlank="1"/>
    </cacheField>
    <cacheField name="SALDO SASS" numFmtId="166">
      <sharedItems containsSemiMixedTypes="0" containsString="0" containsNumber="1" containsInteger="1" minValue="0" maxValue="6100"/>
    </cacheField>
    <cacheField name="VALOR CANCELADO SAP" numFmtId="166">
      <sharedItems containsSemiMixedTypes="0" containsString="0" containsNumber="1" containsInteger="1" minValue="0" maxValue="743087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339090" maxValue="2201242762"/>
    </cacheField>
    <cacheField name="FECHA COMPENSACION SAP" numFmtId="0">
      <sharedItems containsBlank="1"/>
    </cacheField>
    <cacheField name="VALOR TRANFERENCIA" numFmtId="166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3-01-30T00:00:00" maxDate="2022-08-05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170708" maxValue="21001231"/>
    </cacheField>
    <cacheField name="F RAD SASS" numFmtId="0">
      <sharedItems containsString="0" containsBlank="1" containsNumber="1" containsInteger="1" minValue="20170616" maxValue="20220817"/>
    </cacheField>
    <cacheField name="VALOR REPORTADO CRICULAR 030" numFmtId="166">
      <sharedItems containsSemiMixedTypes="0" containsString="0" containsNumber="1" containsInteger="1" minValue="0" maxValue="800515"/>
    </cacheField>
    <cacheField name="VALOR GLOSA ACEPTADA REPORTADO CIRCULAR 030" numFmtId="166">
      <sharedItems containsSemiMixedTypes="0" containsString="0" containsNumber="1" containsInteger="1" minValue="0" maxValue="65180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1">
  <r>
    <n v="891900390"/>
    <s v="HOSPITAL DPTAL SAN VICENTE DE FERRER (ANDALUCIA)"/>
    <s v="F"/>
    <n v="500643"/>
    <s v="F_500643"/>
    <s v="891900390_F_500643"/>
    <m/>
    <n v="500643"/>
    <d v="2020-07-07T00:00:00"/>
    <n v="18000"/>
    <n v="18000"/>
    <s v="B)Factura sin saldo ERP"/>
    <x v="0"/>
    <m/>
    <m/>
    <s v="Diferente_Alfa"/>
    <n v="18000"/>
    <n v="0"/>
    <n v="0"/>
    <n v="0"/>
    <n v="18000"/>
    <n v="0"/>
    <m/>
    <n v="0"/>
    <m/>
    <n v="0"/>
    <n v="18000"/>
    <n v="0"/>
    <n v="2201135944"/>
    <s v="22.11.2021"/>
    <n v="0"/>
    <d v="2020-08-06T00:00:00"/>
    <m/>
    <n v="2"/>
    <m/>
    <m/>
    <n v="2"/>
    <n v="20210930"/>
    <n v="20210930"/>
    <n v="18000"/>
    <n v="0"/>
    <m/>
  </r>
  <r>
    <n v="891900390"/>
    <s v="HOSPITAL DPTAL SAN VICENTE DE FERRER (ANDALUCIA)"/>
    <s v="FEVE"/>
    <n v="178548"/>
    <s v="FEVE_178548"/>
    <s v="891900390_FEVE_178548"/>
    <m/>
    <m/>
    <d v="2022-04-26T00:00:00"/>
    <n v="12200"/>
    <n v="12200"/>
    <s v="A)Factura no radicada en ERP"/>
    <x v="1"/>
    <m/>
    <m/>
    <s v="no_cruza"/>
    <n v="0"/>
    <n v="0"/>
    <n v="0"/>
    <n v="0"/>
    <n v="0"/>
    <n v="0"/>
    <m/>
    <n v="0"/>
    <m/>
    <n v="0"/>
    <n v="0"/>
    <n v="0"/>
    <m/>
    <m/>
    <n v="0"/>
    <d v="2022-05-06T00:00:00"/>
    <m/>
    <m/>
    <m/>
    <m/>
    <m/>
    <m/>
    <m/>
    <n v="0"/>
    <n v="0"/>
    <m/>
  </r>
  <r>
    <n v="891900390"/>
    <s v="HOSPITAL DPTAL SAN VICENTE DE FERRER (ANDALUCIA)"/>
    <s v="FEVE"/>
    <n v="196561"/>
    <s v="FEVE_196561"/>
    <s v="891900390_FEVE_196561"/>
    <m/>
    <m/>
    <d v="2022-06-20T00:00:00"/>
    <n v="90539"/>
    <n v="90539"/>
    <s v="A)Factura no radicada en ERP"/>
    <x v="1"/>
    <m/>
    <m/>
    <s v="no_cruza"/>
    <n v="0"/>
    <n v="0"/>
    <n v="0"/>
    <n v="0"/>
    <n v="0"/>
    <n v="0"/>
    <m/>
    <n v="0"/>
    <m/>
    <n v="0"/>
    <n v="0"/>
    <n v="0"/>
    <m/>
    <m/>
    <n v="0"/>
    <d v="2022-06-20T00:00:00"/>
    <m/>
    <m/>
    <m/>
    <m/>
    <m/>
    <m/>
    <m/>
    <n v="0"/>
    <n v="0"/>
    <m/>
  </r>
  <r>
    <n v="891900390"/>
    <s v="HOSPITAL DPTAL SAN VICENTE DE FERRER (ANDALUCIA)"/>
    <s v="FEVE"/>
    <n v="147261"/>
    <s v="FEVE_147261"/>
    <s v="891900390_FEVE_147261"/>
    <m/>
    <m/>
    <d v="2022-01-03T00:00:00"/>
    <n v="497742"/>
    <n v="497742"/>
    <s v="A)Factura no radicada en ERP"/>
    <x v="1"/>
    <m/>
    <m/>
    <s v="no_cruza"/>
    <n v="0"/>
    <n v="0"/>
    <n v="0"/>
    <n v="0"/>
    <n v="0"/>
    <n v="0"/>
    <m/>
    <n v="0"/>
    <m/>
    <n v="0"/>
    <n v="0"/>
    <n v="0"/>
    <m/>
    <m/>
    <n v="0"/>
    <d v="2022-02-07T00:00:00"/>
    <m/>
    <m/>
    <m/>
    <m/>
    <m/>
    <m/>
    <m/>
    <n v="0"/>
    <n v="0"/>
    <m/>
  </r>
  <r>
    <n v="891900390"/>
    <s v="HOSPITAL DPTAL SAN VICENTE DE FERRER (ANDALUCIA)"/>
    <s v="FEVE"/>
    <n v="164370"/>
    <s v="FEVE_164370"/>
    <s v="891900390_FEVE_164370"/>
    <m/>
    <m/>
    <d v="2022-03-10T00:00:00"/>
    <n v="104130"/>
    <n v="104130"/>
    <s v="A)Factura no radicada en ERP"/>
    <x v="1"/>
    <m/>
    <m/>
    <s v="no_cruza"/>
    <n v="0"/>
    <n v="0"/>
    <n v="0"/>
    <n v="0"/>
    <n v="0"/>
    <n v="0"/>
    <m/>
    <n v="0"/>
    <m/>
    <n v="0"/>
    <n v="0"/>
    <n v="0"/>
    <m/>
    <m/>
    <n v="0"/>
    <d v="2022-04-06T00:00:00"/>
    <m/>
    <m/>
    <m/>
    <m/>
    <m/>
    <m/>
    <m/>
    <n v="0"/>
    <n v="0"/>
    <m/>
  </r>
  <r>
    <n v="891900390"/>
    <s v="HOSPITAL DPTAL SAN VICENTE DE FERRER (ANDALUCIA)"/>
    <s v="FEVE"/>
    <n v="164378"/>
    <s v="FEVE_164378"/>
    <s v="891900390_FEVE_164378"/>
    <m/>
    <m/>
    <d v="2022-03-10T00:00:00"/>
    <n v="139621"/>
    <n v="139621"/>
    <s v="A)Factura no radicada en ERP"/>
    <x v="1"/>
    <m/>
    <m/>
    <s v="no_cruza"/>
    <n v="0"/>
    <n v="0"/>
    <n v="0"/>
    <n v="0"/>
    <n v="0"/>
    <n v="0"/>
    <m/>
    <n v="0"/>
    <m/>
    <n v="0"/>
    <n v="0"/>
    <n v="0"/>
    <m/>
    <m/>
    <n v="0"/>
    <d v="2022-04-06T00:00:00"/>
    <m/>
    <m/>
    <m/>
    <m/>
    <m/>
    <m/>
    <m/>
    <n v="0"/>
    <n v="0"/>
    <m/>
  </r>
  <r>
    <n v="891900390"/>
    <s v="HOSPITAL DPTAL SAN VICENTE DE FERRER (ANDALUCIA)"/>
    <s v="FEVE"/>
    <n v="123391"/>
    <s v="FEVE_123391"/>
    <s v="891900390_FEVE_123391"/>
    <m/>
    <m/>
    <d v="2021-10-29T00:00:00"/>
    <n v="5500"/>
    <n v="5500"/>
    <s v="A)Factura no radicada en ERP"/>
    <x v="1"/>
    <m/>
    <m/>
    <s v="no_cruza"/>
    <n v="0"/>
    <n v="0"/>
    <n v="0"/>
    <n v="0"/>
    <n v="0"/>
    <n v="0"/>
    <m/>
    <n v="0"/>
    <m/>
    <n v="0"/>
    <n v="0"/>
    <n v="0"/>
    <m/>
    <m/>
    <n v="0"/>
    <d v="2021-11-08T00:00:00"/>
    <m/>
    <m/>
    <m/>
    <m/>
    <m/>
    <m/>
    <m/>
    <n v="0"/>
    <n v="0"/>
    <m/>
  </r>
  <r>
    <n v="891900390"/>
    <s v="HOSPITAL DPTAL SAN VICENTE DE FERRER (ANDALUCIA)"/>
    <s v="FEVE"/>
    <n v="72593"/>
    <s v="FEVE_72593"/>
    <s v="891900390_FEVE_72593"/>
    <m/>
    <m/>
    <d v="2021-05-28T00:00:00"/>
    <n v="75463"/>
    <n v="75463"/>
    <s v="A)Factura no radicada en ERP"/>
    <x v="1"/>
    <m/>
    <m/>
    <s v="no_cruza"/>
    <n v="0"/>
    <n v="0"/>
    <n v="0"/>
    <n v="0"/>
    <n v="0"/>
    <n v="0"/>
    <m/>
    <n v="0"/>
    <m/>
    <n v="0"/>
    <n v="0"/>
    <n v="0"/>
    <m/>
    <m/>
    <n v="0"/>
    <d v="2021-06-04T00:00:00"/>
    <m/>
    <m/>
    <m/>
    <m/>
    <m/>
    <m/>
    <m/>
    <n v="0"/>
    <n v="0"/>
    <m/>
  </r>
  <r>
    <n v="891900390"/>
    <s v="HOSPITAL DPTAL SAN VICENTE DE FERRER (ANDALUCIA)"/>
    <s v="FEVE"/>
    <n v="73351"/>
    <s v="FEVE_73351"/>
    <s v="891900390_FEVE_73351"/>
    <m/>
    <m/>
    <d v="2021-05-29T00:00:00"/>
    <n v="66065"/>
    <n v="66065"/>
    <s v="A)Factura no radicada en ERP"/>
    <x v="1"/>
    <m/>
    <m/>
    <s v="no_cruza"/>
    <n v="0"/>
    <n v="0"/>
    <n v="0"/>
    <n v="0"/>
    <n v="0"/>
    <n v="0"/>
    <m/>
    <n v="0"/>
    <m/>
    <n v="0"/>
    <n v="0"/>
    <n v="0"/>
    <m/>
    <m/>
    <n v="0"/>
    <d v="2021-06-04T00:00:00"/>
    <m/>
    <m/>
    <m/>
    <m/>
    <m/>
    <m/>
    <m/>
    <n v="0"/>
    <n v="0"/>
    <m/>
  </r>
  <r>
    <n v="891900390"/>
    <s v="HOSPITAL DPTAL SAN VICENTE DE FERRER (ANDALUCIA)"/>
    <s v="FEVE"/>
    <n v="78310"/>
    <s v="FEVE_78310"/>
    <s v="891900390_FEVE_78310"/>
    <m/>
    <m/>
    <d v="2021-06-08T00:00:00"/>
    <n v="19589"/>
    <n v="19589"/>
    <s v="A)Factura no radicada en ERP"/>
    <x v="1"/>
    <m/>
    <m/>
    <s v="no_cruza"/>
    <n v="0"/>
    <n v="0"/>
    <n v="0"/>
    <n v="0"/>
    <n v="0"/>
    <n v="0"/>
    <m/>
    <n v="0"/>
    <m/>
    <n v="0"/>
    <n v="0"/>
    <n v="0"/>
    <m/>
    <m/>
    <n v="0"/>
    <d v="2021-07-12T00:00:00"/>
    <m/>
    <m/>
    <m/>
    <m/>
    <m/>
    <m/>
    <m/>
    <n v="0"/>
    <n v="0"/>
    <m/>
  </r>
  <r>
    <n v="891900390"/>
    <s v="HOSPITAL DPTAL SAN VICENTE DE FERRER (ANDALUCIA)"/>
    <s v="FEVE"/>
    <n v="21470"/>
    <s v="FEVE_21470"/>
    <s v="891900390_FEVE_21470"/>
    <m/>
    <m/>
    <d v="2021-01-04T00:00:00"/>
    <n v="57600"/>
    <n v="57600"/>
    <s v="A)Factura no radicada en ERP"/>
    <x v="1"/>
    <m/>
    <m/>
    <s v="no_cruza"/>
    <n v="0"/>
    <n v="0"/>
    <n v="0"/>
    <n v="0"/>
    <n v="0"/>
    <n v="0"/>
    <m/>
    <n v="0"/>
    <m/>
    <n v="0"/>
    <n v="0"/>
    <n v="0"/>
    <m/>
    <m/>
    <n v="0"/>
    <d v="2021-02-10T00:00:00"/>
    <m/>
    <m/>
    <m/>
    <m/>
    <m/>
    <m/>
    <m/>
    <n v="0"/>
    <n v="0"/>
    <m/>
  </r>
  <r>
    <n v="891900390"/>
    <s v="HOSPITAL DPTAL SAN VICENTE DE FERRER (ANDALUCIA)"/>
    <s v="FEVE"/>
    <n v="22082"/>
    <s v="FEVE_22082"/>
    <s v="891900390_FEVE_22082"/>
    <m/>
    <m/>
    <d v="2021-01-05T00:00:00"/>
    <n v="57600"/>
    <n v="57600"/>
    <s v="A)Factura no radicada en ERP"/>
    <x v="1"/>
    <m/>
    <m/>
    <s v="no_cruza"/>
    <n v="0"/>
    <n v="0"/>
    <n v="0"/>
    <n v="0"/>
    <n v="0"/>
    <n v="0"/>
    <m/>
    <n v="0"/>
    <m/>
    <n v="0"/>
    <n v="0"/>
    <n v="0"/>
    <m/>
    <m/>
    <n v="0"/>
    <d v="2021-02-10T00:00:00"/>
    <m/>
    <m/>
    <m/>
    <m/>
    <m/>
    <m/>
    <m/>
    <n v="0"/>
    <n v="0"/>
    <m/>
  </r>
  <r>
    <n v="891900390"/>
    <s v="HOSPITAL DPTAL SAN VICENTE DE FERRER (ANDALUCIA)"/>
    <s v="FEVE"/>
    <n v="23117"/>
    <s v="FEVE_23117"/>
    <s v="891900390_FEVE_23117"/>
    <m/>
    <m/>
    <d v="2021-01-07T00:00:00"/>
    <n v="73785"/>
    <n v="73785"/>
    <s v="A)Factura no radicada en ERP"/>
    <x v="1"/>
    <m/>
    <m/>
    <s v="no_cruza"/>
    <n v="0"/>
    <n v="0"/>
    <n v="0"/>
    <n v="0"/>
    <n v="0"/>
    <n v="0"/>
    <m/>
    <n v="0"/>
    <m/>
    <n v="0"/>
    <n v="0"/>
    <n v="0"/>
    <m/>
    <m/>
    <n v="0"/>
    <d v="2021-02-10T00:00:00"/>
    <m/>
    <m/>
    <m/>
    <m/>
    <m/>
    <m/>
    <m/>
    <n v="0"/>
    <n v="0"/>
    <m/>
  </r>
  <r>
    <n v="891900390"/>
    <s v="HOSPITAL DPTAL SAN VICENTE DE FERRER (ANDALUCIA)"/>
    <s v="FEVE"/>
    <n v="23118"/>
    <s v="FEVE_23118"/>
    <s v="891900390_FEVE_23118"/>
    <m/>
    <m/>
    <d v="2021-01-07T00:00:00"/>
    <n v="73785"/>
    <n v="73785"/>
    <s v="A)Factura no radicada en ERP"/>
    <x v="1"/>
    <m/>
    <m/>
    <s v="no_cruza"/>
    <n v="0"/>
    <n v="0"/>
    <n v="0"/>
    <n v="0"/>
    <n v="0"/>
    <n v="0"/>
    <m/>
    <n v="0"/>
    <m/>
    <n v="0"/>
    <n v="0"/>
    <n v="0"/>
    <m/>
    <m/>
    <n v="0"/>
    <d v="2021-02-10T00:00:00"/>
    <m/>
    <m/>
    <m/>
    <m/>
    <m/>
    <m/>
    <m/>
    <n v="0"/>
    <n v="0"/>
    <m/>
  </r>
  <r>
    <n v="891900390"/>
    <s v="HOSPITAL DPTAL SAN VICENTE DE FERRER (ANDALUCIA)"/>
    <s v="F"/>
    <n v="516624"/>
    <s v="F_516624"/>
    <s v="891900390_F_516624"/>
    <m/>
    <m/>
    <d v="2020-08-23T00:00:00"/>
    <n v="76440"/>
    <n v="76440"/>
    <s v="A)Factura no radicada en ERP"/>
    <x v="1"/>
    <m/>
    <m/>
    <s v="no_cruza"/>
    <n v="0"/>
    <n v="0"/>
    <n v="0"/>
    <n v="0"/>
    <n v="0"/>
    <n v="0"/>
    <m/>
    <n v="0"/>
    <m/>
    <n v="0"/>
    <n v="0"/>
    <n v="0"/>
    <m/>
    <m/>
    <n v="0"/>
    <d v="2020-09-08T00:00:00"/>
    <m/>
    <m/>
    <m/>
    <m/>
    <m/>
    <m/>
    <m/>
    <n v="0"/>
    <n v="0"/>
    <m/>
  </r>
  <r>
    <n v="891900390"/>
    <s v="HOSPITAL DPTAL SAN VICENTE DE FERRER (ANDALUCIA)"/>
    <s v="F"/>
    <n v="529272"/>
    <s v="F_529272"/>
    <s v="891900390_F_529272"/>
    <m/>
    <m/>
    <d v="2020-10-05T00:00:00"/>
    <n v="14951"/>
    <n v="14951"/>
    <s v="A)Factura no radicada en ERP"/>
    <x v="1"/>
    <m/>
    <m/>
    <s v="no_cruza"/>
    <n v="0"/>
    <n v="0"/>
    <n v="0"/>
    <n v="0"/>
    <n v="0"/>
    <n v="0"/>
    <m/>
    <n v="0"/>
    <m/>
    <n v="0"/>
    <n v="0"/>
    <n v="0"/>
    <m/>
    <m/>
    <n v="0"/>
    <d v="2020-11-09T00:00:00"/>
    <m/>
    <m/>
    <m/>
    <m/>
    <m/>
    <m/>
    <m/>
    <n v="0"/>
    <n v="0"/>
    <m/>
  </r>
  <r>
    <n v="891900390"/>
    <s v="HOSPITAL DPTAL SAN VICENTE DE FERRER (ANDALUCIA)"/>
    <s v="F"/>
    <n v="529367"/>
    <s v="F_529367"/>
    <s v="891900390_F_529367"/>
    <m/>
    <m/>
    <d v="2020-10-06T00:00:00"/>
    <n v="105600"/>
    <n v="105600"/>
    <s v="A)Factura no radicada en ERP"/>
    <x v="1"/>
    <m/>
    <m/>
    <s v="no_cruza"/>
    <n v="0"/>
    <n v="0"/>
    <n v="0"/>
    <n v="0"/>
    <n v="0"/>
    <n v="0"/>
    <m/>
    <n v="0"/>
    <m/>
    <n v="0"/>
    <n v="0"/>
    <n v="0"/>
    <m/>
    <m/>
    <n v="0"/>
    <d v="2020-11-09T00:00:00"/>
    <m/>
    <m/>
    <m/>
    <m/>
    <m/>
    <m/>
    <m/>
    <n v="0"/>
    <n v="0"/>
    <m/>
  </r>
  <r>
    <n v="891900390"/>
    <s v="HOSPITAL DPTAL SAN VICENTE DE FERRER (ANDALUCIA)"/>
    <s v="F"/>
    <n v="529592"/>
    <s v="F_529592"/>
    <s v="891900390_F_529592"/>
    <m/>
    <m/>
    <d v="2020-10-06T00:00:00"/>
    <n v="4500"/>
    <n v="4500"/>
    <s v="A)Factura no radicada en ERP"/>
    <x v="1"/>
    <m/>
    <m/>
    <s v="no_cruza"/>
    <n v="0"/>
    <n v="0"/>
    <n v="0"/>
    <n v="0"/>
    <n v="0"/>
    <n v="0"/>
    <m/>
    <n v="0"/>
    <m/>
    <n v="0"/>
    <n v="0"/>
    <n v="0"/>
    <m/>
    <m/>
    <n v="0"/>
    <d v="2020-11-09T00:00:00"/>
    <m/>
    <m/>
    <m/>
    <m/>
    <m/>
    <m/>
    <m/>
    <n v="0"/>
    <n v="0"/>
    <m/>
  </r>
  <r>
    <n v="891900390"/>
    <s v="HOSPITAL DPTAL SAN VICENTE DE FERRER (ANDALUCIA)"/>
    <s v="F"/>
    <n v="534571"/>
    <s v="F_534571"/>
    <s v="891900390_F_534571"/>
    <m/>
    <m/>
    <d v="2020-10-21T00:00:00"/>
    <n v="61397"/>
    <n v="61397"/>
    <s v="A)Factura no radicada en ERP"/>
    <x v="1"/>
    <m/>
    <m/>
    <s v="no_cruza"/>
    <n v="0"/>
    <n v="0"/>
    <n v="0"/>
    <n v="0"/>
    <n v="0"/>
    <n v="0"/>
    <m/>
    <n v="0"/>
    <m/>
    <n v="0"/>
    <n v="0"/>
    <n v="0"/>
    <m/>
    <m/>
    <n v="0"/>
    <d v="2020-11-09T00:00:00"/>
    <m/>
    <m/>
    <m/>
    <m/>
    <m/>
    <m/>
    <m/>
    <n v="0"/>
    <n v="0"/>
    <m/>
  </r>
  <r>
    <n v="891900390"/>
    <s v="HOSPITAL DPTAL SAN VICENTE DE FERRER (ANDALUCIA)"/>
    <s v="FEVE"/>
    <n v="4021"/>
    <s v="FEVE_4021"/>
    <s v="891900390_FEVE_4021"/>
    <m/>
    <m/>
    <d v="2020-11-16T00:00:00"/>
    <n v="77894"/>
    <n v="77894"/>
    <s v="A)Factura no radicada en ERP"/>
    <x v="1"/>
    <m/>
    <m/>
    <s v="no_cruza"/>
    <n v="0"/>
    <n v="0"/>
    <n v="0"/>
    <n v="0"/>
    <n v="0"/>
    <n v="0"/>
    <m/>
    <n v="0"/>
    <m/>
    <n v="0"/>
    <n v="0"/>
    <n v="0"/>
    <m/>
    <m/>
    <n v="0"/>
    <d v="2020-12-09T00:00:00"/>
    <m/>
    <m/>
    <m/>
    <m/>
    <m/>
    <m/>
    <m/>
    <n v="0"/>
    <n v="0"/>
    <m/>
  </r>
  <r>
    <n v="891900390"/>
    <s v="HOSPITAL DPTAL SAN VICENTE DE FERRER (ANDALUCIA)"/>
    <m/>
    <n v="19769"/>
    <s v="_19769"/>
    <s v="891900390__19769"/>
    <m/>
    <m/>
    <d v="2016-08-10T00:00:00"/>
    <n v="328637"/>
    <n v="328637"/>
    <s v="A)Factura no radicada en ERP"/>
    <x v="1"/>
    <m/>
    <m/>
    <s v="no_cruza"/>
    <n v="0"/>
    <n v="0"/>
    <n v="0"/>
    <n v="0"/>
    <n v="0"/>
    <n v="0"/>
    <m/>
    <n v="0"/>
    <m/>
    <n v="0"/>
    <n v="0"/>
    <n v="0"/>
    <m/>
    <m/>
    <n v="0"/>
    <d v="2016-08-10T00:00:00"/>
    <m/>
    <m/>
    <m/>
    <m/>
    <m/>
    <m/>
    <m/>
    <n v="0"/>
    <n v="0"/>
    <m/>
  </r>
  <r>
    <n v="891900390"/>
    <s v="HOSPITAL DPTAL SAN VICENTE DE FERRER (ANDALUCIA)"/>
    <m/>
    <n v="20236"/>
    <s v="_20236"/>
    <s v="891900390__20236"/>
    <m/>
    <m/>
    <d v="2017-08-11T00:00:00"/>
    <n v="232767"/>
    <n v="232767"/>
    <s v="A)Factura no radicada en ERP"/>
    <x v="1"/>
    <m/>
    <m/>
    <s v="no_cruza"/>
    <n v="0"/>
    <n v="0"/>
    <n v="0"/>
    <n v="0"/>
    <n v="0"/>
    <n v="0"/>
    <m/>
    <n v="0"/>
    <m/>
    <n v="0"/>
    <n v="0"/>
    <n v="0"/>
    <m/>
    <m/>
    <n v="0"/>
    <d v="2017-09-10T00:00:00"/>
    <m/>
    <m/>
    <m/>
    <m/>
    <m/>
    <m/>
    <m/>
    <n v="0"/>
    <n v="0"/>
    <m/>
  </r>
  <r>
    <n v="891900390"/>
    <s v="HOSPITAL DPTAL SAN VICENTE DE FERRER (ANDALUCIA)"/>
    <m/>
    <n v="20420"/>
    <s v="_20420"/>
    <s v="891900390__20420"/>
    <m/>
    <m/>
    <d v="2017-09-18T00:00:00"/>
    <n v="232767"/>
    <n v="232767"/>
    <s v="A)Factura no radicada en ERP"/>
    <x v="1"/>
    <m/>
    <m/>
    <s v="no_cruza"/>
    <n v="0"/>
    <n v="0"/>
    <n v="0"/>
    <n v="0"/>
    <n v="0"/>
    <n v="0"/>
    <m/>
    <n v="0"/>
    <m/>
    <n v="0"/>
    <n v="0"/>
    <n v="0"/>
    <m/>
    <m/>
    <n v="0"/>
    <d v="2017-10-18T00:00:00"/>
    <m/>
    <m/>
    <m/>
    <m/>
    <m/>
    <m/>
    <m/>
    <n v="0"/>
    <n v="0"/>
    <m/>
  </r>
  <r>
    <n v="891900390"/>
    <s v="HOSPITAL DPTAL SAN VICENTE DE FERRER (ANDALUCIA)"/>
    <s v="FEVE"/>
    <n v="110703"/>
    <s v="FEVE_110703"/>
    <s v="891900390_FEVE_110703"/>
    <s v="FEVE"/>
    <n v="110703"/>
    <d v="2021-09-22T00:00:00"/>
    <n v="61471"/>
    <n v="61471"/>
    <s v="B)Factura sin saldo ERP"/>
    <x v="0"/>
    <m/>
    <m/>
    <s v="OK"/>
    <n v="61471"/>
    <n v="0"/>
    <n v="0"/>
    <n v="0"/>
    <n v="61471"/>
    <n v="0"/>
    <m/>
    <n v="0"/>
    <m/>
    <n v="0"/>
    <n v="61471"/>
    <n v="0"/>
    <n v="2201215389"/>
    <s v="26.04.2022"/>
    <n v="0"/>
    <d v="2021-10-11T00:00:00"/>
    <m/>
    <n v="2"/>
    <m/>
    <m/>
    <n v="1"/>
    <n v="20211030"/>
    <n v="20211011"/>
    <n v="61471"/>
    <n v="0"/>
    <m/>
  </r>
  <r>
    <n v="891900390"/>
    <s v="HOSPITAL DPTAL SAN VICENTE DE FERRER (ANDALUCIA)"/>
    <s v="FEVE"/>
    <n v="111222"/>
    <s v="FEVE_111222"/>
    <s v="891900390_FEVE_111222"/>
    <s v="FEVE"/>
    <n v="111222"/>
    <d v="2021-09-22T00:00:00"/>
    <n v="81408"/>
    <n v="81408"/>
    <s v="B)Factura sin saldo ERP"/>
    <x v="0"/>
    <m/>
    <m/>
    <s v="OK"/>
    <n v="81408"/>
    <n v="0"/>
    <n v="0"/>
    <n v="0"/>
    <n v="81408"/>
    <n v="0"/>
    <m/>
    <n v="0"/>
    <m/>
    <n v="0"/>
    <n v="81408"/>
    <n v="0"/>
    <n v="2201215389"/>
    <s v="26.04.2022"/>
    <n v="0"/>
    <d v="2021-10-11T00:00:00"/>
    <m/>
    <n v="2"/>
    <m/>
    <m/>
    <n v="1"/>
    <n v="20211030"/>
    <n v="20211011"/>
    <n v="81408"/>
    <n v="0"/>
    <m/>
  </r>
  <r>
    <n v="891900390"/>
    <s v="HOSPITAL DPTAL SAN VICENTE DE FERRER (ANDALUCIA)"/>
    <s v="FEVE"/>
    <n v="119635"/>
    <s v="FEVE_119635"/>
    <s v="891900390_FEVE_119635"/>
    <s v="FEVE"/>
    <n v="119635"/>
    <d v="2021-10-18T00:00:00"/>
    <n v="78692"/>
    <n v="78692"/>
    <s v="B)Factura sin saldo ERP"/>
    <x v="0"/>
    <m/>
    <m/>
    <s v="OK"/>
    <n v="78692"/>
    <n v="0"/>
    <n v="0"/>
    <n v="0"/>
    <n v="78692"/>
    <n v="0"/>
    <m/>
    <n v="0"/>
    <m/>
    <n v="0"/>
    <n v="78692"/>
    <n v="0"/>
    <n v="2201214419"/>
    <s v="20.04.2022"/>
    <n v="0"/>
    <d v="2021-11-08T00:00:00"/>
    <m/>
    <n v="2"/>
    <m/>
    <m/>
    <n v="1"/>
    <n v="20211130"/>
    <n v="20211122"/>
    <n v="78692"/>
    <n v="0"/>
    <m/>
  </r>
  <r>
    <n v="891900390"/>
    <s v="HOSPITAL DPTAL SAN VICENTE DE FERRER (ANDALUCIA)"/>
    <s v="FEVE"/>
    <n v="121704"/>
    <s v="FEVE_121704"/>
    <s v="891900390_FEVE_121704"/>
    <s v="FEVE"/>
    <n v="121704"/>
    <d v="2021-10-25T00:00:00"/>
    <n v="79352"/>
    <n v="79352"/>
    <s v="B)Factura sin saldo ERP"/>
    <x v="0"/>
    <m/>
    <m/>
    <s v="OK"/>
    <n v="79352"/>
    <n v="0"/>
    <n v="0"/>
    <n v="0"/>
    <n v="79352"/>
    <n v="0"/>
    <m/>
    <n v="0"/>
    <m/>
    <n v="0"/>
    <n v="79352"/>
    <n v="0"/>
    <n v="2201215389"/>
    <s v="26.04.2022"/>
    <n v="0"/>
    <d v="2021-11-08T00:00:00"/>
    <m/>
    <n v="2"/>
    <m/>
    <m/>
    <n v="1"/>
    <n v="20211130"/>
    <n v="20211126"/>
    <n v="79352"/>
    <n v="0"/>
    <m/>
  </r>
  <r>
    <n v="891900390"/>
    <s v="HOSPITAL DPTAL SAN VICENTE DE FERRER (ANDALUCIA)"/>
    <s v="F"/>
    <n v="502446"/>
    <s v="F_502446"/>
    <s v="891900390_F_502446"/>
    <s v="F"/>
    <n v="502446"/>
    <d v="2020-07-14T00:00:00"/>
    <n v="74143"/>
    <n v="74143"/>
    <s v="B)Factura sin saldo ERP"/>
    <x v="0"/>
    <m/>
    <m/>
    <s v="OK"/>
    <n v="74143"/>
    <n v="0"/>
    <n v="0"/>
    <n v="0"/>
    <n v="74143"/>
    <n v="0"/>
    <m/>
    <n v="0"/>
    <m/>
    <n v="0"/>
    <n v="74143"/>
    <n v="0"/>
    <n v="2200917328"/>
    <s v="18.09.2020"/>
    <n v="0"/>
    <d v="2020-08-06T00:00:00"/>
    <m/>
    <n v="2"/>
    <m/>
    <m/>
    <n v="1"/>
    <n v="20200830"/>
    <n v="20200812"/>
    <n v="74143"/>
    <n v="0"/>
    <m/>
  </r>
  <r>
    <n v="891900390"/>
    <s v="HOSPITAL DPTAL SAN VICENTE DE FERRER (ANDALUCIA)"/>
    <s v="FEVE"/>
    <n v="10915"/>
    <s v="FEVE_10915"/>
    <s v="891900390_FEVE_10915"/>
    <s v="FEVE"/>
    <n v="10915"/>
    <d v="2020-12-02T00:00:00"/>
    <n v="198990"/>
    <n v="198990"/>
    <s v="B)Factura sin saldo ERP"/>
    <x v="0"/>
    <m/>
    <m/>
    <s v="OK"/>
    <n v="198990"/>
    <n v="0"/>
    <n v="0"/>
    <n v="0"/>
    <n v="198990"/>
    <n v="0"/>
    <m/>
    <n v="0"/>
    <m/>
    <n v="0"/>
    <n v="198990"/>
    <n v="0"/>
    <n v="2201024512"/>
    <s v="23.03.2021"/>
    <n v="0"/>
    <d v="2021-01-08T00:00:00"/>
    <m/>
    <n v="2"/>
    <m/>
    <m/>
    <n v="1"/>
    <n v="20210130"/>
    <n v="20210113"/>
    <n v="198990"/>
    <n v="0"/>
    <m/>
  </r>
  <r>
    <n v="891900390"/>
    <s v="HOSPITAL DPTAL SAN VICENTE DE FERRER (ANDALUCIA)"/>
    <s v="FEVE"/>
    <n v="55375"/>
    <s v="FEVE_55375"/>
    <s v="891900390_FEVE_55375"/>
    <s v="FEVE"/>
    <n v="55375"/>
    <d v="2021-04-12T00:00:00"/>
    <n v="63066"/>
    <n v="63066"/>
    <s v="B)Factura sin saldo ERP"/>
    <x v="0"/>
    <m/>
    <m/>
    <s v="OK"/>
    <n v="63066"/>
    <n v="0"/>
    <n v="0"/>
    <n v="0"/>
    <n v="63066"/>
    <n v="0"/>
    <m/>
    <n v="0"/>
    <m/>
    <n v="0"/>
    <n v="63066"/>
    <n v="0"/>
    <n v="2201148486"/>
    <s v="30.11.2021"/>
    <n v="0"/>
    <d v="2021-04-12T00:00:00"/>
    <m/>
    <n v="2"/>
    <m/>
    <m/>
    <n v="1"/>
    <n v="20210730"/>
    <n v="20210713"/>
    <n v="63066"/>
    <n v="0"/>
    <m/>
  </r>
  <r>
    <n v="891900390"/>
    <s v="HOSPITAL DPTAL SAN VICENTE DE FERRER (ANDALUCIA)"/>
    <s v="FEVE"/>
    <n v="78684"/>
    <s v="FEVE_78684"/>
    <s v="891900390_FEVE_78684"/>
    <s v="FEVE"/>
    <n v="78684"/>
    <d v="2021-06-09T00:00:00"/>
    <n v="59600"/>
    <n v="59600"/>
    <s v="B)Factura sin saldo ERP"/>
    <x v="0"/>
    <m/>
    <m/>
    <s v="OK"/>
    <n v="59600"/>
    <n v="0"/>
    <n v="0"/>
    <n v="0"/>
    <n v="59600"/>
    <n v="0"/>
    <m/>
    <n v="0"/>
    <m/>
    <n v="0"/>
    <n v="59600"/>
    <n v="0"/>
    <n v="2201148486"/>
    <s v="30.11.2021"/>
    <n v="0"/>
    <d v="2021-07-12T00:00:00"/>
    <m/>
    <n v="2"/>
    <m/>
    <m/>
    <n v="1"/>
    <n v="20210730"/>
    <n v="20210713"/>
    <n v="59600"/>
    <n v="0"/>
    <m/>
  </r>
  <r>
    <n v="891900390"/>
    <s v="HOSPITAL DPTAL SAN VICENTE DE FERRER (ANDALUCIA)"/>
    <s v="FEVE"/>
    <n v="79529"/>
    <s v="FEVE_79529"/>
    <s v="891900390_FEVE_79529"/>
    <s v="FEVE"/>
    <n v="79529"/>
    <d v="2021-06-11T00:00:00"/>
    <n v="106944"/>
    <n v="106944"/>
    <s v="B)Factura sin saldo ERP"/>
    <x v="0"/>
    <m/>
    <m/>
    <s v="OK"/>
    <n v="106944"/>
    <n v="0"/>
    <n v="0"/>
    <n v="0"/>
    <n v="106944"/>
    <n v="0"/>
    <m/>
    <n v="0"/>
    <m/>
    <n v="0"/>
    <n v="106944"/>
    <n v="0"/>
    <n v="2201148486"/>
    <s v="30.11.2021"/>
    <n v="0"/>
    <d v="2021-07-12T00:00:00"/>
    <m/>
    <n v="2"/>
    <m/>
    <m/>
    <n v="1"/>
    <n v="20210730"/>
    <n v="20210713"/>
    <n v="106944"/>
    <n v="0"/>
    <m/>
  </r>
  <r>
    <n v="891900390"/>
    <s v="HOSPITAL DPTAL SAN VICENTE DE FERRER (ANDALUCIA)"/>
    <s v="FEVE"/>
    <n v="85445"/>
    <s v="FEVE_85445"/>
    <s v="891900390_FEVE_85445"/>
    <s v="FEVE"/>
    <n v="85445"/>
    <d v="2021-06-26T00:00:00"/>
    <n v="59600"/>
    <n v="59600"/>
    <s v="B)Factura sin saldo ERP"/>
    <x v="0"/>
    <m/>
    <m/>
    <s v="OK"/>
    <n v="59600"/>
    <n v="0"/>
    <n v="0"/>
    <n v="0"/>
    <n v="59600"/>
    <n v="0"/>
    <m/>
    <n v="0"/>
    <m/>
    <n v="0"/>
    <n v="59600"/>
    <n v="0"/>
    <n v="2201135944"/>
    <s v="22.11.2021"/>
    <n v="0"/>
    <d v="2021-07-12T00:00:00"/>
    <m/>
    <n v="2"/>
    <m/>
    <m/>
    <n v="1"/>
    <n v="20210730"/>
    <n v="20210713"/>
    <n v="59600"/>
    <n v="0"/>
    <m/>
  </r>
  <r>
    <n v="891900390"/>
    <s v="HOSPITAL DPTAL SAN VICENTE DE FERRER (ANDALUCIA)"/>
    <s v="FEVE"/>
    <n v="92610"/>
    <s v="FEVE_92610"/>
    <s v="891900390_FEVE_92610"/>
    <s v="FEVE"/>
    <n v="92610"/>
    <d v="2021-07-17T00:00:00"/>
    <n v="75492"/>
    <n v="75492"/>
    <s v="B)Factura sin saldo ERP"/>
    <x v="0"/>
    <m/>
    <m/>
    <s v="OK"/>
    <n v="75492"/>
    <n v="0"/>
    <n v="0"/>
    <n v="0"/>
    <n v="75492"/>
    <n v="0"/>
    <m/>
    <n v="0"/>
    <m/>
    <n v="0"/>
    <n v="75492"/>
    <n v="0"/>
    <n v="2201165181"/>
    <s v="29.12.2021"/>
    <n v="0"/>
    <d v="2021-08-06T00:00:00"/>
    <m/>
    <n v="2"/>
    <m/>
    <m/>
    <n v="1"/>
    <n v="20210831"/>
    <n v="20210823"/>
    <n v="75492"/>
    <n v="0"/>
    <m/>
  </r>
  <r>
    <n v="891900390"/>
    <s v="HOSPITAL DPTAL SAN VICENTE DE FERRER (ANDALUCIA)"/>
    <s v="FEVE"/>
    <n v="96978"/>
    <s v="FEVE_96978"/>
    <s v="891900390_FEVE_96978"/>
    <s v="FEVE"/>
    <n v="96978"/>
    <d v="2021-07-31T00:00:00"/>
    <n v="62660"/>
    <n v="62660"/>
    <s v="B)Factura sin saldo ERP"/>
    <x v="0"/>
    <m/>
    <m/>
    <s v="OK"/>
    <n v="62660"/>
    <n v="0"/>
    <n v="0"/>
    <n v="0"/>
    <n v="62660"/>
    <n v="0"/>
    <m/>
    <n v="0"/>
    <m/>
    <n v="0"/>
    <n v="62660"/>
    <n v="0"/>
    <n v="2201165181"/>
    <s v="29.12.2021"/>
    <n v="0"/>
    <d v="2021-08-06T00:00:00"/>
    <m/>
    <n v="2"/>
    <m/>
    <m/>
    <n v="1"/>
    <n v="20210831"/>
    <n v="20210823"/>
    <n v="62660"/>
    <n v="0"/>
    <m/>
  </r>
  <r>
    <n v="891900390"/>
    <s v="HOSPITAL DPTAL SAN VICENTE DE FERRER (ANDALUCIA)"/>
    <s v="F"/>
    <n v="339445"/>
    <s v="F_339445"/>
    <s v="891900390_F_339445"/>
    <s v="F"/>
    <n v="339445"/>
    <d v="2019-04-16T00:00:00"/>
    <n v="149298"/>
    <n v="149298"/>
    <s v="B)Factura sin saldo ERP"/>
    <x v="0"/>
    <m/>
    <m/>
    <s v="OK"/>
    <n v="149298"/>
    <n v="0"/>
    <n v="0"/>
    <n v="0"/>
    <n v="149298"/>
    <n v="0"/>
    <m/>
    <n v="0"/>
    <m/>
    <n v="0"/>
    <n v="149298"/>
    <n v="0"/>
    <n v="2200662111"/>
    <s v="14.06.2019"/>
    <n v="0"/>
    <d v="2019-05-10T00:00:00"/>
    <m/>
    <n v="2"/>
    <m/>
    <m/>
    <n v="1"/>
    <n v="20190530"/>
    <n v="20190510"/>
    <n v="149298"/>
    <n v="0"/>
    <m/>
  </r>
  <r>
    <n v="891900390"/>
    <s v="HOSPITAL DPTAL SAN VICENTE DE FERRER (ANDALUCIA)"/>
    <s v="F"/>
    <n v="340179"/>
    <s v="F_340179"/>
    <s v="891900390_F_340179"/>
    <s v="F"/>
    <n v="340179"/>
    <d v="2019-04-19T00:00:00"/>
    <n v="93616"/>
    <n v="93616"/>
    <s v="B)Factura sin saldo ERP"/>
    <x v="0"/>
    <m/>
    <m/>
    <s v="OK"/>
    <n v="93616"/>
    <n v="0"/>
    <n v="0"/>
    <n v="0"/>
    <n v="93616"/>
    <n v="0"/>
    <m/>
    <n v="0"/>
    <m/>
    <n v="0"/>
    <n v="93616"/>
    <n v="0"/>
    <n v="2200662111"/>
    <s v="14.06.2019"/>
    <n v="0"/>
    <d v="2019-05-10T00:00:00"/>
    <m/>
    <n v="2"/>
    <m/>
    <m/>
    <n v="1"/>
    <n v="20190530"/>
    <n v="20190510"/>
    <n v="93616"/>
    <n v="0"/>
    <m/>
  </r>
  <r>
    <n v="891900390"/>
    <s v="HOSPITAL DPTAL SAN VICENTE DE FERRER (ANDALUCIA)"/>
    <s v="F"/>
    <n v="352503"/>
    <s v="F_352503"/>
    <s v="891900390_F_352503"/>
    <s v="F"/>
    <n v="352503"/>
    <d v="2019-05-23T00:00:00"/>
    <n v="54400"/>
    <n v="54400"/>
    <s v="B)Factura sin saldo ERP"/>
    <x v="0"/>
    <m/>
    <m/>
    <s v="OK"/>
    <n v="54400"/>
    <n v="0"/>
    <n v="0"/>
    <n v="0"/>
    <n v="54400"/>
    <n v="0"/>
    <m/>
    <n v="0"/>
    <m/>
    <n v="0"/>
    <n v="54400"/>
    <n v="0"/>
    <n v="2200685080"/>
    <s v="29.07.2019"/>
    <n v="0"/>
    <d v="2019-06-12T00:00:00"/>
    <m/>
    <n v="2"/>
    <m/>
    <m/>
    <n v="1"/>
    <n v="20190630"/>
    <n v="20190612"/>
    <n v="54400"/>
    <n v="0"/>
    <m/>
  </r>
  <r>
    <n v="891900390"/>
    <s v="HOSPITAL DPTAL SAN VICENTE DE FERRER (ANDALUCIA)"/>
    <s v="F"/>
    <n v="355756"/>
    <s v="F_355756"/>
    <s v="891900390_F_355756"/>
    <s v="F"/>
    <n v="355756"/>
    <d v="2019-05-31T00:00:00"/>
    <n v="54400"/>
    <n v="54400"/>
    <s v="B)Factura sin saldo ERP"/>
    <x v="0"/>
    <m/>
    <m/>
    <s v="OK"/>
    <n v="54400"/>
    <n v="0"/>
    <n v="0"/>
    <n v="0"/>
    <n v="54400"/>
    <n v="0"/>
    <m/>
    <n v="0"/>
    <m/>
    <n v="0"/>
    <n v="54400"/>
    <n v="0"/>
    <n v="2200685080"/>
    <s v="29.07.2019"/>
    <n v="0"/>
    <d v="2019-06-12T00:00:00"/>
    <m/>
    <n v="2"/>
    <m/>
    <m/>
    <n v="1"/>
    <n v="20190630"/>
    <n v="20190612"/>
    <n v="54400"/>
    <n v="0"/>
    <m/>
  </r>
  <r>
    <n v="891900390"/>
    <s v="HOSPITAL DPTAL SAN VICENTE DE FERRER (ANDALUCIA)"/>
    <s v="F"/>
    <n v="361722"/>
    <s v="F_361722"/>
    <s v="891900390_F_361722"/>
    <s v="F"/>
    <n v="361722"/>
    <d v="2019-06-14T00:00:00"/>
    <n v="57930"/>
    <n v="57930"/>
    <s v="B)Factura sin saldo ERP"/>
    <x v="0"/>
    <m/>
    <m/>
    <s v="OK"/>
    <n v="57930"/>
    <n v="0"/>
    <n v="0"/>
    <n v="0"/>
    <n v="57930"/>
    <n v="0"/>
    <m/>
    <n v="0"/>
    <m/>
    <n v="0"/>
    <n v="57930"/>
    <n v="0"/>
    <n v="2200696440"/>
    <s v="26.08.2019"/>
    <n v="0"/>
    <d v="2019-07-09T00:00:00"/>
    <m/>
    <n v="2"/>
    <m/>
    <m/>
    <n v="1"/>
    <n v="20190730"/>
    <n v="20190709"/>
    <n v="57930"/>
    <n v="0"/>
    <m/>
  </r>
  <r>
    <n v="891900390"/>
    <s v="HOSPITAL DPTAL SAN VICENTE DE FERRER (ANDALUCIA)"/>
    <s v="F"/>
    <n v="389366"/>
    <s v="F_389366"/>
    <s v="891900390_F_389366"/>
    <s v="F"/>
    <n v="389366"/>
    <d v="2019-08-25T00:00:00"/>
    <n v="54400"/>
    <n v="54400"/>
    <s v="B)Factura sin saldo ERP"/>
    <x v="0"/>
    <m/>
    <m/>
    <s v="OK"/>
    <n v="54400"/>
    <n v="0"/>
    <n v="0"/>
    <n v="0"/>
    <n v="54400"/>
    <n v="0"/>
    <m/>
    <n v="0"/>
    <m/>
    <n v="0"/>
    <n v="54400"/>
    <n v="0"/>
    <n v="2200729407"/>
    <s v="21.10.2019"/>
    <n v="0"/>
    <d v="2019-09-10T00:00:00"/>
    <m/>
    <n v="2"/>
    <m/>
    <m/>
    <n v="1"/>
    <n v="20190930"/>
    <n v="20190910"/>
    <n v="54400"/>
    <n v="0"/>
    <m/>
  </r>
  <r>
    <n v="891900390"/>
    <s v="HOSPITAL DPTAL SAN VICENTE DE FERRER (ANDALUCIA)"/>
    <s v="F"/>
    <n v="401496"/>
    <s v="F_401496"/>
    <s v="891900390_F_401496"/>
    <s v="F"/>
    <n v="401496"/>
    <d v="2019-09-20T00:00:00"/>
    <n v="123632"/>
    <n v="123632"/>
    <s v="B)Factura sin saldo ERP"/>
    <x v="0"/>
    <m/>
    <m/>
    <s v="OK"/>
    <n v="123632"/>
    <n v="0"/>
    <n v="0"/>
    <n v="0"/>
    <n v="123632"/>
    <n v="0"/>
    <m/>
    <n v="0"/>
    <m/>
    <n v="0"/>
    <n v="123632"/>
    <n v="0"/>
    <n v="2200753269"/>
    <s v="22.11.2019"/>
    <n v="0"/>
    <d v="2019-10-08T00:00:00"/>
    <m/>
    <n v="2"/>
    <m/>
    <m/>
    <n v="1"/>
    <n v="20191030"/>
    <n v="20191008"/>
    <n v="123632"/>
    <n v="0"/>
    <m/>
  </r>
  <r>
    <n v="891900390"/>
    <s v="HOSPITAL DPTAL SAN VICENTE DE FERRER (ANDALUCIA)"/>
    <s v="F"/>
    <n v="411262"/>
    <s v="F_411262"/>
    <s v="891900390_F_411262"/>
    <s v="F"/>
    <n v="411262"/>
    <d v="2019-10-13T00:00:00"/>
    <n v="107200"/>
    <n v="107200"/>
    <s v="B)Factura sin saldo ERP"/>
    <x v="0"/>
    <m/>
    <m/>
    <s v="OK"/>
    <n v="107200"/>
    <n v="0"/>
    <n v="0"/>
    <n v="0"/>
    <n v="107200"/>
    <n v="0"/>
    <m/>
    <n v="0"/>
    <m/>
    <n v="0"/>
    <n v="107200"/>
    <n v="0"/>
    <n v="2200775742"/>
    <s v="26.12.2019"/>
    <n v="0"/>
    <d v="2019-11-08T00:00:00"/>
    <m/>
    <n v="2"/>
    <m/>
    <m/>
    <n v="1"/>
    <n v="20191130"/>
    <n v="20191108"/>
    <n v="107200"/>
    <n v="0"/>
    <m/>
  </r>
  <r>
    <n v="891900390"/>
    <s v="HOSPITAL DPTAL SAN VICENTE DE FERRER (ANDALUCIA)"/>
    <s v="F"/>
    <n v="422291"/>
    <s v="F_422291"/>
    <s v="891900390_F_422291"/>
    <s v="F"/>
    <n v="422291"/>
    <d v="2019-11-10T00:00:00"/>
    <n v="71012"/>
    <n v="71012"/>
    <s v="B)Factura sin saldo ERP"/>
    <x v="0"/>
    <m/>
    <m/>
    <s v="OK"/>
    <n v="71012"/>
    <n v="0"/>
    <n v="0"/>
    <n v="0"/>
    <n v="71012"/>
    <n v="0"/>
    <m/>
    <n v="0"/>
    <m/>
    <n v="0"/>
    <n v="71012"/>
    <n v="0"/>
    <n v="2200811023"/>
    <s v="04.03.2020"/>
    <n v="0"/>
    <d v="2019-12-06T00:00:00"/>
    <m/>
    <n v="2"/>
    <m/>
    <m/>
    <n v="1"/>
    <n v="20191230"/>
    <n v="20191206"/>
    <n v="71012"/>
    <n v="0"/>
    <m/>
  </r>
  <r>
    <n v="891900390"/>
    <s v="HOSPITAL DPTAL SAN VICENTE DE FERRER (ANDALUCIA)"/>
    <s v="F"/>
    <n v="426688"/>
    <s v="F_426688"/>
    <s v="891900390_F_426688"/>
    <s v="F"/>
    <n v="426688"/>
    <d v="2019-11-21T00:00:00"/>
    <n v="68749"/>
    <n v="68749"/>
    <s v="B)Factura sin saldo ERP"/>
    <x v="0"/>
    <m/>
    <m/>
    <s v="OK"/>
    <n v="68749"/>
    <n v="0"/>
    <n v="0"/>
    <n v="0"/>
    <n v="68749"/>
    <n v="0"/>
    <m/>
    <n v="0"/>
    <m/>
    <n v="0"/>
    <n v="68749"/>
    <n v="0"/>
    <n v="2200811023"/>
    <s v="04.03.2020"/>
    <n v="0"/>
    <d v="2019-12-06T00:00:00"/>
    <m/>
    <n v="2"/>
    <m/>
    <m/>
    <n v="1"/>
    <n v="20191230"/>
    <n v="20191206"/>
    <n v="68749"/>
    <n v="0"/>
    <m/>
  </r>
  <r>
    <n v="891900390"/>
    <s v="HOSPITAL DPTAL SAN VICENTE DE FERRER (ANDALUCIA)"/>
    <s v="F"/>
    <n v="427685"/>
    <s v="F_427685"/>
    <s v="891900390_F_427685"/>
    <s v="F"/>
    <n v="427685"/>
    <d v="2019-11-25T00:00:00"/>
    <n v="76266"/>
    <n v="76266"/>
    <s v="B)Factura sin saldo ERP"/>
    <x v="0"/>
    <m/>
    <m/>
    <s v="OK"/>
    <n v="76266"/>
    <n v="0"/>
    <n v="0"/>
    <n v="0"/>
    <n v="76266"/>
    <n v="0"/>
    <m/>
    <n v="0"/>
    <m/>
    <n v="0"/>
    <n v="76266"/>
    <n v="0"/>
    <n v="2200811023"/>
    <s v="04.03.2020"/>
    <n v="0"/>
    <d v="2019-12-06T00:00:00"/>
    <m/>
    <n v="2"/>
    <m/>
    <m/>
    <n v="1"/>
    <n v="20191230"/>
    <n v="20191206"/>
    <n v="76266"/>
    <n v="0"/>
    <m/>
  </r>
  <r>
    <n v="891900390"/>
    <s v="HOSPITAL DPTAL SAN VICENTE DE FERRER (ANDALUCIA)"/>
    <s v="F"/>
    <n v="435717"/>
    <s v="F_435717"/>
    <s v="891900390_F_435717"/>
    <s v="F"/>
    <n v="435717"/>
    <d v="2019-12-09T00:00:00"/>
    <n v="117579"/>
    <n v="117579"/>
    <s v="B)Factura sin saldo ERP"/>
    <x v="0"/>
    <m/>
    <m/>
    <s v="OK"/>
    <n v="117579"/>
    <n v="0"/>
    <n v="0"/>
    <n v="0"/>
    <n v="117579"/>
    <n v="0"/>
    <m/>
    <n v="0"/>
    <m/>
    <n v="0"/>
    <n v="117579"/>
    <n v="0"/>
    <n v="2200811483"/>
    <s v="09.03.2020"/>
    <n v="0"/>
    <d v="2020-01-09T00:00:00"/>
    <m/>
    <n v="2"/>
    <m/>
    <m/>
    <n v="1"/>
    <n v="20200130"/>
    <n v="20200120"/>
    <n v="117579"/>
    <n v="0"/>
    <m/>
  </r>
  <r>
    <n v="891900390"/>
    <s v="HOSPITAL DPTAL SAN VICENTE DE FERRER (ANDALUCIA)"/>
    <s v="F"/>
    <n v="437376"/>
    <s v="F_437376"/>
    <s v="891900390_F_437376"/>
    <s v="F"/>
    <n v="437376"/>
    <d v="2019-12-12T00:00:00"/>
    <n v="70165"/>
    <n v="70165"/>
    <s v="B)Factura sin saldo ERP"/>
    <x v="0"/>
    <m/>
    <m/>
    <s v="OK"/>
    <n v="70165"/>
    <n v="0"/>
    <n v="0"/>
    <n v="0"/>
    <n v="70165"/>
    <n v="0"/>
    <m/>
    <n v="0"/>
    <m/>
    <n v="0"/>
    <n v="70165"/>
    <n v="0"/>
    <n v="2200811483"/>
    <s v="09.03.2020"/>
    <n v="0"/>
    <d v="2020-01-09T00:00:00"/>
    <m/>
    <n v="2"/>
    <m/>
    <m/>
    <n v="1"/>
    <n v="20200130"/>
    <n v="20200120"/>
    <n v="70165"/>
    <n v="0"/>
    <m/>
  </r>
  <r>
    <n v="891900390"/>
    <s v="HOSPITAL DPTAL SAN VICENTE DE FERRER (ANDALUCIA)"/>
    <s v="F"/>
    <n v="449940"/>
    <s v="F_449940"/>
    <s v="891900390_F_449940"/>
    <s v="F"/>
    <n v="449940"/>
    <d v="2020-01-19T00:00:00"/>
    <n v="104394"/>
    <n v="104394"/>
    <s v="B)Factura sin saldo ERP"/>
    <x v="0"/>
    <m/>
    <m/>
    <s v="OK"/>
    <n v="104394"/>
    <n v="0"/>
    <n v="0"/>
    <n v="0"/>
    <n v="104394"/>
    <n v="0"/>
    <m/>
    <n v="0"/>
    <m/>
    <n v="0"/>
    <n v="104394"/>
    <n v="0"/>
    <n v="2200812623"/>
    <s v="27.03.2020"/>
    <n v="0"/>
    <d v="2020-02-07T00:00:00"/>
    <m/>
    <n v="2"/>
    <m/>
    <m/>
    <n v="1"/>
    <n v="20200229"/>
    <n v="20200207"/>
    <n v="104394"/>
    <n v="0"/>
    <m/>
  </r>
  <r>
    <n v="891900390"/>
    <s v="HOSPITAL DPTAL SAN VICENTE DE FERRER (ANDALUCIA)"/>
    <s v="F"/>
    <n v="452662"/>
    <s v="F_452662"/>
    <s v="891900390_F_452662"/>
    <s v="F"/>
    <n v="452662"/>
    <d v="2020-01-27T00:00:00"/>
    <n v="61130"/>
    <n v="61130"/>
    <s v="B)Factura sin saldo ERP"/>
    <x v="0"/>
    <m/>
    <m/>
    <s v="OK"/>
    <n v="61130"/>
    <n v="0"/>
    <n v="0"/>
    <n v="0"/>
    <n v="61130"/>
    <n v="0"/>
    <m/>
    <n v="0"/>
    <m/>
    <n v="0"/>
    <n v="61130"/>
    <n v="0"/>
    <n v="2200812623"/>
    <s v="27.03.2020"/>
    <n v="0"/>
    <d v="2020-02-07T00:00:00"/>
    <m/>
    <n v="2"/>
    <m/>
    <m/>
    <n v="1"/>
    <n v="20200229"/>
    <n v="20200207"/>
    <n v="61130"/>
    <n v="0"/>
    <m/>
  </r>
  <r>
    <n v="891900390"/>
    <s v="HOSPITAL DPTAL SAN VICENTE DE FERRER (ANDALUCIA)"/>
    <s v="F"/>
    <n v="461093"/>
    <s v="F_461093"/>
    <s v="891900390_F_461093"/>
    <s v="F"/>
    <n v="461093"/>
    <d v="2020-02-13T00:00:00"/>
    <n v="84437"/>
    <n v="84437"/>
    <s v="B)Factura sin saldo ERP"/>
    <x v="0"/>
    <m/>
    <m/>
    <s v="OK"/>
    <n v="84437"/>
    <n v="0"/>
    <n v="0"/>
    <n v="0"/>
    <n v="84437"/>
    <n v="0"/>
    <m/>
    <n v="0"/>
    <m/>
    <n v="0"/>
    <n v="84437"/>
    <n v="0"/>
    <n v="2200826375"/>
    <s v="24.04.2020"/>
    <n v="0"/>
    <d v="2020-03-09T00:00:00"/>
    <m/>
    <n v="2"/>
    <m/>
    <m/>
    <n v="1"/>
    <n v="20200330"/>
    <n v="20200309"/>
    <n v="84437"/>
    <n v="0"/>
    <m/>
  </r>
  <r>
    <n v="891900390"/>
    <s v="HOSPITAL DPTAL SAN VICENTE DE FERRER (ANDALUCIA)"/>
    <s v="F"/>
    <n v="476704"/>
    <s v="F_476704"/>
    <s v="891900390_F_476704"/>
    <s v="F"/>
    <n v="476704"/>
    <d v="2020-03-27T00:00:00"/>
    <n v="59958"/>
    <n v="59958"/>
    <s v="B)Factura sin saldo ERP"/>
    <x v="0"/>
    <m/>
    <m/>
    <s v="OK"/>
    <n v="59958"/>
    <n v="0"/>
    <n v="0"/>
    <n v="0"/>
    <n v="59958"/>
    <n v="0"/>
    <m/>
    <n v="0"/>
    <m/>
    <n v="0"/>
    <n v="59958"/>
    <n v="0"/>
    <n v="2200879578"/>
    <s v="21.07.2020"/>
    <n v="0"/>
    <d v="2020-03-27T00:00:00"/>
    <m/>
    <n v="2"/>
    <m/>
    <m/>
    <n v="1"/>
    <n v="20200630"/>
    <n v="20200601"/>
    <n v="59958"/>
    <n v="0"/>
    <m/>
  </r>
  <r>
    <n v="891900390"/>
    <s v="HOSPITAL DPTAL SAN VICENTE DE FERRER (ANDALUCIA)"/>
    <s v="F"/>
    <n v="489193"/>
    <s v="F_489193"/>
    <s v="891900390_F_489193"/>
    <s v="F"/>
    <n v="489193"/>
    <d v="2020-05-23T00:00:00"/>
    <n v="57600"/>
    <n v="57600"/>
    <s v="B)Factura sin saldo ERP"/>
    <x v="0"/>
    <m/>
    <m/>
    <s v="OK"/>
    <n v="57600"/>
    <n v="0"/>
    <n v="0"/>
    <n v="0"/>
    <n v="57600"/>
    <n v="0"/>
    <m/>
    <n v="0"/>
    <m/>
    <n v="0"/>
    <n v="57600"/>
    <n v="0"/>
    <n v="2200879578"/>
    <s v="21.07.2020"/>
    <n v="0"/>
    <d v="2020-06-05T00:00:00"/>
    <m/>
    <n v="2"/>
    <m/>
    <m/>
    <n v="1"/>
    <n v="20200630"/>
    <n v="20200609"/>
    <n v="57600"/>
    <n v="0"/>
    <m/>
  </r>
  <r>
    <n v="891900390"/>
    <s v="HOSPITAL DPTAL SAN VICENTE DE FERRER (ANDALUCIA)"/>
    <s v="F"/>
    <n v="495367"/>
    <s v="F_495367"/>
    <s v="891900390_F_495367"/>
    <s v="F"/>
    <n v="495367"/>
    <d v="2020-06-17T00:00:00"/>
    <n v="70425"/>
    <n v="70425"/>
    <s v="B)Factura sin saldo ERP"/>
    <x v="0"/>
    <m/>
    <m/>
    <s v="OK"/>
    <n v="70425"/>
    <n v="0"/>
    <n v="0"/>
    <n v="0"/>
    <n v="70425"/>
    <n v="0"/>
    <m/>
    <n v="0"/>
    <m/>
    <n v="0"/>
    <n v="70425"/>
    <n v="0"/>
    <n v="2200917328"/>
    <s v="18.09.2020"/>
    <n v="0"/>
    <d v="2020-06-17T00:00:00"/>
    <m/>
    <n v="2"/>
    <m/>
    <m/>
    <n v="1"/>
    <n v="20200830"/>
    <n v="20200812"/>
    <n v="70425"/>
    <n v="0"/>
    <m/>
  </r>
  <r>
    <n v="891900390"/>
    <s v="HOSPITAL DPTAL SAN VICENTE DE FERRER (ANDALUCIA)"/>
    <s v="F"/>
    <n v="498217"/>
    <s v="F_498217"/>
    <s v="891900390_F_498217"/>
    <s v="F"/>
    <n v="498217"/>
    <d v="2020-06-30T00:00:00"/>
    <n v="57600"/>
    <n v="57600"/>
    <s v="B)Factura sin saldo ERP"/>
    <x v="0"/>
    <m/>
    <m/>
    <s v="OK"/>
    <n v="57600"/>
    <n v="0"/>
    <n v="0"/>
    <n v="0"/>
    <n v="57600"/>
    <n v="0"/>
    <m/>
    <n v="0"/>
    <m/>
    <n v="0"/>
    <n v="57600"/>
    <n v="0"/>
    <n v="2200917328"/>
    <s v="18.09.2020"/>
    <n v="0"/>
    <d v="2020-06-30T00:00:00"/>
    <m/>
    <n v="2"/>
    <m/>
    <m/>
    <n v="1"/>
    <n v="20200830"/>
    <n v="20200812"/>
    <n v="57600"/>
    <n v="0"/>
    <m/>
  </r>
  <r>
    <n v="891900390"/>
    <s v="HOSPITAL DPTAL SAN VICENTE DE FERRER (ANDALUCIA)"/>
    <s v="F"/>
    <n v="333494"/>
    <s v="F_333494"/>
    <s v="891900390_F_333494"/>
    <s v="F"/>
    <n v="333494"/>
    <d v="2019-04-02T00:00:00"/>
    <n v="55814"/>
    <n v="55814"/>
    <s v="B)Factura sin saldo ERP"/>
    <x v="0"/>
    <m/>
    <m/>
    <s v="OK"/>
    <n v="55814"/>
    <n v="0"/>
    <n v="0"/>
    <n v="0"/>
    <n v="55814"/>
    <n v="0"/>
    <m/>
    <n v="0"/>
    <m/>
    <n v="0"/>
    <n v="55814"/>
    <n v="0"/>
    <n v="2200662111"/>
    <s v="14.06.2019"/>
    <n v="0"/>
    <d v="2019-05-10T00:00:00"/>
    <m/>
    <n v="2"/>
    <m/>
    <m/>
    <n v="1"/>
    <n v="20190530"/>
    <n v="20190510"/>
    <n v="55814"/>
    <n v="0"/>
    <m/>
  </r>
  <r>
    <n v="891900390"/>
    <s v="HOSPITAL DPTAL SAN VICENTE DE FERRER (ANDALUCIA)"/>
    <s v="FEVE"/>
    <n v="124992"/>
    <s v="FEVE_124992"/>
    <s v="891900390_FEVE_124992"/>
    <s v="FEVE"/>
    <n v="124992"/>
    <d v="2021-11-07T00:00:00"/>
    <n v="178491"/>
    <n v="178491"/>
    <s v="B)Factura sin saldo ERP"/>
    <x v="0"/>
    <m/>
    <m/>
    <s v="OK"/>
    <n v="178491"/>
    <n v="0"/>
    <n v="0"/>
    <n v="0"/>
    <n v="178491"/>
    <n v="0"/>
    <m/>
    <n v="0"/>
    <m/>
    <n v="0"/>
    <n v="178491"/>
    <n v="0"/>
    <n v="2201242762"/>
    <s v="31.05.2022"/>
    <n v="0"/>
    <d v="2021-12-06T00:00:00"/>
    <m/>
    <n v="2"/>
    <m/>
    <m/>
    <n v="1"/>
    <n v="20211230"/>
    <n v="20211213"/>
    <n v="178491"/>
    <n v="0"/>
    <m/>
  </r>
  <r>
    <n v="891900390"/>
    <s v="HOSPITAL DPTAL SAN VICENTE DE FERRER (ANDALUCIA)"/>
    <s v="FEVE"/>
    <n v="129680"/>
    <s v="FEVE_129680"/>
    <s v="891900390_FEVE_129680"/>
    <s v="FEVE"/>
    <n v="129680"/>
    <d v="2021-11-20T00:00:00"/>
    <n v="11000"/>
    <n v="11000"/>
    <s v="B)Factura sin saldo ERP"/>
    <x v="0"/>
    <m/>
    <m/>
    <s v="OK"/>
    <n v="11000"/>
    <n v="0"/>
    <n v="0"/>
    <n v="0"/>
    <n v="11000"/>
    <n v="0"/>
    <m/>
    <n v="0"/>
    <m/>
    <n v="0"/>
    <n v="11000"/>
    <n v="0"/>
    <n v="2201215389"/>
    <s v="26.04.2022"/>
    <n v="0"/>
    <d v="2021-12-06T00:00:00"/>
    <m/>
    <n v="2"/>
    <m/>
    <m/>
    <n v="1"/>
    <n v="20211230"/>
    <n v="20211213"/>
    <n v="11000"/>
    <n v="0"/>
    <m/>
  </r>
  <r>
    <n v="891900390"/>
    <s v="HOSPITAL DPTAL SAN VICENTE DE FERRER (ANDALUCIA)"/>
    <s v="FEVE"/>
    <n v="129924"/>
    <s v="FEVE_129924"/>
    <s v="891900390_FEVE_129924"/>
    <s v="FEVE"/>
    <n v="129924"/>
    <d v="2021-11-22T00:00:00"/>
    <n v="5500"/>
    <n v="5500"/>
    <s v="B)Factura sin saldo ERP"/>
    <x v="0"/>
    <m/>
    <m/>
    <s v="OK"/>
    <n v="5500"/>
    <n v="0"/>
    <n v="0"/>
    <n v="0"/>
    <n v="5500"/>
    <n v="0"/>
    <m/>
    <n v="0"/>
    <m/>
    <n v="0"/>
    <n v="5500"/>
    <n v="0"/>
    <n v="2201215389"/>
    <s v="26.04.2022"/>
    <n v="0"/>
    <d v="2021-12-06T00:00:00"/>
    <m/>
    <n v="2"/>
    <m/>
    <m/>
    <n v="1"/>
    <n v="20211230"/>
    <n v="20211213"/>
    <n v="5500"/>
    <n v="0"/>
    <m/>
  </r>
  <r>
    <n v="891900390"/>
    <s v="HOSPITAL DPTAL SAN VICENTE DE FERRER (ANDALUCIA)"/>
    <s v="FEVE"/>
    <n v="185289"/>
    <s v="FEVE_185289"/>
    <s v="891900390_FEVE_185289"/>
    <s v="FEVE"/>
    <n v="185289"/>
    <d v="2022-05-17T00:00:00"/>
    <n v="216587"/>
    <n v="216587"/>
    <s v="B)Factura sin saldo ERP"/>
    <x v="2"/>
    <n v="216587"/>
    <n v="1222083668"/>
    <s v="OK"/>
    <n v="216587"/>
    <n v="0"/>
    <n v="0"/>
    <n v="0"/>
    <n v="216587"/>
    <n v="0"/>
    <m/>
    <n v="0"/>
    <m/>
    <n v="0"/>
    <n v="0"/>
    <n v="0"/>
    <m/>
    <m/>
    <n v="0"/>
    <d v="2022-06-08T00:00:00"/>
    <m/>
    <n v="2"/>
    <m/>
    <m/>
    <n v="1"/>
    <n v="20220630"/>
    <n v="20220622"/>
    <n v="216587"/>
    <n v="0"/>
    <m/>
  </r>
  <r>
    <n v="891900390"/>
    <s v="HOSPITAL DPTAL SAN VICENTE DE FERRER (ANDALUCIA)"/>
    <s v="FEVE"/>
    <n v="185300"/>
    <s v="FEVE_185300"/>
    <s v="891900390_FEVE_185300"/>
    <s v="FEVE"/>
    <n v="185300"/>
    <d v="2022-05-17T00:00:00"/>
    <n v="81347"/>
    <n v="81347"/>
    <s v="B)Factura sin saldo ERP"/>
    <x v="2"/>
    <n v="81347"/>
    <n v="1222083669"/>
    <s v="OK"/>
    <n v="81347"/>
    <n v="0"/>
    <n v="0"/>
    <n v="0"/>
    <n v="81347"/>
    <n v="0"/>
    <m/>
    <n v="0"/>
    <m/>
    <n v="0"/>
    <n v="0"/>
    <n v="0"/>
    <m/>
    <m/>
    <n v="0"/>
    <d v="2022-06-08T00:00:00"/>
    <m/>
    <n v="2"/>
    <m/>
    <m/>
    <n v="1"/>
    <n v="20220630"/>
    <n v="20220622"/>
    <n v="81347"/>
    <n v="0"/>
    <m/>
  </r>
  <r>
    <n v="891900390"/>
    <s v="HOSPITAL DPTAL SAN VICENTE DE FERRER (ANDALUCIA)"/>
    <s v="FEVE"/>
    <n v="189382"/>
    <s v="FEVE_189382"/>
    <s v="891900390_FEVE_189382"/>
    <s v="FEVE"/>
    <n v="189382"/>
    <d v="2022-05-27T00:00:00"/>
    <n v="6100"/>
    <n v="6100"/>
    <s v="B)Factura sin saldo ERP"/>
    <x v="2"/>
    <n v="6100"/>
    <n v="1222083670"/>
    <s v="OK"/>
    <n v="6100"/>
    <n v="0"/>
    <n v="0"/>
    <n v="0"/>
    <n v="6100"/>
    <n v="0"/>
    <m/>
    <n v="0"/>
    <m/>
    <n v="0"/>
    <n v="0"/>
    <n v="0"/>
    <m/>
    <m/>
    <n v="0"/>
    <d v="2022-06-08T00:00:00"/>
    <m/>
    <n v="2"/>
    <m/>
    <m/>
    <n v="1"/>
    <n v="20220630"/>
    <n v="20220622"/>
    <n v="6100"/>
    <n v="0"/>
    <m/>
  </r>
  <r>
    <n v="891900390"/>
    <s v="HOSPITAL DPTAL SAN VICENTE DE FERRER (ANDALUCIA)"/>
    <s v="F"/>
    <n v="307047"/>
    <s v="F_307047"/>
    <s v="891900390_F_307047"/>
    <s v="F"/>
    <n v="307047"/>
    <d v="2019-01-24T00:00:00"/>
    <n v="129005"/>
    <n v="129005"/>
    <s v="B)Factura sin saldo ERP"/>
    <x v="0"/>
    <m/>
    <m/>
    <s v="OK"/>
    <n v="129005"/>
    <n v="0"/>
    <n v="0"/>
    <n v="0"/>
    <n v="129005"/>
    <n v="0"/>
    <m/>
    <n v="0"/>
    <m/>
    <n v="0"/>
    <n v="129005"/>
    <n v="0"/>
    <n v="2200618313"/>
    <s v="26.03.2019"/>
    <n v="0"/>
    <d v="2019-01-24T00:00:00"/>
    <m/>
    <n v="2"/>
    <m/>
    <m/>
    <n v="1"/>
    <n v="20190228"/>
    <n v="20190208"/>
    <n v="129005"/>
    <n v="0"/>
    <m/>
  </r>
  <r>
    <n v="891900390"/>
    <s v="HOSPITAL DPTAL SAN VICENTE DE FERRER (ANDALUCIA)"/>
    <m/>
    <n v="17504"/>
    <s v="_17504"/>
    <s v="891900390__17504"/>
    <m/>
    <n v="17504"/>
    <d v="2013-01-30T00:00:00"/>
    <n v="223900"/>
    <n v="223900"/>
    <s v="B)Factura sin saldo ERP/conciliar diferencia glosa aceptada"/>
    <x v="3"/>
    <m/>
    <m/>
    <s v="OK"/>
    <n v="223900"/>
    <n v="0"/>
    <n v="0"/>
    <n v="0"/>
    <n v="0"/>
    <n v="223900"/>
    <m/>
    <n v="0"/>
    <m/>
    <n v="0"/>
    <n v="0"/>
    <n v="0"/>
    <m/>
    <m/>
    <n v="0"/>
    <d v="2013-01-30T00:00:00"/>
    <m/>
    <n v="2"/>
    <m/>
    <m/>
    <n v="2"/>
    <n v="20170708"/>
    <n v="20170616"/>
    <n v="223900"/>
    <n v="223900"/>
    <m/>
  </r>
  <r>
    <n v="891900390"/>
    <s v="HOSPITAL DPTAL SAN VICENTE DE FERRER (ANDALUCIA)"/>
    <m/>
    <n v="18847"/>
    <s v="_18847"/>
    <s v="891900390__18847"/>
    <m/>
    <n v="18847"/>
    <d v="2015-05-11T00:00:00"/>
    <n v="651800"/>
    <n v="651800"/>
    <s v="B)Factura sin saldo ERP/conciliar diferencia glosa aceptada"/>
    <x v="3"/>
    <m/>
    <m/>
    <s v="OK"/>
    <n v="651800"/>
    <n v="0"/>
    <n v="0"/>
    <n v="0"/>
    <n v="0"/>
    <n v="651800"/>
    <m/>
    <n v="0"/>
    <m/>
    <n v="0"/>
    <n v="0"/>
    <n v="0"/>
    <m/>
    <m/>
    <n v="0"/>
    <d v="2015-05-11T00:00:00"/>
    <m/>
    <n v="2"/>
    <m/>
    <m/>
    <n v="3"/>
    <n v="20180430"/>
    <n v="20180419"/>
    <n v="651800"/>
    <n v="651800"/>
    <m/>
  </r>
  <r>
    <n v="891900390"/>
    <s v="HOSPITAL DPTAL SAN VICENTE DE FERRER (ANDALUCIA)"/>
    <m/>
    <n v="18982"/>
    <s v="_18982"/>
    <s v="891900390__18982"/>
    <m/>
    <n v="18982"/>
    <d v="2015-08-05T00:00:00"/>
    <n v="57428"/>
    <n v="57428"/>
    <s v="B)Factura sin saldo ERP/conciliar diferencia glosa aceptada"/>
    <x v="3"/>
    <m/>
    <m/>
    <s v="OK"/>
    <n v="800515"/>
    <n v="0"/>
    <n v="0"/>
    <n v="0"/>
    <n v="743087"/>
    <n v="57428"/>
    <m/>
    <n v="0"/>
    <m/>
    <n v="0"/>
    <n v="743087"/>
    <n v="0"/>
    <n v="2200339090"/>
    <s v="09.12.2015"/>
    <n v="0"/>
    <d v="2015-08-05T00:00:00"/>
    <m/>
    <n v="2"/>
    <m/>
    <m/>
    <n v="2"/>
    <n v="20180430"/>
    <n v="20180419"/>
    <n v="800515"/>
    <n v="57428"/>
    <m/>
  </r>
  <r>
    <n v="891900390"/>
    <s v="HOSPITAL DPTAL SAN VICENTE DE FERRER (ANDALUCIA)"/>
    <s v="FCOC"/>
    <n v="2232"/>
    <s v="FCOC_2232"/>
    <s v="891900390_FCOC_2232"/>
    <s v="FCOC"/>
    <n v="2232"/>
    <d v="2021-08-25T00:00:00"/>
    <n v="5500"/>
    <n v="5500"/>
    <s v="B)Factura sin saldo ERP/conciliar diferencia glosa aceptada"/>
    <x v="3"/>
    <m/>
    <m/>
    <s v="OK"/>
    <n v="5500"/>
    <n v="0"/>
    <n v="0"/>
    <n v="0"/>
    <n v="0"/>
    <n v="5500"/>
    <m/>
    <n v="0"/>
    <m/>
    <n v="0"/>
    <n v="0"/>
    <n v="0"/>
    <m/>
    <m/>
    <n v="0"/>
    <d v="2021-09-10T00:00:00"/>
    <m/>
    <n v="2"/>
    <m/>
    <m/>
    <n v="2"/>
    <n v="20220630"/>
    <n v="20220628"/>
    <n v="5500"/>
    <n v="5500"/>
    <m/>
  </r>
  <r>
    <n v="891900390"/>
    <s v="HOSPITAL DPTAL SAN VICENTE DE FERRER (ANDALUCIA)"/>
    <m/>
    <n v="18948"/>
    <s v="_18948"/>
    <s v="891900390__18948"/>
    <m/>
    <n v="18948"/>
    <d v="2015-06-30T00:00:00"/>
    <n v="539200"/>
    <n v="539200"/>
    <s v="B)Factura sin saldo ERP/conciliar diferencia glosa aceptada"/>
    <x v="3"/>
    <m/>
    <m/>
    <s v="OK"/>
    <n v="673400"/>
    <n v="0"/>
    <n v="0"/>
    <n v="0"/>
    <n v="516900"/>
    <n v="156500"/>
    <m/>
    <n v="0"/>
    <m/>
    <n v="0"/>
    <n v="516900"/>
    <n v="0"/>
    <n v="2200404362"/>
    <s v="16.11.2016"/>
    <n v="0"/>
    <d v="2015-06-30T00:00:00"/>
    <m/>
    <n v="2"/>
    <m/>
    <m/>
    <n v="3"/>
    <n v="20180330"/>
    <n v="20180324"/>
    <n v="673400"/>
    <n v="156500"/>
    <m/>
  </r>
  <r>
    <n v="891900390"/>
    <s v="HOSPITAL DPTAL SAN VICENTE DE FERRER (ANDALUCIA)"/>
    <s v="F"/>
    <n v="331780"/>
    <s v="F_331780"/>
    <s v="891900390_F_331780"/>
    <s v="F"/>
    <n v="331780"/>
    <d v="2019-03-29T00:00:00"/>
    <n v="129005"/>
    <n v="129005"/>
    <s v="B)Factura sin saldo ERP/conciliar diferencia valor de factura"/>
    <x v="0"/>
    <m/>
    <m/>
    <s v="OK"/>
    <n v="122383"/>
    <n v="0"/>
    <n v="0"/>
    <n v="0"/>
    <n v="122383"/>
    <n v="0"/>
    <m/>
    <n v="0"/>
    <m/>
    <n v="0"/>
    <n v="122383"/>
    <n v="0"/>
    <n v="2200646558"/>
    <s v="20.05.2019"/>
    <n v="0"/>
    <d v="2019-04-08T00:00:00"/>
    <m/>
    <n v="2"/>
    <m/>
    <m/>
    <n v="1"/>
    <n v="20190430"/>
    <n v="20190408"/>
    <n v="122383"/>
    <n v="0"/>
    <m/>
  </r>
  <r>
    <n v="891900390"/>
    <s v="HOSPITAL DPTAL SAN VICENTE DE FERRER (ANDALUCIA)"/>
    <s v="F"/>
    <n v="335459"/>
    <s v="F_335459"/>
    <s v="891900390_F_335459"/>
    <s v="F"/>
    <n v="335459"/>
    <d v="2019-04-08T00:00:00"/>
    <n v="159100"/>
    <n v="159100"/>
    <s v="B)Factura sin saldo ERP/conciliar diferencia valor de factura"/>
    <x v="0"/>
    <m/>
    <m/>
    <s v="OK"/>
    <n v="155900"/>
    <n v="0"/>
    <n v="0"/>
    <n v="0"/>
    <n v="155900"/>
    <n v="0"/>
    <m/>
    <n v="0"/>
    <m/>
    <n v="0"/>
    <n v="155900"/>
    <n v="0"/>
    <n v="2200662111"/>
    <s v="14.06.2019"/>
    <n v="0"/>
    <d v="2019-05-10T00:00:00"/>
    <m/>
    <n v="2"/>
    <m/>
    <m/>
    <n v="1"/>
    <n v="20190530"/>
    <n v="20190510"/>
    <n v="155900"/>
    <n v="0"/>
    <m/>
  </r>
  <r>
    <n v="891900390"/>
    <s v="HOSPITAL DPTAL SAN VICENTE DE FERRER (ANDALUCIA)"/>
    <s v="FEVE"/>
    <n v="202416"/>
    <s v="FEVE_202416"/>
    <s v="891900390_FEVE_202416"/>
    <s v="FEVE"/>
    <n v="202416"/>
    <d v="2022-07-11T00:00:00"/>
    <n v="6100"/>
    <n v="6100"/>
    <s v="C)Glosas total pendiente por respuesta de IPS"/>
    <x v="4"/>
    <m/>
    <m/>
    <s v="OK"/>
    <n v="6100"/>
    <n v="0"/>
    <n v="0"/>
    <n v="0"/>
    <n v="0"/>
    <n v="0"/>
    <m/>
    <n v="6100"/>
    <s v="PAIWEB: SE DEVUELVE FACTURA CON SOPORTES COMPLETOSY ORIGINALES, YA QUE NO SE EVIDENCIA REGISTRO DEL USUARIOEN EL PAI WEB. FAVOR VERIFICAR PARA TRAMITE DE PAGONANCY"/>
    <n v="6100"/>
    <n v="0"/>
    <n v="0"/>
    <m/>
    <m/>
    <n v="0"/>
    <d v="2022-08-04T00:00:00"/>
    <m/>
    <n v="9"/>
    <m/>
    <s v="SI"/>
    <n v="1"/>
    <n v="21001231"/>
    <n v="20220817"/>
    <n v="61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9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 sortType="ascending">
      <items count="6">
        <item x="0"/>
        <item x="3"/>
        <item x="4"/>
        <item x="1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numFmtId="166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showAll="0"/>
  </pivotFields>
  <rowFields count="1">
    <field x="12"/>
  </rowFields>
  <rowItems count="6">
    <i>
      <x v="2"/>
    </i>
    <i>
      <x v="4"/>
    </i>
    <i>
      <x v="1"/>
    </i>
    <i>
      <x v="3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8"/>
  </dataFields>
  <formats count="12">
    <format dxfId="75">
      <pivotArea type="all" dataOnly="0" outline="0" fieldPosition="0"/>
    </format>
    <format dxfId="74">
      <pivotArea outline="0" collapsedLevelsAreSubtotals="1" fieldPosition="0"/>
    </format>
    <format dxfId="73">
      <pivotArea field="12" type="button" dataOnly="0" labelOnly="1" outline="0" axis="axisRow" fieldPosition="0"/>
    </format>
    <format dxfId="72">
      <pivotArea dataOnly="0" labelOnly="1" fieldPosition="0">
        <references count="1">
          <reference field="12" count="0"/>
        </references>
      </pivotArea>
    </format>
    <format dxfId="71">
      <pivotArea dataOnly="0" labelOnly="1" grandRow="1" outline="0" fieldPosition="0"/>
    </format>
    <format dxfId="7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dataOnly="0" labelOnly="1" grandRow="1" outline="0" fieldPosition="0"/>
    </format>
    <format dxfId="0">
      <pivotArea field="12" type="button" dataOnly="0" labelOnly="1" outline="0" axis="axisRow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operaciones07dfa@gmail.com" TargetMode="External"/><Relationship Id="rId1" Type="http://schemas.openxmlformats.org/officeDocument/2006/relationships/hyperlink" Target="mailto:carterahospitalandalucia@gmail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topLeftCell="A61" workbookViewId="0">
      <selection activeCell="K74" sqref="K74"/>
    </sheetView>
  </sheetViews>
  <sheetFormatPr baseColWidth="10" defaultRowHeight="15" x14ac:dyDescent="0.25"/>
  <cols>
    <col min="1" max="1" width="18.7109375" style="1" bestFit="1" customWidth="1"/>
    <col min="2" max="2" width="23.5703125" style="1" customWidth="1"/>
    <col min="3" max="3" width="12" style="1" customWidth="1"/>
    <col min="4" max="4" width="19.7109375" style="11" bestFit="1" customWidth="1"/>
    <col min="5" max="5" width="14.42578125" style="11" bestFit="1" customWidth="1"/>
    <col min="6" max="6" width="12.85546875" style="12" bestFit="1" customWidth="1"/>
    <col min="7" max="7" width="15" style="12" customWidth="1"/>
    <col min="8" max="8" width="16.85546875" style="12" customWidth="1"/>
    <col min="9" max="16384" width="11.42578125" style="1"/>
  </cols>
  <sheetData>
    <row r="1" spans="1:8" x14ac:dyDescent="0.25">
      <c r="A1" s="2" t="s">
        <v>0</v>
      </c>
      <c r="B1" s="14">
        <f ca="1">TODAY()</f>
        <v>44803</v>
      </c>
      <c r="C1" s="14"/>
      <c r="D1" s="15" t="s">
        <v>1</v>
      </c>
      <c r="E1" s="16"/>
      <c r="F1" s="17"/>
      <c r="G1" s="3" t="s">
        <v>2</v>
      </c>
      <c r="H1" s="3" t="s">
        <v>3</v>
      </c>
    </row>
    <row r="2" spans="1:8" x14ac:dyDescent="0.25">
      <c r="A2" s="2" t="s">
        <v>4</v>
      </c>
      <c r="B2" s="21" t="s">
        <v>28</v>
      </c>
      <c r="C2" s="21"/>
      <c r="D2" s="18"/>
      <c r="E2" s="19"/>
      <c r="F2" s="20"/>
      <c r="G2" s="10">
        <f>MIN(D11:D1048576)</f>
        <v>41304</v>
      </c>
      <c r="H2" s="10">
        <f>MAX(D11:D1048576)</f>
        <v>44753</v>
      </c>
    </row>
    <row r="3" spans="1:8" x14ac:dyDescent="0.25">
      <c r="A3" s="2" t="s">
        <v>5</v>
      </c>
      <c r="B3" s="21" t="s">
        <v>29</v>
      </c>
      <c r="C3" s="21"/>
      <c r="D3" s="22" t="s">
        <v>23</v>
      </c>
      <c r="E3" s="22"/>
      <c r="F3" s="23" t="str">
        <f>A11</f>
        <v>COMFENALCO EPS</v>
      </c>
      <c r="G3" s="24"/>
      <c r="H3" s="25"/>
    </row>
    <row r="4" spans="1:8" x14ac:dyDescent="0.25">
      <c r="A4" s="2" t="s">
        <v>7</v>
      </c>
      <c r="B4" s="21" t="s">
        <v>30</v>
      </c>
      <c r="C4" s="21"/>
      <c r="D4" s="22" t="s">
        <v>6</v>
      </c>
      <c r="E4" s="22"/>
      <c r="F4" s="30">
        <f>SUM(H11:H1048576)</f>
        <v>14956116</v>
      </c>
      <c r="G4" s="31"/>
      <c r="H4" s="32"/>
    </row>
    <row r="5" spans="1:8" x14ac:dyDescent="0.25">
      <c r="A5" s="2" t="s">
        <v>9</v>
      </c>
      <c r="B5" s="33" t="s">
        <v>19</v>
      </c>
      <c r="C5" s="33"/>
      <c r="D5" s="22" t="s">
        <v>8</v>
      </c>
      <c r="E5" s="22"/>
      <c r="F5" s="34">
        <f>COUNT(C11:C1048576)</f>
        <v>7</v>
      </c>
      <c r="G5" s="35"/>
      <c r="H5" s="36"/>
    </row>
    <row r="6" spans="1:8" x14ac:dyDescent="0.25">
      <c r="A6" s="4" t="s">
        <v>10</v>
      </c>
      <c r="B6" s="37" t="s">
        <v>31</v>
      </c>
      <c r="C6" s="38"/>
      <c r="D6" s="39" t="s">
        <v>22</v>
      </c>
      <c r="E6" s="39"/>
      <c r="F6" s="39"/>
      <c r="G6" s="39"/>
      <c r="H6" s="39"/>
    </row>
    <row r="7" spans="1:8" x14ac:dyDescent="0.25">
      <c r="A7" s="2" t="s">
        <v>11</v>
      </c>
      <c r="B7" s="40" t="s">
        <v>26</v>
      </c>
      <c r="C7" s="40"/>
      <c r="D7" s="41" t="s">
        <v>32</v>
      </c>
      <c r="E7" s="42"/>
      <c r="F7" s="42"/>
      <c r="G7" s="42"/>
      <c r="H7" s="42"/>
    </row>
    <row r="8" spans="1:8" x14ac:dyDescent="0.25">
      <c r="A8" s="2" t="s">
        <v>17</v>
      </c>
      <c r="B8" s="43" t="s">
        <v>18</v>
      </c>
      <c r="C8" s="43"/>
      <c r="D8" s="44"/>
      <c r="E8" s="44"/>
      <c r="F8" s="44"/>
      <c r="G8" s="44"/>
      <c r="H8" s="44"/>
    </row>
    <row r="9" spans="1:8" x14ac:dyDescent="0.25">
      <c r="A9" s="26" t="s">
        <v>27</v>
      </c>
      <c r="B9" s="26"/>
      <c r="C9" s="26" t="s">
        <v>25</v>
      </c>
      <c r="D9" s="26"/>
      <c r="E9" s="9" t="s">
        <v>24</v>
      </c>
      <c r="F9" s="27"/>
      <c r="G9" s="28"/>
      <c r="H9" s="29"/>
    </row>
    <row r="10" spans="1:8" ht="30" x14ac:dyDescent="0.25">
      <c r="A10" s="5" t="s">
        <v>33</v>
      </c>
      <c r="B10" s="5" t="s">
        <v>20</v>
      </c>
      <c r="C10" s="6" t="s">
        <v>12</v>
      </c>
      <c r="D10" s="6" t="s">
        <v>13</v>
      </c>
      <c r="E10" s="6" t="s">
        <v>21</v>
      </c>
      <c r="F10" s="7" t="s">
        <v>14</v>
      </c>
      <c r="G10" s="8" t="s">
        <v>15</v>
      </c>
      <c r="H10" s="8" t="s">
        <v>16</v>
      </c>
    </row>
    <row r="11" spans="1:8" x14ac:dyDescent="0.25">
      <c r="A11" s="1" t="s">
        <v>34</v>
      </c>
      <c r="B11" s="1">
        <v>17504</v>
      </c>
      <c r="C11" s="1">
        <v>17504</v>
      </c>
      <c r="D11" s="11">
        <v>41304</v>
      </c>
      <c r="E11" s="11">
        <v>41304</v>
      </c>
      <c r="F11" s="12">
        <v>223900</v>
      </c>
      <c r="H11" s="12">
        <v>223900</v>
      </c>
    </row>
    <row r="12" spans="1:8" x14ac:dyDescent="0.25">
      <c r="A12" s="1" t="s">
        <v>34</v>
      </c>
      <c r="B12" s="1">
        <v>18847</v>
      </c>
      <c r="C12" s="1">
        <v>18847</v>
      </c>
      <c r="D12" s="11">
        <v>42135</v>
      </c>
      <c r="E12" s="11">
        <v>42135</v>
      </c>
      <c r="F12" s="12">
        <v>651800</v>
      </c>
      <c r="H12" s="12">
        <v>651800</v>
      </c>
    </row>
    <row r="13" spans="1:8" x14ac:dyDescent="0.25">
      <c r="A13" s="1" t="s">
        <v>34</v>
      </c>
      <c r="B13" s="1">
        <v>18948</v>
      </c>
      <c r="C13" s="1">
        <v>18948</v>
      </c>
      <c r="D13" s="11">
        <v>42185</v>
      </c>
      <c r="E13" s="11">
        <v>42185</v>
      </c>
      <c r="F13" s="12">
        <v>539200</v>
      </c>
      <c r="H13" s="12">
        <v>539200</v>
      </c>
    </row>
    <row r="14" spans="1:8" x14ac:dyDescent="0.25">
      <c r="A14" s="1" t="s">
        <v>34</v>
      </c>
      <c r="B14" s="1">
        <v>18982</v>
      </c>
      <c r="C14" s="1">
        <v>18982</v>
      </c>
      <c r="D14" s="11">
        <v>42221</v>
      </c>
      <c r="E14" s="11">
        <v>42221</v>
      </c>
      <c r="F14" s="12">
        <v>57428</v>
      </c>
      <c r="H14" s="12">
        <v>57428</v>
      </c>
    </row>
    <row r="15" spans="1:8" x14ac:dyDescent="0.25">
      <c r="A15" s="1" t="s">
        <v>34</v>
      </c>
      <c r="B15" s="1">
        <v>19769</v>
      </c>
      <c r="C15" s="1">
        <v>19769</v>
      </c>
      <c r="D15" s="11">
        <v>42592</v>
      </c>
      <c r="E15" s="11">
        <v>42592</v>
      </c>
      <c r="F15" s="12">
        <v>328637</v>
      </c>
      <c r="H15" s="12">
        <v>328637</v>
      </c>
    </row>
    <row r="16" spans="1:8" x14ac:dyDescent="0.25">
      <c r="A16" s="1" t="s">
        <v>34</v>
      </c>
      <c r="B16" s="1">
        <v>20236</v>
      </c>
      <c r="C16" s="1">
        <v>20236</v>
      </c>
      <c r="D16" s="11">
        <v>42958</v>
      </c>
      <c r="E16" s="11">
        <v>42988</v>
      </c>
      <c r="F16" s="12">
        <v>232767</v>
      </c>
      <c r="H16" s="12">
        <v>232767</v>
      </c>
    </row>
    <row r="17" spans="1:8" x14ac:dyDescent="0.25">
      <c r="A17" s="1" t="s">
        <v>34</v>
      </c>
      <c r="B17" s="1">
        <v>20420</v>
      </c>
      <c r="C17" s="1">
        <v>20420</v>
      </c>
      <c r="D17" s="11">
        <v>42996</v>
      </c>
      <c r="E17" s="11">
        <v>43026</v>
      </c>
      <c r="F17" s="12">
        <v>232767</v>
      </c>
      <c r="H17" s="12">
        <v>232767</v>
      </c>
    </row>
    <row r="18" spans="1:8" x14ac:dyDescent="0.25">
      <c r="A18" s="1" t="s">
        <v>34</v>
      </c>
      <c r="B18" s="1">
        <v>20945</v>
      </c>
      <c r="C18" s="1" t="s">
        <v>35</v>
      </c>
      <c r="D18" s="11">
        <v>43489</v>
      </c>
      <c r="E18" s="11">
        <v>43489</v>
      </c>
      <c r="F18" s="12">
        <v>129005</v>
      </c>
      <c r="H18" s="12">
        <v>129005</v>
      </c>
    </row>
    <row r="19" spans="1:8" x14ac:dyDescent="0.25">
      <c r="A19" s="1" t="s">
        <v>34</v>
      </c>
      <c r="B19" s="1">
        <v>21022</v>
      </c>
      <c r="C19" s="1" t="s">
        <v>36</v>
      </c>
      <c r="D19" s="11">
        <v>43553</v>
      </c>
      <c r="E19" s="11">
        <v>43563</v>
      </c>
      <c r="F19" s="12">
        <v>129005</v>
      </c>
      <c r="H19" s="12">
        <v>129005</v>
      </c>
    </row>
    <row r="20" spans="1:8" x14ac:dyDescent="0.25">
      <c r="A20" s="1" t="s">
        <v>34</v>
      </c>
      <c r="B20" s="1">
        <v>21063</v>
      </c>
      <c r="C20" s="1" t="s">
        <v>37</v>
      </c>
      <c r="D20" s="11">
        <v>43557</v>
      </c>
      <c r="E20" s="11">
        <v>43595</v>
      </c>
      <c r="F20" s="12">
        <v>55814</v>
      </c>
      <c r="H20" s="12">
        <v>55814</v>
      </c>
    </row>
    <row r="21" spans="1:8" x14ac:dyDescent="0.25">
      <c r="A21" s="1" t="s">
        <v>34</v>
      </c>
      <c r="B21" s="1">
        <v>21063</v>
      </c>
      <c r="C21" s="1" t="s">
        <v>38</v>
      </c>
      <c r="D21" s="11">
        <v>43563</v>
      </c>
      <c r="E21" s="11">
        <v>43595</v>
      </c>
      <c r="F21" s="12">
        <v>159100</v>
      </c>
      <c r="H21" s="12">
        <v>159100</v>
      </c>
    </row>
    <row r="22" spans="1:8" x14ac:dyDescent="0.25">
      <c r="A22" s="1" t="s">
        <v>34</v>
      </c>
      <c r="B22" s="1">
        <v>21063</v>
      </c>
      <c r="C22" s="1" t="s">
        <v>39</v>
      </c>
      <c r="D22" s="11">
        <v>43571</v>
      </c>
      <c r="E22" s="11">
        <v>43595</v>
      </c>
      <c r="F22" s="12">
        <v>149298</v>
      </c>
      <c r="H22" s="12">
        <v>149298</v>
      </c>
    </row>
    <row r="23" spans="1:8" x14ac:dyDescent="0.25">
      <c r="A23" s="1" t="s">
        <v>34</v>
      </c>
      <c r="B23" s="1">
        <v>21063</v>
      </c>
      <c r="C23" s="1" t="s">
        <v>40</v>
      </c>
      <c r="D23" s="11">
        <v>43574</v>
      </c>
      <c r="E23" s="11">
        <v>43595</v>
      </c>
      <c r="F23" s="12">
        <v>93616</v>
      </c>
      <c r="H23" s="12">
        <v>93616</v>
      </c>
    </row>
    <row r="24" spans="1:8" x14ac:dyDescent="0.25">
      <c r="A24" s="1" t="s">
        <v>34</v>
      </c>
      <c r="B24" s="1">
        <v>21106</v>
      </c>
      <c r="C24" s="1" t="s">
        <v>41</v>
      </c>
      <c r="D24" s="11">
        <v>43608</v>
      </c>
      <c r="E24" s="11">
        <v>43628</v>
      </c>
      <c r="F24" s="12">
        <v>54400</v>
      </c>
      <c r="H24" s="12">
        <v>54400</v>
      </c>
    </row>
    <row r="25" spans="1:8" x14ac:dyDescent="0.25">
      <c r="A25" s="1" t="s">
        <v>34</v>
      </c>
      <c r="B25" s="1">
        <v>21106</v>
      </c>
      <c r="C25" s="1" t="s">
        <v>42</v>
      </c>
      <c r="D25" s="11">
        <v>43616</v>
      </c>
      <c r="E25" s="11">
        <v>43628</v>
      </c>
      <c r="F25" s="12">
        <v>54400</v>
      </c>
      <c r="H25" s="12">
        <v>54400</v>
      </c>
    </row>
    <row r="26" spans="1:8" x14ac:dyDescent="0.25">
      <c r="A26" s="1" t="s">
        <v>34</v>
      </c>
      <c r="B26" s="1">
        <v>21149</v>
      </c>
      <c r="C26" s="1" t="s">
        <v>43</v>
      </c>
      <c r="D26" s="11">
        <v>43630</v>
      </c>
      <c r="E26" s="11">
        <v>43655</v>
      </c>
      <c r="F26" s="12">
        <v>57930</v>
      </c>
      <c r="H26" s="12">
        <v>57930</v>
      </c>
    </row>
    <row r="27" spans="1:8" x14ac:dyDescent="0.25">
      <c r="A27" s="1" t="s">
        <v>34</v>
      </c>
      <c r="B27" s="1">
        <v>21239</v>
      </c>
      <c r="C27" s="1" t="s">
        <v>44</v>
      </c>
      <c r="D27" s="11">
        <v>43702</v>
      </c>
      <c r="E27" s="11">
        <v>43718</v>
      </c>
      <c r="F27" s="12">
        <v>54400</v>
      </c>
      <c r="H27" s="12">
        <v>54400</v>
      </c>
    </row>
    <row r="28" spans="1:8" x14ac:dyDescent="0.25">
      <c r="A28" s="1" t="s">
        <v>34</v>
      </c>
      <c r="B28" s="1">
        <v>21278</v>
      </c>
      <c r="C28" s="1" t="s">
        <v>45</v>
      </c>
      <c r="D28" s="11">
        <v>43728</v>
      </c>
      <c r="E28" s="11">
        <v>43746</v>
      </c>
      <c r="F28" s="12">
        <v>123632</v>
      </c>
      <c r="H28" s="12">
        <v>123632</v>
      </c>
    </row>
    <row r="29" spans="1:8" x14ac:dyDescent="0.25">
      <c r="A29" s="1" t="s">
        <v>34</v>
      </c>
      <c r="B29" s="1">
        <v>21320</v>
      </c>
      <c r="C29" s="1" t="s">
        <v>46</v>
      </c>
      <c r="D29" s="11">
        <v>43751</v>
      </c>
      <c r="E29" s="11">
        <v>43777</v>
      </c>
      <c r="F29" s="12">
        <v>107200</v>
      </c>
      <c r="H29" s="12">
        <v>107200</v>
      </c>
    </row>
    <row r="30" spans="1:8" x14ac:dyDescent="0.25">
      <c r="A30" s="1" t="s">
        <v>34</v>
      </c>
      <c r="B30" s="1">
        <v>21360</v>
      </c>
      <c r="C30" s="1" t="s">
        <v>47</v>
      </c>
      <c r="D30" s="11">
        <v>43779</v>
      </c>
      <c r="E30" s="11">
        <v>43805</v>
      </c>
      <c r="F30" s="12">
        <v>71012</v>
      </c>
      <c r="H30" s="12">
        <v>71012</v>
      </c>
    </row>
    <row r="31" spans="1:8" x14ac:dyDescent="0.25">
      <c r="A31" s="1" t="s">
        <v>34</v>
      </c>
      <c r="B31" s="1">
        <v>21360</v>
      </c>
      <c r="C31" s="1" t="s">
        <v>48</v>
      </c>
      <c r="D31" s="11">
        <v>43790</v>
      </c>
      <c r="E31" s="11">
        <v>43805</v>
      </c>
      <c r="F31" s="12">
        <v>68749</v>
      </c>
      <c r="H31" s="12">
        <v>68749</v>
      </c>
    </row>
    <row r="32" spans="1:8" x14ac:dyDescent="0.25">
      <c r="A32" s="1" t="s">
        <v>34</v>
      </c>
      <c r="B32" s="1">
        <v>21360</v>
      </c>
      <c r="C32" s="1" t="s">
        <v>49</v>
      </c>
      <c r="D32" s="11">
        <v>43794</v>
      </c>
      <c r="E32" s="11">
        <v>43805</v>
      </c>
      <c r="F32" s="12">
        <v>76266</v>
      </c>
      <c r="H32" s="12">
        <v>76266</v>
      </c>
    </row>
    <row r="33" spans="1:8" x14ac:dyDescent="0.25">
      <c r="A33" s="1" t="s">
        <v>34</v>
      </c>
      <c r="B33" s="1">
        <v>21383</v>
      </c>
      <c r="C33" s="1" t="s">
        <v>50</v>
      </c>
      <c r="D33" s="11">
        <v>43808</v>
      </c>
      <c r="E33" s="11">
        <v>43839</v>
      </c>
      <c r="F33" s="12">
        <v>117579</v>
      </c>
      <c r="H33" s="12">
        <v>117579</v>
      </c>
    </row>
    <row r="34" spans="1:8" x14ac:dyDescent="0.25">
      <c r="A34" s="1" t="s">
        <v>34</v>
      </c>
      <c r="B34" s="1">
        <v>21383</v>
      </c>
      <c r="C34" s="1" t="s">
        <v>51</v>
      </c>
      <c r="D34" s="11">
        <v>43811</v>
      </c>
      <c r="E34" s="11">
        <v>43839</v>
      </c>
      <c r="F34" s="12">
        <v>70165</v>
      </c>
      <c r="H34" s="12">
        <v>70165</v>
      </c>
    </row>
    <row r="35" spans="1:8" x14ac:dyDescent="0.25">
      <c r="A35" s="1" t="s">
        <v>34</v>
      </c>
      <c r="B35" s="1">
        <v>21438</v>
      </c>
      <c r="C35" s="1" t="s">
        <v>52</v>
      </c>
      <c r="D35" s="11">
        <v>43849</v>
      </c>
      <c r="E35" s="11">
        <v>43868</v>
      </c>
      <c r="F35" s="12">
        <v>104394</v>
      </c>
      <c r="H35" s="12">
        <v>104394</v>
      </c>
    </row>
    <row r="36" spans="1:8" x14ac:dyDescent="0.25">
      <c r="A36" s="1" t="s">
        <v>34</v>
      </c>
      <c r="B36" s="1">
        <v>21438</v>
      </c>
      <c r="C36" s="1" t="s">
        <v>53</v>
      </c>
      <c r="D36" s="11">
        <v>43857</v>
      </c>
      <c r="E36" s="11">
        <v>43868</v>
      </c>
      <c r="F36" s="12">
        <v>61130</v>
      </c>
      <c r="H36" s="12">
        <v>61130</v>
      </c>
    </row>
    <row r="37" spans="1:8" x14ac:dyDescent="0.25">
      <c r="A37" s="1" t="s">
        <v>34</v>
      </c>
      <c r="B37" s="1">
        <v>21478</v>
      </c>
      <c r="C37" s="1" t="s">
        <v>54</v>
      </c>
      <c r="D37" s="11">
        <v>43874</v>
      </c>
      <c r="E37" s="11">
        <v>43899</v>
      </c>
      <c r="F37" s="12">
        <v>84437</v>
      </c>
      <c r="H37" s="12">
        <v>84437</v>
      </c>
    </row>
    <row r="38" spans="1:8" x14ac:dyDescent="0.25">
      <c r="A38" s="1" t="s">
        <v>34</v>
      </c>
      <c r="B38" s="1">
        <v>21520</v>
      </c>
      <c r="C38" s="1" t="s">
        <v>55</v>
      </c>
      <c r="D38" s="11">
        <v>43917</v>
      </c>
      <c r="E38" s="11">
        <v>43917</v>
      </c>
      <c r="F38" s="12">
        <v>59958</v>
      </c>
      <c r="H38" s="12">
        <v>59958</v>
      </c>
    </row>
    <row r="39" spans="1:8" x14ac:dyDescent="0.25">
      <c r="A39" s="1" t="s">
        <v>34</v>
      </c>
      <c r="B39" s="1">
        <v>21596</v>
      </c>
      <c r="C39" s="1" t="s">
        <v>56</v>
      </c>
      <c r="D39" s="11">
        <v>43974</v>
      </c>
      <c r="E39" s="11">
        <v>43987</v>
      </c>
      <c r="F39" s="12">
        <v>57600</v>
      </c>
      <c r="H39" s="12">
        <v>57600</v>
      </c>
    </row>
    <row r="40" spans="1:8" x14ac:dyDescent="0.25">
      <c r="A40" s="1" t="s">
        <v>34</v>
      </c>
      <c r="B40" s="1">
        <v>21635</v>
      </c>
      <c r="C40" s="1" t="s">
        <v>57</v>
      </c>
      <c r="D40" s="11">
        <v>43999</v>
      </c>
      <c r="E40" s="11">
        <v>43999</v>
      </c>
      <c r="F40" s="12">
        <v>70425</v>
      </c>
      <c r="H40" s="12">
        <v>70425</v>
      </c>
    </row>
    <row r="41" spans="1:8" x14ac:dyDescent="0.25">
      <c r="A41" s="1" t="s">
        <v>34</v>
      </c>
      <c r="B41" s="1">
        <v>21635</v>
      </c>
      <c r="C41" s="1" t="s">
        <v>58</v>
      </c>
      <c r="D41" s="11">
        <v>44012</v>
      </c>
      <c r="E41" s="11">
        <v>44012</v>
      </c>
      <c r="F41" s="12">
        <v>57600</v>
      </c>
      <c r="H41" s="12">
        <v>57600</v>
      </c>
    </row>
    <row r="42" spans="1:8" x14ac:dyDescent="0.25">
      <c r="A42" s="1" t="s">
        <v>34</v>
      </c>
      <c r="B42" s="1">
        <v>21655</v>
      </c>
      <c r="C42" s="1" t="s">
        <v>59</v>
      </c>
      <c r="D42" s="11">
        <v>44019</v>
      </c>
      <c r="E42" s="11">
        <v>44049</v>
      </c>
      <c r="F42" s="12">
        <v>18000</v>
      </c>
      <c r="H42" s="12">
        <v>18000</v>
      </c>
    </row>
    <row r="43" spans="1:8" x14ac:dyDescent="0.25">
      <c r="A43" s="1" t="s">
        <v>34</v>
      </c>
      <c r="B43" s="1">
        <v>21656</v>
      </c>
      <c r="C43" s="1" t="s">
        <v>60</v>
      </c>
      <c r="D43" s="11">
        <v>44026</v>
      </c>
      <c r="E43" s="11">
        <v>44049</v>
      </c>
      <c r="F43" s="12">
        <v>74143</v>
      </c>
      <c r="H43" s="12">
        <v>74143</v>
      </c>
    </row>
    <row r="44" spans="1:8" x14ac:dyDescent="0.25">
      <c r="A44" s="1" t="s">
        <v>34</v>
      </c>
      <c r="B44" s="1">
        <v>21691</v>
      </c>
      <c r="C44" s="1" t="s">
        <v>61</v>
      </c>
      <c r="D44" s="11">
        <v>44066</v>
      </c>
      <c r="E44" s="11">
        <v>44082</v>
      </c>
      <c r="F44" s="12">
        <v>76440</v>
      </c>
      <c r="H44" s="12">
        <v>76440</v>
      </c>
    </row>
    <row r="45" spans="1:8" x14ac:dyDescent="0.25">
      <c r="A45" s="1" t="s">
        <v>34</v>
      </c>
      <c r="B45" s="1">
        <v>21796</v>
      </c>
      <c r="C45" s="1" t="s">
        <v>62</v>
      </c>
      <c r="D45" s="11">
        <v>44109</v>
      </c>
      <c r="E45" s="11">
        <v>44144</v>
      </c>
      <c r="F45" s="12">
        <v>14951</v>
      </c>
      <c r="H45" s="12">
        <v>14951</v>
      </c>
    </row>
    <row r="46" spans="1:8" x14ac:dyDescent="0.25">
      <c r="A46" s="1" t="s">
        <v>34</v>
      </c>
      <c r="B46" s="1">
        <v>21796</v>
      </c>
      <c r="C46" s="1" t="s">
        <v>63</v>
      </c>
      <c r="D46" s="11">
        <v>44110</v>
      </c>
      <c r="E46" s="11">
        <v>44144</v>
      </c>
      <c r="F46" s="12">
        <v>105600</v>
      </c>
      <c r="H46" s="12">
        <v>105600</v>
      </c>
    </row>
    <row r="47" spans="1:8" x14ac:dyDescent="0.25">
      <c r="A47" s="1" t="s">
        <v>34</v>
      </c>
      <c r="B47" s="1">
        <v>21796</v>
      </c>
      <c r="C47" s="1" t="s">
        <v>64</v>
      </c>
      <c r="D47" s="11">
        <v>44110</v>
      </c>
      <c r="E47" s="11">
        <v>44144</v>
      </c>
      <c r="F47" s="12">
        <v>4500</v>
      </c>
      <c r="H47" s="12">
        <v>4500</v>
      </c>
    </row>
    <row r="48" spans="1:8" x14ac:dyDescent="0.25">
      <c r="A48" s="1" t="s">
        <v>34</v>
      </c>
      <c r="B48" s="1">
        <v>21796</v>
      </c>
      <c r="C48" s="1" t="s">
        <v>65</v>
      </c>
      <c r="D48" s="11">
        <v>44125</v>
      </c>
      <c r="E48" s="11">
        <v>44144</v>
      </c>
      <c r="F48" s="12">
        <v>61397</v>
      </c>
      <c r="H48" s="12">
        <v>61397</v>
      </c>
    </row>
    <row r="49" spans="1:8" x14ac:dyDescent="0.25">
      <c r="A49" s="1" t="s">
        <v>34</v>
      </c>
      <c r="B49" s="1">
        <v>21833</v>
      </c>
      <c r="C49" s="1" t="s">
        <v>66</v>
      </c>
      <c r="D49" s="11">
        <v>44151</v>
      </c>
      <c r="E49" s="11">
        <v>44174</v>
      </c>
      <c r="F49" s="12">
        <v>77894</v>
      </c>
      <c r="H49" s="12">
        <v>77894</v>
      </c>
    </row>
    <row r="50" spans="1:8" x14ac:dyDescent="0.25">
      <c r="A50" s="1" t="s">
        <v>34</v>
      </c>
      <c r="B50" s="1">
        <v>21874</v>
      </c>
      <c r="C50" s="1" t="s">
        <v>67</v>
      </c>
      <c r="D50" s="11">
        <v>44167</v>
      </c>
      <c r="E50" s="11">
        <v>44204</v>
      </c>
      <c r="F50" s="12">
        <v>198990</v>
      </c>
      <c r="H50" s="12">
        <v>198990</v>
      </c>
    </row>
    <row r="51" spans="1:8" x14ac:dyDescent="0.25">
      <c r="A51" s="1" t="s">
        <v>34</v>
      </c>
      <c r="B51" s="1">
        <v>21925</v>
      </c>
      <c r="C51" s="1" t="s">
        <v>68</v>
      </c>
      <c r="D51" s="11">
        <v>44200</v>
      </c>
      <c r="E51" s="11">
        <v>44237</v>
      </c>
      <c r="F51" s="12">
        <v>57600</v>
      </c>
      <c r="H51" s="12">
        <v>57600</v>
      </c>
    </row>
    <row r="52" spans="1:8" x14ac:dyDescent="0.25">
      <c r="A52" s="1" t="s">
        <v>34</v>
      </c>
      <c r="B52" s="1">
        <v>21925</v>
      </c>
      <c r="C52" s="1" t="s">
        <v>69</v>
      </c>
      <c r="D52" s="11">
        <v>44201</v>
      </c>
      <c r="E52" s="11">
        <v>44237</v>
      </c>
      <c r="F52" s="12">
        <v>57600</v>
      </c>
      <c r="H52" s="12">
        <v>57600</v>
      </c>
    </row>
    <row r="53" spans="1:8" x14ac:dyDescent="0.25">
      <c r="A53" s="1" t="s">
        <v>34</v>
      </c>
      <c r="B53" s="1">
        <v>21925</v>
      </c>
      <c r="C53" s="1" t="s">
        <v>70</v>
      </c>
      <c r="D53" s="11">
        <v>44203</v>
      </c>
      <c r="E53" s="11">
        <v>44237</v>
      </c>
      <c r="F53" s="12">
        <v>73785</v>
      </c>
      <c r="H53" s="12">
        <v>73785</v>
      </c>
    </row>
    <row r="54" spans="1:8" x14ac:dyDescent="0.25">
      <c r="A54" s="1" t="s">
        <v>34</v>
      </c>
      <c r="B54" s="1">
        <v>21925</v>
      </c>
      <c r="C54" s="1" t="s">
        <v>71</v>
      </c>
      <c r="D54" s="11">
        <v>44203</v>
      </c>
      <c r="E54" s="11">
        <v>44237</v>
      </c>
      <c r="F54" s="12">
        <v>73785</v>
      </c>
      <c r="H54" s="12">
        <v>73785</v>
      </c>
    </row>
    <row r="55" spans="1:8" x14ac:dyDescent="0.25">
      <c r="A55" s="1" t="s">
        <v>34</v>
      </c>
      <c r="B55" s="1">
        <v>22069</v>
      </c>
      <c r="C55" s="1" t="s">
        <v>72</v>
      </c>
      <c r="D55" s="11">
        <v>44298</v>
      </c>
      <c r="E55" s="11">
        <v>44298</v>
      </c>
      <c r="F55" s="12">
        <v>63066</v>
      </c>
      <c r="H55" s="12">
        <v>63066</v>
      </c>
    </row>
    <row r="56" spans="1:8" x14ac:dyDescent="0.25">
      <c r="A56" s="1" t="s">
        <v>34</v>
      </c>
      <c r="B56" s="1">
        <v>22082</v>
      </c>
      <c r="C56" s="1" t="s">
        <v>73</v>
      </c>
      <c r="D56" s="11">
        <v>44344</v>
      </c>
      <c r="E56" s="11">
        <v>44351</v>
      </c>
      <c r="F56" s="12">
        <v>75463</v>
      </c>
      <c r="H56" s="12">
        <v>75463</v>
      </c>
    </row>
    <row r="57" spans="1:8" x14ac:dyDescent="0.25">
      <c r="A57" s="1" t="s">
        <v>34</v>
      </c>
      <c r="B57" s="1">
        <v>22082</v>
      </c>
      <c r="C57" s="1" t="s">
        <v>74</v>
      </c>
      <c r="D57" s="11">
        <v>44345</v>
      </c>
      <c r="E57" s="11">
        <v>44351</v>
      </c>
      <c r="F57" s="12">
        <v>66065</v>
      </c>
      <c r="H57" s="12">
        <v>66065</v>
      </c>
    </row>
    <row r="58" spans="1:8" x14ac:dyDescent="0.25">
      <c r="A58" s="1" t="s">
        <v>34</v>
      </c>
      <c r="B58" s="1">
        <v>22134</v>
      </c>
      <c r="C58" s="1" t="s">
        <v>75</v>
      </c>
      <c r="D58" s="11">
        <v>44355</v>
      </c>
      <c r="E58" s="11">
        <v>44389</v>
      </c>
      <c r="F58" s="12">
        <v>19589</v>
      </c>
      <c r="H58" s="12">
        <v>19589</v>
      </c>
    </row>
    <row r="59" spans="1:8" x14ac:dyDescent="0.25">
      <c r="A59" s="1" t="s">
        <v>34</v>
      </c>
      <c r="B59" s="1">
        <v>22134</v>
      </c>
      <c r="C59" s="1" t="s">
        <v>76</v>
      </c>
      <c r="D59" s="11">
        <v>44356</v>
      </c>
      <c r="E59" s="11">
        <v>44389</v>
      </c>
      <c r="F59" s="12">
        <v>59600</v>
      </c>
      <c r="H59" s="12">
        <v>59600</v>
      </c>
    </row>
    <row r="60" spans="1:8" x14ac:dyDescent="0.25">
      <c r="A60" s="1" t="s">
        <v>34</v>
      </c>
      <c r="B60" s="1">
        <v>22134</v>
      </c>
      <c r="C60" s="1" t="s">
        <v>77</v>
      </c>
      <c r="D60" s="11">
        <v>44358</v>
      </c>
      <c r="E60" s="11">
        <v>44389</v>
      </c>
      <c r="F60" s="12">
        <v>106944</v>
      </c>
      <c r="H60" s="12">
        <v>106944</v>
      </c>
    </row>
    <row r="61" spans="1:8" x14ac:dyDescent="0.25">
      <c r="A61" s="1" t="s">
        <v>34</v>
      </c>
      <c r="B61" s="1">
        <v>22133</v>
      </c>
      <c r="C61" s="1" t="s">
        <v>78</v>
      </c>
      <c r="D61" s="11">
        <v>44373</v>
      </c>
      <c r="E61" s="11">
        <v>44389</v>
      </c>
      <c r="F61" s="12">
        <v>59600</v>
      </c>
      <c r="H61" s="12">
        <v>59600</v>
      </c>
    </row>
    <row r="62" spans="1:8" x14ac:dyDescent="0.25">
      <c r="A62" s="1" t="s">
        <v>34</v>
      </c>
      <c r="B62" s="1">
        <v>22178</v>
      </c>
      <c r="C62" s="1" t="s">
        <v>79</v>
      </c>
      <c r="D62" s="11">
        <v>44394</v>
      </c>
      <c r="E62" s="11">
        <v>44414</v>
      </c>
      <c r="F62" s="12">
        <v>75492</v>
      </c>
      <c r="H62" s="12">
        <v>75492</v>
      </c>
    </row>
    <row r="63" spans="1:8" x14ac:dyDescent="0.25">
      <c r="A63" s="1" t="s">
        <v>34</v>
      </c>
      <c r="B63" s="1">
        <v>22178</v>
      </c>
      <c r="C63" s="1" t="s">
        <v>80</v>
      </c>
      <c r="D63" s="11">
        <v>44408</v>
      </c>
      <c r="E63" s="11">
        <v>44414</v>
      </c>
      <c r="F63" s="12">
        <v>62660</v>
      </c>
      <c r="H63" s="12">
        <v>62660</v>
      </c>
    </row>
    <row r="64" spans="1:8" x14ac:dyDescent="0.25">
      <c r="A64" s="1" t="s">
        <v>34</v>
      </c>
      <c r="B64" s="1">
        <v>22229</v>
      </c>
      <c r="C64" s="1" t="s">
        <v>81</v>
      </c>
      <c r="D64" s="11">
        <v>44433</v>
      </c>
      <c r="E64" s="11">
        <v>44449</v>
      </c>
      <c r="F64" s="12">
        <v>5500</v>
      </c>
      <c r="H64" s="12">
        <v>5500</v>
      </c>
    </row>
    <row r="65" spans="1:8" x14ac:dyDescent="0.25">
      <c r="A65" s="1" t="s">
        <v>34</v>
      </c>
      <c r="B65" s="1">
        <v>22280</v>
      </c>
      <c r="C65" s="1" t="s">
        <v>82</v>
      </c>
      <c r="D65" s="11">
        <v>44461</v>
      </c>
      <c r="E65" s="11">
        <v>44480</v>
      </c>
      <c r="F65" s="12">
        <v>61471</v>
      </c>
      <c r="H65" s="12">
        <v>61471</v>
      </c>
    </row>
    <row r="66" spans="1:8" x14ac:dyDescent="0.25">
      <c r="A66" s="1" t="s">
        <v>34</v>
      </c>
      <c r="B66" s="1">
        <v>22280</v>
      </c>
      <c r="C66" s="1" t="s">
        <v>83</v>
      </c>
      <c r="D66" s="11">
        <v>44461</v>
      </c>
      <c r="E66" s="11">
        <v>44480</v>
      </c>
      <c r="F66" s="12">
        <v>81408</v>
      </c>
      <c r="H66" s="12">
        <v>81408</v>
      </c>
    </row>
    <row r="67" spans="1:8" x14ac:dyDescent="0.25">
      <c r="A67" s="1" t="s">
        <v>34</v>
      </c>
      <c r="B67" s="1">
        <v>22330</v>
      </c>
      <c r="C67" s="1" t="s">
        <v>84</v>
      </c>
      <c r="D67" s="11">
        <v>44487</v>
      </c>
      <c r="E67" s="11">
        <v>44508</v>
      </c>
      <c r="F67" s="12">
        <v>78692</v>
      </c>
      <c r="H67" s="12">
        <v>78692</v>
      </c>
    </row>
    <row r="68" spans="1:8" x14ac:dyDescent="0.25">
      <c r="A68" s="1" t="s">
        <v>34</v>
      </c>
      <c r="B68" s="1">
        <v>22331</v>
      </c>
      <c r="C68" s="1" t="s">
        <v>85</v>
      </c>
      <c r="D68" s="11">
        <v>44494</v>
      </c>
      <c r="E68" s="11">
        <v>44508</v>
      </c>
      <c r="F68" s="12">
        <v>79352</v>
      </c>
      <c r="H68" s="12">
        <v>79352</v>
      </c>
    </row>
    <row r="69" spans="1:8" x14ac:dyDescent="0.25">
      <c r="A69" s="1" t="s">
        <v>34</v>
      </c>
      <c r="B69" s="1">
        <v>22331</v>
      </c>
      <c r="C69" s="1" t="s">
        <v>86</v>
      </c>
      <c r="D69" s="11">
        <v>44498</v>
      </c>
      <c r="E69" s="11">
        <v>44508</v>
      </c>
      <c r="F69" s="12">
        <v>5500</v>
      </c>
      <c r="H69" s="12">
        <v>5500</v>
      </c>
    </row>
    <row r="70" spans="1:8" x14ac:dyDescent="0.25">
      <c r="A70" s="1" t="s">
        <v>34</v>
      </c>
      <c r="B70" s="1">
        <v>22379</v>
      </c>
      <c r="C70" s="1" t="s">
        <v>87</v>
      </c>
      <c r="D70" s="11">
        <v>44507</v>
      </c>
      <c r="E70" s="11">
        <v>44536</v>
      </c>
      <c r="F70" s="12">
        <v>178491</v>
      </c>
      <c r="H70" s="12">
        <v>178491</v>
      </c>
    </row>
    <row r="71" spans="1:8" x14ac:dyDescent="0.25">
      <c r="A71" s="1" t="s">
        <v>34</v>
      </c>
      <c r="B71" s="1">
        <v>22379</v>
      </c>
      <c r="C71" s="1" t="s">
        <v>88</v>
      </c>
      <c r="D71" s="11">
        <v>44520</v>
      </c>
      <c r="E71" s="11">
        <v>44536</v>
      </c>
      <c r="F71" s="12">
        <v>11000</v>
      </c>
      <c r="H71" s="12">
        <v>11000</v>
      </c>
    </row>
    <row r="72" spans="1:8" x14ac:dyDescent="0.25">
      <c r="A72" s="1" t="s">
        <v>34</v>
      </c>
      <c r="B72" s="1">
        <v>22379</v>
      </c>
      <c r="C72" s="1" t="s">
        <v>89</v>
      </c>
      <c r="D72" s="11">
        <v>44522</v>
      </c>
      <c r="E72" s="11">
        <v>44536</v>
      </c>
      <c r="F72" s="12">
        <v>5500</v>
      </c>
      <c r="H72" s="12">
        <v>5500</v>
      </c>
    </row>
    <row r="73" spans="1:8" x14ac:dyDescent="0.25">
      <c r="B73" s="1">
        <v>22551</v>
      </c>
      <c r="C73" s="1" t="s">
        <v>90</v>
      </c>
      <c r="D73" s="11">
        <v>44564</v>
      </c>
      <c r="E73" s="11">
        <v>44599</v>
      </c>
      <c r="F73" s="12">
        <v>497742</v>
      </c>
      <c r="H73" s="12">
        <v>497742</v>
      </c>
    </row>
    <row r="74" spans="1:8" x14ac:dyDescent="0.25">
      <c r="B74" s="1">
        <v>22650</v>
      </c>
      <c r="C74" s="1" t="s">
        <v>91</v>
      </c>
      <c r="D74" s="11">
        <v>44630</v>
      </c>
      <c r="E74" s="11">
        <v>44657</v>
      </c>
      <c r="F74" s="12">
        <v>104130</v>
      </c>
      <c r="H74" s="12">
        <v>104130</v>
      </c>
    </row>
    <row r="75" spans="1:8" x14ac:dyDescent="0.25">
      <c r="B75" s="1">
        <v>22650</v>
      </c>
      <c r="C75" s="1" t="s">
        <v>92</v>
      </c>
      <c r="D75" s="11">
        <v>44630</v>
      </c>
      <c r="E75" s="11">
        <v>44657</v>
      </c>
      <c r="F75" s="12">
        <v>139621</v>
      </c>
      <c r="H75" s="12">
        <v>139621</v>
      </c>
    </row>
    <row r="76" spans="1:8" x14ac:dyDescent="0.25">
      <c r="B76" s="1">
        <v>22744</v>
      </c>
      <c r="C76" s="1" t="s">
        <v>94</v>
      </c>
      <c r="D76" s="11">
        <v>44698</v>
      </c>
      <c r="E76" s="11">
        <v>44720</v>
      </c>
      <c r="F76" s="12">
        <v>216587</v>
      </c>
      <c r="H76" s="12">
        <v>216587</v>
      </c>
    </row>
    <row r="77" spans="1:8" x14ac:dyDescent="0.25">
      <c r="B77" s="1">
        <v>22744</v>
      </c>
      <c r="C77" s="1" t="s">
        <v>95</v>
      </c>
      <c r="D77" s="11">
        <v>44698</v>
      </c>
      <c r="E77" s="11">
        <v>44720</v>
      </c>
      <c r="F77" s="12">
        <v>81347</v>
      </c>
      <c r="H77" s="12">
        <v>81347</v>
      </c>
    </row>
    <row r="78" spans="1:8" x14ac:dyDescent="0.25">
      <c r="B78" s="1">
        <v>22744</v>
      </c>
      <c r="C78" s="1" t="s">
        <v>96</v>
      </c>
      <c r="D78" s="11">
        <v>44708</v>
      </c>
      <c r="E78" s="11">
        <v>44720</v>
      </c>
      <c r="F78" s="12">
        <v>6100</v>
      </c>
      <c r="H78" s="12">
        <v>6100</v>
      </c>
    </row>
    <row r="79" spans="1:8" x14ac:dyDescent="0.25">
      <c r="B79" s="1">
        <v>22698</v>
      </c>
      <c r="C79" s="1" t="s">
        <v>97</v>
      </c>
      <c r="D79" s="11">
        <v>44677</v>
      </c>
      <c r="E79" s="11">
        <v>44687</v>
      </c>
      <c r="F79" s="12">
        <v>12200</v>
      </c>
      <c r="H79" s="12">
        <v>12200</v>
      </c>
    </row>
    <row r="80" spans="1:8" x14ac:dyDescent="0.25">
      <c r="B80" s="1">
        <v>22786</v>
      </c>
      <c r="C80" s="1" t="s">
        <v>98</v>
      </c>
      <c r="D80" s="11">
        <v>44732</v>
      </c>
      <c r="E80" s="11" t="s">
        <v>93</v>
      </c>
      <c r="F80" s="12">
        <v>90539</v>
      </c>
      <c r="H80" s="12">
        <v>90539</v>
      </c>
    </row>
    <row r="81" spans="2:8" x14ac:dyDescent="0.25">
      <c r="B81" s="1">
        <v>22826</v>
      </c>
      <c r="C81" s="1" t="s">
        <v>99</v>
      </c>
      <c r="D81" s="11">
        <v>44753</v>
      </c>
      <c r="E81" s="11">
        <v>44777</v>
      </c>
      <c r="F81" s="12">
        <v>6100</v>
      </c>
      <c r="H81" s="12">
        <v>6100</v>
      </c>
    </row>
    <row r="82" spans="2:8" x14ac:dyDescent="0.25">
      <c r="H82" s="12">
        <f>SUM(H11:H81)</f>
        <v>7478058</v>
      </c>
    </row>
  </sheetData>
  <mergeCells count="21">
    <mergeCell ref="A9:B9"/>
    <mergeCell ref="C9:D9"/>
    <mergeCell ref="F9:H9"/>
    <mergeCell ref="D4:E4"/>
    <mergeCell ref="F4:H4"/>
    <mergeCell ref="B4:C4"/>
    <mergeCell ref="B5:C5"/>
    <mergeCell ref="D5:E5"/>
    <mergeCell ref="F5:H5"/>
    <mergeCell ref="B6:C6"/>
    <mergeCell ref="D6:H6"/>
    <mergeCell ref="B7:C7"/>
    <mergeCell ref="D7:H7"/>
    <mergeCell ref="B8:C8"/>
    <mergeCell ref="D8:H8"/>
    <mergeCell ref="B1:C1"/>
    <mergeCell ref="D1:F2"/>
    <mergeCell ref="B2:C2"/>
    <mergeCell ref="B3:C3"/>
    <mergeCell ref="D3:E3"/>
    <mergeCell ref="F3:H3"/>
  </mergeCells>
  <hyperlinks>
    <hyperlink ref="B6" r:id="rId1"/>
    <hyperlink ref="D7" r:id="rId2"/>
  </hyperlinks>
  <pageMargins left="0.7" right="0.7" top="0.75" bottom="0.75" header="0.3" footer="0.3"/>
  <pageSetup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73"/>
  <sheetViews>
    <sheetView workbookViewId="0">
      <selection activeCell="B11" sqref="B11"/>
    </sheetView>
  </sheetViews>
  <sheetFormatPr baseColWidth="10" defaultRowHeight="15" x14ac:dyDescent="0.25"/>
  <cols>
    <col min="2" max="2" width="50.42578125" bestFit="1" customWidth="1"/>
    <col min="10" max="11" width="13.140625" bestFit="1" customWidth="1"/>
    <col min="13" max="13" width="47" bestFit="1" customWidth="1"/>
    <col min="18" max="20" width="0" hidden="1" customWidth="1"/>
    <col min="26" max="26" width="0" hidden="1" customWidth="1"/>
  </cols>
  <sheetData>
    <row r="1" spans="1:42" x14ac:dyDescent="0.25">
      <c r="J1" s="54">
        <f>SUBTOTAL(9,J3:J73)</f>
        <v>7478058</v>
      </c>
      <c r="K1" s="54">
        <f>SUBTOTAL(9,K3:K73)</f>
        <v>7478058</v>
      </c>
    </row>
    <row r="2" spans="1:42" ht="105" x14ac:dyDescent="0.25">
      <c r="A2" s="45" t="s">
        <v>100</v>
      </c>
      <c r="B2" s="45" t="s">
        <v>101</v>
      </c>
      <c r="C2" s="45" t="s">
        <v>102</v>
      </c>
      <c r="D2" s="45" t="s">
        <v>103</v>
      </c>
      <c r="E2" s="45" t="s">
        <v>104</v>
      </c>
      <c r="F2" s="46" t="s">
        <v>105</v>
      </c>
      <c r="G2" s="45" t="s">
        <v>106</v>
      </c>
      <c r="H2" s="45" t="s">
        <v>107</v>
      </c>
      <c r="I2" s="45" t="s">
        <v>108</v>
      </c>
      <c r="J2" s="47" t="s">
        <v>109</v>
      </c>
      <c r="K2" s="47" t="s">
        <v>110</v>
      </c>
      <c r="L2" s="45" t="s">
        <v>111</v>
      </c>
      <c r="M2" s="48" t="s">
        <v>112</v>
      </c>
      <c r="N2" s="48" t="s">
        <v>113</v>
      </c>
      <c r="O2" s="48" t="s">
        <v>114</v>
      </c>
      <c r="P2" s="45" t="s">
        <v>115</v>
      </c>
      <c r="Q2" s="47" t="s">
        <v>116</v>
      </c>
      <c r="R2" s="47" t="s">
        <v>117</v>
      </c>
      <c r="S2" s="47" t="s">
        <v>118</v>
      </c>
      <c r="T2" s="47" t="s">
        <v>119</v>
      </c>
      <c r="U2" s="47" t="s">
        <v>120</v>
      </c>
      <c r="V2" s="49" t="s">
        <v>121</v>
      </c>
      <c r="W2" s="50" t="s">
        <v>122</v>
      </c>
      <c r="X2" s="49" t="s">
        <v>123</v>
      </c>
      <c r="Y2" s="50" t="s">
        <v>124</v>
      </c>
      <c r="Z2" s="47" t="s">
        <v>125</v>
      </c>
      <c r="AA2" s="51" t="s">
        <v>126</v>
      </c>
      <c r="AB2" s="51" t="s">
        <v>127</v>
      </c>
      <c r="AC2" s="48" t="s">
        <v>128</v>
      </c>
      <c r="AD2" s="48" t="s">
        <v>129</v>
      </c>
      <c r="AE2" s="51" t="s">
        <v>130</v>
      </c>
      <c r="AF2" s="45" t="s">
        <v>131</v>
      </c>
      <c r="AG2" s="45" t="s">
        <v>132</v>
      </c>
      <c r="AH2" s="45" t="s">
        <v>133</v>
      </c>
      <c r="AI2" s="45" t="s">
        <v>134</v>
      </c>
      <c r="AJ2" s="45" t="s">
        <v>135</v>
      </c>
      <c r="AK2" s="45" t="s">
        <v>136</v>
      </c>
      <c r="AL2" s="45" t="s">
        <v>137</v>
      </c>
      <c r="AM2" s="45" t="s">
        <v>138</v>
      </c>
      <c r="AN2" s="47" t="s">
        <v>139</v>
      </c>
      <c r="AO2" s="47" t="s">
        <v>140</v>
      </c>
      <c r="AP2" s="45" t="s">
        <v>141</v>
      </c>
    </row>
    <row r="3" spans="1:42" x14ac:dyDescent="0.25">
      <c r="A3" s="13">
        <v>891900390</v>
      </c>
      <c r="B3" s="13" t="s">
        <v>142</v>
      </c>
      <c r="C3" s="13" t="s">
        <v>143</v>
      </c>
      <c r="D3" s="13">
        <v>500643</v>
      </c>
      <c r="E3" s="13" t="s">
        <v>144</v>
      </c>
      <c r="F3" s="13" t="s">
        <v>145</v>
      </c>
      <c r="G3" s="13"/>
      <c r="H3" s="13">
        <v>500643</v>
      </c>
      <c r="I3" s="52">
        <v>44019</v>
      </c>
      <c r="J3" s="53">
        <v>18000</v>
      </c>
      <c r="K3" s="53">
        <v>18000</v>
      </c>
      <c r="L3" s="13" t="s">
        <v>146</v>
      </c>
      <c r="M3" s="13" t="s">
        <v>349</v>
      </c>
      <c r="N3" s="13"/>
      <c r="O3" s="13"/>
      <c r="P3" s="13" t="s">
        <v>147</v>
      </c>
      <c r="Q3" s="53">
        <v>18000</v>
      </c>
      <c r="R3" s="53">
        <v>0</v>
      </c>
      <c r="S3" s="53">
        <v>0</v>
      </c>
      <c r="T3" s="53">
        <v>0</v>
      </c>
      <c r="U3" s="53">
        <v>18000</v>
      </c>
      <c r="V3" s="53">
        <v>0</v>
      </c>
      <c r="W3" s="13"/>
      <c r="X3" s="53">
        <v>0</v>
      </c>
      <c r="Y3" s="13"/>
      <c r="Z3" s="53">
        <v>0</v>
      </c>
      <c r="AA3" s="53">
        <v>18000</v>
      </c>
      <c r="AB3" s="53">
        <v>0</v>
      </c>
      <c r="AC3" s="13">
        <v>2201135944</v>
      </c>
      <c r="AD3" s="13" t="s">
        <v>331</v>
      </c>
      <c r="AE3" s="53">
        <v>0</v>
      </c>
      <c r="AF3" s="52">
        <v>44049</v>
      </c>
      <c r="AG3" s="13"/>
      <c r="AH3" s="13">
        <v>2</v>
      </c>
      <c r="AI3" s="13"/>
      <c r="AJ3" s="13"/>
      <c r="AK3" s="13">
        <v>2</v>
      </c>
      <c r="AL3" s="13">
        <v>20210930</v>
      </c>
      <c r="AM3" s="13">
        <v>20210930</v>
      </c>
      <c r="AN3" s="53">
        <v>18000</v>
      </c>
      <c r="AO3" s="53">
        <v>0</v>
      </c>
      <c r="AP3" s="13"/>
    </row>
    <row r="4" spans="1:42" x14ac:dyDescent="0.25">
      <c r="A4" s="13">
        <v>891900390</v>
      </c>
      <c r="B4" s="13" t="s">
        <v>142</v>
      </c>
      <c r="C4" s="13" t="s">
        <v>148</v>
      </c>
      <c r="D4" s="13">
        <v>178548</v>
      </c>
      <c r="E4" s="13" t="s">
        <v>149</v>
      </c>
      <c r="F4" s="13" t="s">
        <v>150</v>
      </c>
      <c r="G4" s="13"/>
      <c r="H4" s="13"/>
      <c r="I4" s="52">
        <v>44677</v>
      </c>
      <c r="J4" s="53">
        <v>12200</v>
      </c>
      <c r="K4" s="53">
        <v>12200</v>
      </c>
      <c r="L4" s="13" t="s">
        <v>151</v>
      </c>
      <c r="M4" s="13" t="s">
        <v>350</v>
      </c>
      <c r="N4" s="13"/>
      <c r="O4" s="13"/>
      <c r="P4" s="13" t="s">
        <v>152</v>
      </c>
      <c r="Q4" s="53">
        <v>0</v>
      </c>
      <c r="R4" s="53">
        <v>0</v>
      </c>
      <c r="S4" s="53">
        <v>0</v>
      </c>
      <c r="T4" s="53">
        <v>0</v>
      </c>
      <c r="U4" s="53">
        <v>0</v>
      </c>
      <c r="V4" s="53">
        <v>0</v>
      </c>
      <c r="W4" s="13"/>
      <c r="X4" s="53">
        <v>0</v>
      </c>
      <c r="Y4" s="13"/>
      <c r="Z4" s="53">
        <v>0</v>
      </c>
      <c r="AA4" s="53">
        <v>0</v>
      </c>
      <c r="AB4" s="53">
        <v>0</v>
      </c>
      <c r="AC4" s="13"/>
      <c r="AD4" s="13"/>
      <c r="AE4" s="53">
        <v>0</v>
      </c>
      <c r="AF4" s="52">
        <v>44687</v>
      </c>
      <c r="AG4" s="13"/>
      <c r="AH4" s="13"/>
      <c r="AI4" s="13"/>
      <c r="AJ4" s="13"/>
      <c r="AK4" s="13"/>
      <c r="AL4" s="13"/>
      <c r="AM4" s="13"/>
      <c r="AN4" s="53">
        <v>0</v>
      </c>
      <c r="AO4" s="53">
        <v>0</v>
      </c>
      <c r="AP4" s="13"/>
    </row>
    <row r="5" spans="1:42" x14ac:dyDescent="0.25">
      <c r="A5" s="13">
        <v>891900390</v>
      </c>
      <c r="B5" s="13" t="s">
        <v>142</v>
      </c>
      <c r="C5" s="13" t="s">
        <v>148</v>
      </c>
      <c r="D5" s="13">
        <v>196561</v>
      </c>
      <c r="E5" s="13" t="s">
        <v>153</v>
      </c>
      <c r="F5" s="13" t="s">
        <v>154</v>
      </c>
      <c r="G5" s="13"/>
      <c r="H5" s="13"/>
      <c r="I5" s="52">
        <v>44732</v>
      </c>
      <c r="J5" s="53">
        <v>90539</v>
      </c>
      <c r="K5" s="53">
        <v>90539</v>
      </c>
      <c r="L5" s="13" t="s">
        <v>151</v>
      </c>
      <c r="M5" s="13" t="s">
        <v>350</v>
      </c>
      <c r="N5" s="13"/>
      <c r="O5" s="13"/>
      <c r="P5" s="13" t="s">
        <v>152</v>
      </c>
      <c r="Q5" s="53">
        <v>0</v>
      </c>
      <c r="R5" s="53">
        <v>0</v>
      </c>
      <c r="S5" s="53">
        <v>0</v>
      </c>
      <c r="T5" s="53">
        <v>0</v>
      </c>
      <c r="U5" s="53">
        <v>0</v>
      </c>
      <c r="V5" s="53">
        <v>0</v>
      </c>
      <c r="W5" s="13"/>
      <c r="X5" s="53">
        <v>0</v>
      </c>
      <c r="Y5" s="13"/>
      <c r="Z5" s="53">
        <v>0</v>
      </c>
      <c r="AA5" s="53">
        <v>0</v>
      </c>
      <c r="AB5" s="53">
        <v>0</v>
      </c>
      <c r="AC5" s="13"/>
      <c r="AD5" s="13"/>
      <c r="AE5" s="53">
        <v>0</v>
      </c>
      <c r="AF5" s="52">
        <v>44732</v>
      </c>
      <c r="AG5" s="13"/>
      <c r="AH5" s="13"/>
      <c r="AI5" s="13"/>
      <c r="AJ5" s="13"/>
      <c r="AK5" s="13"/>
      <c r="AL5" s="13"/>
      <c r="AM5" s="13"/>
      <c r="AN5" s="53">
        <v>0</v>
      </c>
      <c r="AO5" s="53">
        <v>0</v>
      </c>
      <c r="AP5" s="13"/>
    </row>
    <row r="6" spans="1:42" x14ac:dyDescent="0.25">
      <c r="A6" s="13">
        <v>891900390</v>
      </c>
      <c r="B6" s="13" t="s">
        <v>142</v>
      </c>
      <c r="C6" s="13" t="s">
        <v>148</v>
      </c>
      <c r="D6" s="13">
        <v>147261</v>
      </c>
      <c r="E6" s="13" t="s">
        <v>155</v>
      </c>
      <c r="F6" s="13" t="s">
        <v>156</v>
      </c>
      <c r="G6" s="13"/>
      <c r="H6" s="13"/>
      <c r="I6" s="52">
        <v>44564</v>
      </c>
      <c r="J6" s="53">
        <v>497742</v>
      </c>
      <c r="K6" s="53">
        <v>497742</v>
      </c>
      <c r="L6" s="13" t="s">
        <v>151</v>
      </c>
      <c r="M6" s="13" t="s">
        <v>350</v>
      </c>
      <c r="N6" s="13"/>
      <c r="O6" s="13"/>
      <c r="P6" s="13" t="s">
        <v>152</v>
      </c>
      <c r="Q6" s="53">
        <v>0</v>
      </c>
      <c r="R6" s="53">
        <v>0</v>
      </c>
      <c r="S6" s="53">
        <v>0</v>
      </c>
      <c r="T6" s="53">
        <v>0</v>
      </c>
      <c r="U6" s="53">
        <v>0</v>
      </c>
      <c r="V6" s="53">
        <v>0</v>
      </c>
      <c r="W6" s="13"/>
      <c r="X6" s="53">
        <v>0</v>
      </c>
      <c r="Y6" s="13"/>
      <c r="Z6" s="53">
        <v>0</v>
      </c>
      <c r="AA6" s="53">
        <v>0</v>
      </c>
      <c r="AB6" s="53">
        <v>0</v>
      </c>
      <c r="AC6" s="13"/>
      <c r="AD6" s="13"/>
      <c r="AE6" s="53">
        <v>0</v>
      </c>
      <c r="AF6" s="52">
        <v>44599</v>
      </c>
      <c r="AG6" s="13"/>
      <c r="AH6" s="13"/>
      <c r="AI6" s="13"/>
      <c r="AJ6" s="13"/>
      <c r="AK6" s="13"/>
      <c r="AL6" s="13"/>
      <c r="AM6" s="13"/>
      <c r="AN6" s="53">
        <v>0</v>
      </c>
      <c r="AO6" s="53">
        <v>0</v>
      </c>
      <c r="AP6" s="13"/>
    </row>
    <row r="7" spans="1:42" x14ac:dyDescent="0.25">
      <c r="A7" s="13">
        <v>891900390</v>
      </c>
      <c r="B7" s="13" t="s">
        <v>142</v>
      </c>
      <c r="C7" s="13" t="s">
        <v>148</v>
      </c>
      <c r="D7" s="13">
        <v>164370</v>
      </c>
      <c r="E7" s="13" t="s">
        <v>157</v>
      </c>
      <c r="F7" s="13" t="s">
        <v>158</v>
      </c>
      <c r="G7" s="13"/>
      <c r="H7" s="13"/>
      <c r="I7" s="52">
        <v>44630</v>
      </c>
      <c r="J7" s="53">
        <v>104130</v>
      </c>
      <c r="K7" s="53">
        <v>104130</v>
      </c>
      <c r="L7" s="13" t="s">
        <v>151</v>
      </c>
      <c r="M7" s="13" t="s">
        <v>350</v>
      </c>
      <c r="N7" s="13"/>
      <c r="O7" s="13"/>
      <c r="P7" s="13" t="s">
        <v>152</v>
      </c>
      <c r="Q7" s="53">
        <v>0</v>
      </c>
      <c r="R7" s="53">
        <v>0</v>
      </c>
      <c r="S7" s="53">
        <v>0</v>
      </c>
      <c r="T7" s="53">
        <v>0</v>
      </c>
      <c r="U7" s="53">
        <v>0</v>
      </c>
      <c r="V7" s="53">
        <v>0</v>
      </c>
      <c r="W7" s="13"/>
      <c r="X7" s="53">
        <v>0</v>
      </c>
      <c r="Y7" s="13"/>
      <c r="Z7" s="53">
        <v>0</v>
      </c>
      <c r="AA7" s="53">
        <v>0</v>
      </c>
      <c r="AB7" s="53">
        <v>0</v>
      </c>
      <c r="AC7" s="13"/>
      <c r="AD7" s="13"/>
      <c r="AE7" s="53">
        <v>0</v>
      </c>
      <c r="AF7" s="52">
        <v>44657</v>
      </c>
      <c r="AG7" s="13"/>
      <c r="AH7" s="13"/>
      <c r="AI7" s="13"/>
      <c r="AJ7" s="13"/>
      <c r="AK7" s="13"/>
      <c r="AL7" s="13"/>
      <c r="AM7" s="13"/>
      <c r="AN7" s="53">
        <v>0</v>
      </c>
      <c r="AO7" s="53">
        <v>0</v>
      </c>
      <c r="AP7" s="13"/>
    </row>
    <row r="8" spans="1:42" x14ac:dyDescent="0.25">
      <c r="A8" s="13">
        <v>891900390</v>
      </c>
      <c r="B8" s="13" t="s">
        <v>142</v>
      </c>
      <c r="C8" s="13" t="s">
        <v>148</v>
      </c>
      <c r="D8" s="13">
        <v>164378</v>
      </c>
      <c r="E8" s="13" t="s">
        <v>159</v>
      </c>
      <c r="F8" s="13" t="s">
        <v>160</v>
      </c>
      <c r="G8" s="13"/>
      <c r="H8" s="13"/>
      <c r="I8" s="52">
        <v>44630</v>
      </c>
      <c r="J8" s="53">
        <v>139621</v>
      </c>
      <c r="K8" s="53">
        <v>139621</v>
      </c>
      <c r="L8" s="13" t="s">
        <v>151</v>
      </c>
      <c r="M8" s="13" t="s">
        <v>350</v>
      </c>
      <c r="N8" s="13"/>
      <c r="O8" s="13"/>
      <c r="P8" s="13" t="s">
        <v>152</v>
      </c>
      <c r="Q8" s="53">
        <v>0</v>
      </c>
      <c r="R8" s="53">
        <v>0</v>
      </c>
      <c r="S8" s="53">
        <v>0</v>
      </c>
      <c r="T8" s="53">
        <v>0</v>
      </c>
      <c r="U8" s="53">
        <v>0</v>
      </c>
      <c r="V8" s="53">
        <v>0</v>
      </c>
      <c r="W8" s="13"/>
      <c r="X8" s="53">
        <v>0</v>
      </c>
      <c r="Y8" s="13"/>
      <c r="Z8" s="53">
        <v>0</v>
      </c>
      <c r="AA8" s="53">
        <v>0</v>
      </c>
      <c r="AB8" s="53">
        <v>0</v>
      </c>
      <c r="AC8" s="13"/>
      <c r="AD8" s="13"/>
      <c r="AE8" s="53">
        <v>0</v>
      </c>
      <c r="AF8" s="52">
        <v>44657</v>
      </c>
      <c r="AG8" s="13"/>
      <c r="AH8" s="13"/>
      <c r="AI8" s="13"/>
      <c r="AJ8" s="13"/>
      <c r="AK8" s="13"/>
      <c r="AL8" s="13"/>
      <c r="AM8" s="13"/>
      <c r="AN8" s="53">
        <v>0</v>
      </c>
      <c r="AO8" s="53">
        <v>0</v>
      </c>
      <c r="AP8" s="13"/>
    </row>
    <row r="9" spans="1:42" x14ac:dyDescent="0.25">
      <c r="A9" s="13">
        <v>891900390</v>
      </c>
      <c r="B9" s="13" t="s">
        <v>142</v>
      </c>
      <c r="C9" s="13" t="s">
        <v>148</v>
      </c>
      <c r="D9" s="13">
        <v>123391</v>
      </c>
      <c r="E9" s="13" t="s">
        <v>161</v>
      </c>
      <c r="F9" s="13" t="s">
        <v>162</v>
      </c>
      <c r="G9" s="13"/>
      <c r="H9" s="13"/>
      <c r="I9" s="52">
        <v>44498</v>
      </c>
      <c r="J9" s="53">
        <v>5500</v>
      </c>
      <c r="K9" s="53">
        <v>5500</v>
      </c>
      <c r="L9" s="13" t="s">
        <v>151</v>
      </c>
      <c r="M9" s="13" t="s">
        <v>350</v>
      </c>
      <c r="N9" s="13"/>
      <c r="O9" s="13"/>
      <c r="P9" s="13" t="s">
        <v>152</v>
      </c>
      <c r="Q9" s="53">
        <v>0</v>
      </c>
      <c r="R9" s="53">
        <v>0</v>
      </c>
      <c r="S9" s="53">
        <v>0</v>
      </c>
      <c r="T9" s="53">
        <v>0</v>
      </c>
      <c r="U9" s="53">
        <v>0</v>
      </c>
      <c r="V9" s="53">
        <v>0</v>
      </c>
      <c r="W9" s="13"/>
      <c r="X9" s="53">
        <v>0</v>
      </c>
      <c r="Y9" s="13"/>
      <c r="Z9" s="53">
        <v>0</v>
      </c>
      <c r="AA9" s="53">
        <v>0</v>
      </c>
      <c r="AB9" s="53">
        <v>0</v>
      </c>
      <c r="AC9" s="13"/>
      <c r="AD9" s="13"/>
      <c r="AE9" s="53">
        <v>0</v>
      </c>
      <c r="AF9" s="52">
        <v>44508</v>
      </c>
      <c r="AG9" s="13"/>
      <c r="AH9" s="13"/>
      <c r="AI9" s="13"/>
      <c r="AJ9" s="13"/>
      <c r="AK9" s="13"/>
      <c r="AL9" s="13"/>
      <c r="AM9" s="13"/>
      <c r="AN9" s="53">
        <v>0</v>
      </c>
      <c r="AO9" s="53">
        <v>0</v>
      </c>
      <c r="AP9" s="13"/>
    </row>
    <row r="10" spans="1:42" x14ac:dyDescent="0.25">
      <c r="A10" s="13">
        <v>891900390</v>
      </c>
      <c r="B10" s="13" t="s">
        <v>142</v>
      </c>
      <c r="C10" s="13" t="s">
        <v>148</v>
      </c>
      <c r="D10" s="13">
        <v>72593</v>
      </c>
      <c r="E10" s="13" t="s">
        <v>163</v>
      </c>
      <c r="F10" s="13" t="s">
        <v>164</v>
      </c>
      <c r="G10" s="13"/>
      <c r="H10" s="13"/>
      <c r="I10" s="52">
        <v>44344</v>
      </c>
      <c r="J10" s="53">
        <v>75463</v>
      </c>
      <c r="K10" s="53">
        <v>75463</v>
      </c>
      <c r="L10" s="13" t="s">
        <v>151</v>
      </c>
      <c r="M10" s="13" t="s">
        <v>350</v>
      </c>
      <c r="N10" s="13"/>
      <c r="O10" s="13"/>
      <c r="P10" s="13" t="s">
        <v>152</v>
      </c>
      <c r="Q10" s="53">
        <v>0</v>
      </c>
      <c r="R10" s="53">
        <v>0</v>
      </c>
      <c r="S10" s="53">
        <v>0</v>
      </c>
      <c r="T10" s="53">
        <v>0</v>
      </c>
      <c r="U10" s="53">
        <v>0</v>
      </c>
      <c r="V10" s="53">
        <v>0</v>
      </c>
      <c r="W10" s="13"/>
      <c r="X10" s="53">
        <v>0</v>
      </c>
      <c r="Y10" s="13"/>
      <c r="Z10" s="53">
        <v>0</v>
      </c>
      <c r="AA10" s="53">
        <v>0</v>
      </c>
      <c r="AB10" s="53">
        <v>0</v>
      </c>
      <c r="AC10" s="13"/>
      <c r="AD10" s="13"/>
      <c r="AE10" s="53">
        <v>0</v>
      </c>
      <c r="AF10" s="52">
        <v>44351</v>
      </c>
      <c r="AG10" s="13"/>
      <c r="AH10" s="13"/>
      <c r="AI10" s="13"/>
      <c r="AJ10" s="13"/>
      <c r="AK10" s="13"/>
      <c r="AL10" s="13"/>
      <c r="AM10" s="13"/>
      <c r="AN10" s="53">
        <v>0</v>
      </c>
      <c r="AO10" s="53">
        <v>0</v>
      </c>
      <c r="AP10" s="13"/>
    </row>
    <row r="11" spans="1:42" x14ac:dyDescent="0.25">
      <c r="A11" s="13">
        <v>891900390</v>
      </c>
      <c r="B11" s="13" t="s">
        <v>142</v>
      </c>
      <c r="C11" s="13" t="s">
        <v>148</v>
      </c>
      <c r="D11" s="13">
        <v>73351</v>
      </c>
      <c r="E11" s="13" t="s">
        <v>165</v>
      </c>
      <c r="F11" s="13" t="s">
        <v>166</v>
      </c>
      <c r="G11" s="13"/>
      <c r="H11" s="13"/>
      <c r="I11" s="52">
        <v>44345</v>
      </c>
      <c r="J11" s="53">
        <v>66065</v>
      </c>
      <c r="K11" s="53">
        <v>66065</v>
      </c>
      <c r="L11" s="13" t="s">
        <v>151</v>
      </c>
      <c r="M11" s="13" t="s">
        <v>350</v>
      </c>
      <c r="N11" s="13"/>
      <c r="O11" s="13"/>
      <c r="P11" s="13" t="s">
        <v>152</v>
      </c>
      <c r="Q11" s="53">
        <v>0</v>
      </c>
      <c r="R11" s="53">
        <v>0</v>
      </c>
      <c r="S11" s="53">
        <v>0</v>
      </c>
      <c r="T11" s="53">
        <v>0</v>
      </c>
      <c r="U11" s="53">
        <v>0</v>
      </c>
      <c r="V11" s="53">
        <v>0</v>
      </c>
      <c r="W11" s="13"/>
      <c r="X11" s="53">
        <v>0</v>
      </c>
      <c r="Y11" s="13"/>
      <c r="Z11" s="53">
        <v>0</v>
      </c>
      <c r="AA11" s="53">
        <v>0</v>
      </c>
      <c r="AB11" s="53">
        <v>0</v>
      </c>
      <c r="AC11" s="13"/>
      <c r="AD11" s="13"/>
      <c r="AE11" s="53">
        <v>0</v>
      </c>
      <c r="AF11" s="52">
        <v>44351</v>
      </c>
      <c r="AG11" s="13"/>
      <c r="AH11" s="13"/>
      <c r="AI11" s="13"/>
      <c r="AJ11" s="13"/>
      <c r="AK11" s="13"/>
      <c r="AL11" s="13"/>
      <c r="AM11" s="13"/>
      <c r="AN11" s="53">
        <v>0</v>
      </c>
      <c r="AO11" s="53">
        <v>0</v>
      </c>
      <c r="AP11" s="13"/>
    </row>
    <row r="12" spans="1:42" x14ac:dyDescent="0.25">
      <c r="A12" s="13">
        <v>891900390</v>
      </c>
      <c r="B12" s="13" t="s">
        <v>142</v>
      </c>
      <c r="C12" s="13" t="s">
        <v>148</v>
      </c>
      <c r="D12" s="13">
        <v>78310</v>
      </c>
      <c r="E12" s="13" t="s">
        <v>167</v>
      </c>
      <c r="F12" s="13" t="s">
        <v>168</v>
      </c>
      <c r="G12" s="13"/>
      <c r="H12" s="13"/>
      <c r="I12" s="52">
        <v>44355</v>
      </c>
      <c r="J12" s="53">
        <v>19589</v>
      </c>
      <c r="K12" s="53">
        <v>19589</v>
      </c>
      <c r="L12" s="13" t="s">
        <v>151</v>
      </c>
      <c r="M12" s="13" t="s">
        <v>350</v>
      </c>
      <c r="N12" s="13"/>
      <c r="O12" s="13"/>
      <c r="P12" s="13" t="s">
        <v>152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3">
        <v>0</v>
      </c>
      <c r="W12" s="13"/>
      <c r="X12" s="53">
        <v>0</v>
      </c>
      <c r="Y12" s="13"/>
      <c r="Z12" s="53">
        <v>0</v>
      </c>
      <c r="AA12" s="53">
        <v>0</v>
      </c>
      <c r="AB12" s="53">
        <v>0</v>
      </c>
      <c r="AC12" s="13"/>
      <c r="AD12" s="13"/>
      <c r="AE12" s="53">
        <v>0</v>
      </c>
      <c r="AF12" s="52">
        <v>44389</v>
      </c>
      <c r="AG12" s="13"/>
      <c r="AH12" s="13"/>
      <c r="AI12" s="13"/>
      <c r="AJ12" s="13"/>
      <c r="AK12" s="13"/>
      <c r="AL12" s="13"/>
      <c r="AM12" s="13"/>
      <c r="AN12" s="53">
        <v>0</v>
      </c>
      <c r="AO12" s="53">
        <v>0</v>
      </c>
      <c r="AP12" s="13"/>
    </row>
    <row r="13" spans="1:42" x14ac:dyDescent="0.25">
      <c r="A13" s="13">
        <v>891900390</v>
      </c>
      <c r="B13" s="13" t="s">
        <v>142</v>
      </c>
      <c r="C13" s="13" t="s">
        <v>148</v>
      </c>
      <c r="D13" s="13">
        <v>21470</v>
      </c>
      <c r="E13" s="13" t="s">
        <v>169</v>
      </c>
      <c r="F13" s="13" t="s">
        <v>170</v>
      </c>
      <c r="G13" s="13"/>
      <c r="H13" s="13"/>
      <c r="I13" s="52">
        <v>44200</v>
      </c>
      <c r="J13" s="53">
        <v>57600</v>
      </c>
      <c r="K13" s="53">
        <v>57600</v>
      </c>
      <c r="L13" s="13" t="s">
        <v>151</v>
      </c>
      <c r="M13" s="13" t="s">
        <v>350</v>
      </c>
      <c r="N13" s="13"/>
      <c r="O13" s="13"/>
      <c r="P13" s="13" t="s">
        <v>152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13"/>
      <c r="X13" s="53">
        <v>0</v>
      </c>
      <c r="Y13" s="13"/>
      <c r="Z13" s="53">
        <v>0</v>
      </c>
      <c r="AA13" s="53">
        <v>0</v>
      </c>
      <c r="AB13" s="53">
        <v>0</v>
      </c>
      <c r="AC13" s="13"/>
      <c r="AD13" s="13"/>
      <c r="AE13" s="53">
        <v>0</v>
      </c>
      <c r="AF13" s="52">
        <v>44237</v>
      </c>
      <c r="AG13" s="13"/>
      <c r="AH13" s="13"/>
      <c r="AI13" s="13"/>
      <c r="AJ13" s="13"/>
      <c r="AK13" s="13"/>
      <c r="AL13" s="13"/>
      <c r="AM13" s="13"/>
      <c r="AN13" s="53">
        <v>0</v>
      </c>
      <c r="AO13" s="53">
        <v>0</v>
      </c>
      <c r="AP13" s="13"/>
    </row>
    <row r="14" spans="1:42" x14ac:dyDescent="0.25">
      <c r="A14" s="13">
        <v>891900390</v>
      </c>
      <c r="B14" s="13" t="s">
        <v>142</v>
      </c>
      <c r="C14" s="13" t="s">
        <v>148</v>
      </c>
      <c r="D14" s="13">
        <v>22082</v>
      </c>
      <c r="E14" s="13" t="s">
        <v>171</v>
      </c>
      <c r="F14" s="13" t="s">
        <v>172</v>
      </c>
      <c r="G14" s="13"/>
      <c r="H14" s="13"/>
      <c r="I14" s="52">
        <v>44201</v>
      </c>
      <c r="J14" s="53">
        <v>57600</v>
      </c>
      <c r="K14" s="53">
        <v>57600</v>
      </c>
      <c r="L14" s="13" t="s">
        <v>151</v>
      </c>
      <c r="M14" s="13" t="s">
        <v>350</v>
      </c>
      <c r="N14" s="13"/>
      <c r="O14" s="13"/>
      <c r="P14" s="13" t="s">
        <v>152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3">
        <v>0</v>
      </c>
      <c r="W14" s="13"/>
      <c r="X14" s="53">
        <v>0</v>
      </c>
      <c r="Y14" s="13"/>
      <c r="Z14" s="53">
        <v>0</v>
      </c>
      <c r="AA14" s="53">
        <v>0</v>
      </c>
      <c r="AB14" s="53">
        <v>0</v>
      </c>
      <c r="AC14" s="13"/>
      <c r="AD14" s="13"/>
      <c r="AE14" s="53">
        <v>0</v>
      </c>
      <c r="AF14" s="52">
        <v>44237</v>
      </c>
      <c r="AG14" s="13"/>
      <c r="AH14" s="13"/>
      <c r="AI14" s="13"/>
      <c r="AJ14" s="13"/>
      <c r="AK14" s="13"/>
      <c r="AL14" s="13"/>
      <c r="AM14" s="13"/>
      <c r="AN14" s="53">
        <v>0</v>
      </c>
      <c r="AO14" s="53">
        <v>0</v>
      </c>
      <c r="AP14" s="13"/>
    </row>
    <row r="15" spans="1:42" x14ac:dyDescent="0.25">
      <c r="A15" s="13">
        <v>891900390</v>
      </c>
      <c r="B15" s="13" t="s">
        <v>142</v>
      </c>
      <c r="C15" s="13" t="s">
        <v>148</v>
      </c>
      <c r="D15" s="13">
        <v>23117</v>
      </c>
      <c r="E15" s="13" t="s">
        <v>173</v>
      </c>
      <c r="F15" s="13" t="s">
        <v>174</v>
      </c>
      <c r="G15" s="13"/>
      <c r="H15" s="13"/>
      <c r="I15" s="52">
        <v>44203</v>
      </c>
      <c r="J15" s="53">
        <v>73785</v>
      </c>
      <c r="K15" s="53">
        <v>73785</v>
      </c>
      <c r="L15" s="13" t="s">
        <v>151</v>
      </c>
      <c r="M15" s="13" t="s">
        <v>350</v>
      </c>
      <c r="N15" s="13"/>
      <c r="O15" s="13"/>
      <c r="P15" s="13" t="s">
        <v>152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13"/>
      <c r="X15" s="53">
        <v>0</v>
      </c>
      <c r="Y15" s="13"/>
      <c r="Z15" s="53">
        <v>0</v>
      </c>
      <c r="AA15" s="53">
        <v>0</v>
      </c>
      <c r="AB15" s="53">
        <v>0</v>
      </c>
      <c r="AC15" s="13"/>
      <c r="AD15" s="13"/>
      <c r="AE15" s="53">
        <v>0</v>
      </c>
      <c r="AF15" s="52">
        <v>44237</v>
      </c>
      <c r="AG15" s="13"/>
      <c r="AH15" s="13"/>
      <c r="AI15" s="13"/>
      <c r="AJ15" s="13"/>
      <c r="AK15" s="13"/>
      <c r="AL15" s="13"/>
      <c r="AM15" s="13"/>
      <c r="AN15" s="53">
        <v>0</v>
      </c>
      <c r="AO15" s="53">
        <v>0</v>
      </c>
      <c r="AP15" s="13"/>
    </row>
    <row r="16" spans="1:42" x14ac:dyDescent="0.25">
      <c r="A16" s="13">
        <v>891900390</v>
      </c>
      <c r="B16" s="13" t="s">
        <v>142</v>
      </c>
      <c r="C16" s="13" t="s">
        <v>148</v>
      </c>
      <c r="D16" s="13">
        <v>23118</v>
      </c>
      <c r="E16" s="13" t="s">
        <v>175</v>
      </c>
      <c r="F16" s="13" t="s">
        <v>176</v>
      </c>
      <c r="G16" s="13"/>
      <c r="H16" s="13"/>
      <c r="I16" s="52">
        <v>44203</v>
      </c>
      <c r="J16" s="53">
        <v>73785</v>
      </c>
      <c r="K16" s="53">
        <v>73785</v>
      </c>
      <c r="L16" s="13" t="s">
        <v>151</v>
      </c>
      <c r="M16" s="13" t="s">
        <v>350</v>
      </c>
      <c r="N16" s="13"/>
      <c r="O16" s="13"/>
      <c r="P16" s="13" t="s">
        <v>152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3">
        <v>0</v>
      </c>
      <c r="W16" s="13"/>
      <c r="X16" s="53">
        <v>0</v>
      </c>
      <c r="Y16" s="13"/>
      <c r="Z16" s="53">
        <v>0</v>
      </c>
      <c r="AA16" s="53">
        <v>0</v>
      </c>
      <c r="AB16" s="53">
        <v>0</v>
      </c>
      <c r="AC16" s="13"/>
      <c r="AD16" s="13"/>
      <c r="AE16" s="53">
        <v>0</v>
      </c>
      <c r="AF16" s="52">
        <v>44237</v>
      </c>
      <c r="AG16" s="13"/>
      <c r="AH16" s="13"/>
      <c r="AI16" s="13"/>
      <c r="AJ16" s="13"/>
      <c r="AK16" s="13"/>
      <c r="AL16" s="13"/>
      <c r="AM16" s="13"/>
      <c r="AN16" s="53">
        <v>0</v>
      </c>
      <c r="AO16" s="53">
        <v>0</v>
      </c>
      <c r="AP16" s="13"/>
    </row>
    <row r="17" spans="1:42" x14ac:dyDescent="0.25">
      <c r="A17" s="13">
        <v>891900390</v>
      </c>
      <c r="B17" s="13" t="s">
        <v>142</v>
      </c>
      <c r="C17" s="13" t="s">
        <v>143</v>
      </c>
      <c r="D17" s="13">
        <v>516624</v>
      </c>
      <c r="E17" s="13" t="s">
        <v>177</v>
      </c>
      <c r="F17" s="13" t="s">
        <v>178</v>
      </c>
      <c r="G17" s="13"/>
      <c r="H17" s="13"/>
      <c r="I17" s="52">
        <v>44066</v>
      </c>
      <c r="J17" s="53">
        <v>76440</v>
      </c>
      <c r="K17" s="53">
        <v>76440</v>
      </c>
      <c r="L17" s="13" t="s">
        <v>151</v>
      </c>
      <c r="M17" s="13" t="s">
        <v>350</v>
      </c>
      <c r="N17" s="13"/>
      <c r="O17" s="13"/>
      <c r="P17" s="13" t="s">
        <v>152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3">
        <v>0</v>
      </c>
      <c r="W17" s="13"/>
      <c r="X17" s="53">
        <v>0</v>
      </c>
      <c r="Y17" s="13"/>
      <c r="Z17" s="53">
        <v>0</v>
      </c>
      <c r="AA17" s="53">
        <v>0</v>
      </c>
      <c r="AB17" s="53">
        <v>0</v>
      </c>
      <c r="AC17" s="13"/>
      <c r="AD17" s="13"/>
      <c r="AE17" s="53">
        <v>0</v>
      </c>
      <c r="AF17" s="52">
        <v>44082</v>
      </c>
      <c r="AG17" s="13"/>
      <c r="AH17" s="13"/>
      <c r="AI17" s="13"/>
      <c r="AJ17" s="13"/>
      <c r="AK17" s="13"/>
      <c r="AL17" s="13"/>
      <c r="AM17" s="13"/>
      <c r="AN17" s="53">
        <v>0</v>
      </c>
      <c r="AO17" s="53">
        <v>0</v>
      </c>
      <c r="AP17" s="13"/>
    </row>
    <row r="18" spans="1:42" x14ac:dyDescent="0.25">
      <c r="A18" s="13">
        <v>891900390</v>
      </c>
      <c r="B18" s="13" t="s">
        <v>142</v>
      </c>
      <c r="C18" s="13" t="s">
        <v>143</v>
      </c>
      <c r="D18" s="13">
        <v>529272</v>
      </c>
      <c r="E18" s="13" t="s">
        <v>179</v>
      </c>
      <c r="F18" s="13" t="s">
        <v>180</v>
      </c>
      <c r="G18" s="13"/>
      <c r="H18" s="13"/>
      <c r="I18" s="52">
        <v>44109</v>
      </c>
      <c r="J18" s="53">
        <v>14951</v>
      </c>
      <c r="K18" s="53">
        <v>14951</v>
      </c>
      <c r="L18" s="13" t="s">
        <v>151</v>
      </c>
      <c r="M18" s="13" t="s">
        <v>350</v>
      </c>
      <c r="N18" s="13"/>
      <c r="O18" s="13"/>
      <c r="P18" s="13" t="s">
        <v>152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3">
        <v>0</v>
      </c>
      <c r="W18" s="13"/>
      <c r="X18" s="53">
        <v>0</v>
      </c>
      <c r="Y18" s="13"/>
      <c r="Z18" s="53">
        <v>0</v>
      </c>
      <c r="AA18" s="53">
        <v>0</v>
      </c>
      <c r="AB18" s="53">
        <v>0</v>
      </c>
      <c r="AC18" s="13"/>
      <c r="AD18" s="13"/>
      <c r="AE18" s="53">
        <v>0</v>
      </c>
      <c r="AF18" s="52">
        <v>44144</v>
      </c>
      <c r="AG18" s="13"/>
      <c r="AH18" s="13"/>
      <c r="AI18" s="13"/>
      <c r="AJ18" s="13"/>
      <c r="AK18" s="13"/>
      <c r="AL18" s="13"/>
      <c r="AM18" s="13"/>
      <c r="AN18" s="53">
        <v>0</v>
      </c>
      <c r="AO18" s="53">
        <v>0</v>
      </c>
      <c r="AP18" s="13"/>
    </row>
    <row r="19" spans="1:42" x14ac:dyDescent="0.25">
      <c r="A19" s="13">
        <v>891900390</v>
      </c>
      <c r="B19" s="13" t="s">
        <v>142</v>
      </c>
      <c r="C19" s="13" t="s">
        <v>143</v>
      </c>
      <c r="D19" s="13">
        <v>529367</v>
      </c>
      <c r="E19" s="13" t="s">
        <v>181</v>
      </c>
      <c r="F19" s="13" t="s">
        <v>182</v>
      </c>
      <c r="G19" s="13"/>
      <c r="H19" s="13"/>
      <c r="I19" s="52">
        <v>44110</v>
      </c>
      <c r="J19" s="53">
        <v>105600</v>
      </c>
      <c r="K19" s="53">
        <v>105600</v>
      </c>
      <c r="L19" s="13" t="s">
        <v>151</v>
      </c>
      <c r="M19" s="13" t="s">
        <v>350</v>
      </c>
      <c r="N19" s="13"/>
      <c r="O19" s="13"/>
      <c r="P19" s="13" t="s">
        <v>152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13"/>
      <c r="X19" s="53">
        <v>0</v>
      </c>
      <c r="Y19" s="13"/>
      <c r="Z19" s="53">
        <v>0</v>
      </c>
      <c r="AA19" s="53">
        <v>0</v>
      </c>
      <c r="AB19" s="53">
        <v>0</v>
      </c>
      <c r="AC19" s="13"/>
      <c r="AD19" s="13"/>
      <c r="AE19" s="53">
        <v>0</v>
      </c>
      <c r="AF19" s="52">
        <v>44144</v>
      </c>
      <c r="AG19" s="13"/>
      <c r="AH19" s="13"/>
      <c r="AI19" s="13"/>
      <c r="AJ19" s="13"/>
      <c r="AK19" s="13"/>
      <c r="AL19" s="13"/>
      <c r="AM19" s="13"/>
      <c r="AN19" s="53">
        <v>0</v>
      </c>
      <c r="AO19" s="53">
        <v>0</v>
      </c>
      <c r="AP19" s="13"/>
    </row>
    <row r="20" spans="1:42" x14ac:dyDescent="0.25">
      <c r="A20" s="13">
        <v>891900390</v>
      </c>
      <c r="B20" s="13" t="s">
        <v>142</v>
      </c>
      <c r="C20" s="13" t="s">
        <v>143</v>
      </c>
      <c r="D20" s="13">
        <v>529592</v>
      </c>
      <c r="E20" s="13" t="s">
        <v>183</v>
      </c>
      <c r="F20" s="13" t="s">
        <v>184</v>
      </c>
      <c r="G20" s="13"/>
      <c r="H20" s="13"/>
      <c r="I20" s="52">
        <v>44110</v>
      </c>
      <c r="J20" s="53">
        <v>4500</v>
      </c>
      <c r="K20" s="53">
        <v>4500</v>
      </c>
      <c r="L20" s="13" t="s">
        <v>151</v>
      </c>
      <c r="M20" s="13" t="s">
        <v>350</v>
      </c>
      <c r="N20" s="13"/>
      <c r="O20" s="13"/>
      <c r="P20" s="13" t="s">
        <v>152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13"/>
      <c r="X20" s="53">
        <v>0</v>
      </c>
      <c r="Y20" s="13"/>
      <c r="Z20" s="53">
        <v>0</v>
      </c>
      <c r="AA20" s="53">
        <v>0</v>
      </c>
      <c r="AB20" s="53">
        <v>0</v>
      </c>
      <c r="AC20" s="13"/>
      <c r="AD20" s="13"/>
      <c r="AE20" s="53">
        <v>0</v>
      </c>
      <c r="AF20" s="52">
        <v>44144</v>
      </c>
      <c r="AG20" s="13"/>
      <c r="AH20" s="13"/>
      <c r="AI20" s="13"/>
      <c r="AJ20" s="13"/>
      <c r="AK20" s="13"/>
      <c r="AL20" s="13"/>
      <c r="AM20" s="13"/>
      <c r="AN20" s="53">
        <v>0</v>
      </c>
      <c r="AO20" s="53">
        <v>0</v>
      </c>
      <c r="AP20" s="13"/>
    </row>
    <row r="21" spans="1:42" x14ac:dyDescent="0.25">
      <c r="A21" s="13">
        <v>891900390</v>
      </c>
      <c r="B21" s="13" t="s">
        <v>142</v>
      </c>
      <c r="C21" s="13" t="s">
        <v>143</v>
      </c>
      <c r="D21" s="13">
        <v>534571</v>
      </c>
      <c r="E21" s="13" t="s">
        <v>185</v>
      </c>
      <c r="F21" s="13" t="s">
        <v>186</v>
      </c>
      <c r="G21" s="13"/>
      <c r="H21" s="13"/>
      <c r="I21" s="52">
        <v>44125</v>
      </c>
      <c r="J21" s="53">
        <v>61397</v>
      </c>
      <c r="K21" s="53">
        <v>61397</v>
      </c>
      <c r="L21" s="13" t="s">
        <v>151</v>
      </c>
      <c r="M21" s="13" t="s">
        <v>350</v>
      </c>
      <c r="N21" s="13"/>
      <c r="O21" s="13"/>
      <c r="P21" s="13" t="s">
        <v>152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13"/>
      <c r="X21" s="53">
        <v>0</v>
      </c>
      <c r="Y21" s="13"/>
      <c r="Z21" s="53">
        <v>0</v>
      </c>
      <c r="AA21" s="53">
        <v>0</v>
      </c>
      <c r="AB21" s="53">
        <v>0</v>
      </c>
      <c r="AC21" s="13"/>
      <c r="AD21" s="13"/>
      <c r="AE21" s="53">
        <v>0</v>
      </c>
      <c r="AF21" s="52">
        <v>44144</v>
      </c>
      <c r="AG21" s="13"/>
      <c r="AH21" s="13"/>
      <c r="AI21" s="13"/>
      <c r="AJ21" s="13"/>
      <c r="AK21" s="13"/>
      <c r="AL21" s="13"/>
      <c r="AM21" s="13"/>
      <c r="AN21" s="53">
        <v>0</v>
      </c>
      <c r="AO21" s="53">
        <v>0</v>
      </c>
      <c r="AP21" s="13"/>
    </row>
    <row r="22" spans="1:42" x14ac:dyDescent="0.25">
      <c r="A22" s="13">
        <v>891900390</v>
      </c>
      <c r="B22" s="13" t="s">
        <v>142</v>
      </c>
      <c r="C22" s="13" t="s">
        <v>148</v>
      </c>
      <c r="D22" s="13">
        <v>4021</v>
      </c>
      <c r="E22" s="13" t="s">
        <v>187</v>
      </c>
      <c r="F22" s="13" t="s">
        <v>188</v>
      </c>
      <c r="G22" s="13"/>
      <c r="H22" s="13"/>
      <c r="I22" s="52">
        <v>44151</v>
      </c>
      <c r="J22" s="53">
        <v>77894</v>
      </c>
      <c r="K22" s="53">
        <v>77894</v>
      </c>
      <c r="L22" s="13" t="s">
        <v>151</v>
      </c>
      <c r="M22" s="13" t="s">
        <v>350</v>
      </c>
      <c r="N22" s="13"/>
      <c r="O22" s="13"/>
      <c r="P22" s="13" t="s">
        <v>152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3">
        <v>0</v>
      </c>
      <c r="W22" s="13"/>
      <c r="X22" s="53">
        <v>0</v>
      </c>
      <c r="Y22" s="13"/>
      <c r="Z22" s="53">
        <v>0</v>
      </c>
      <c r="AA22" s="53">
        <v>0</v>
      </c>
      <c r="AB22" s="53">
        <v>0</v>
      </c>
      <c r="AC22" s="13"/>
      <c r="AD22" s="13"/>
      <c r="AE22" s="53">
        <v>0</v>
      </c>
      <c r="AF22" s="52">
        <v>44174</v>
      </c>
      <c r="AG22" s="13"/>
      <c r="AH22" s="13"/>
      <c r="AI22" s="13"/>
      <c r="AJ22" s="13"/>
      <c r="AK22" s="13"/>
      <c r="AL22" s="13"/>
      <c r="AM22" s="13"/>
      <c r="AN22" s="53">
        <v>0</v>
      </c>
      <c r="AO22" s="53">
        <v>0</v>
      </c>
      <c r="AP22" s="13"/>
    </row>
    <row r="23" spans="1:42" x14ac:dyDescent="0.25">
      <c r="A23" s="13">
        <v>891900390</v>
      </c>
      <c r="B23" s="13" t="s">
        <v>142</v>
      </c>
      <c r="C23" s="13"/>
      <c r="D23" s="13">
        <v>19769</v>
      </c>
      <c r="E23" s="13" t="s">
        <v>189</v>
      </c>
      <c r="F23" s="13" t="s">
        <v>190</v>
      </c>
      <c r="G23" s="13"/>
      <c r="H23" s="13"/>
      <c r="I23" s="52">
        <v>42592</v>
      </c>
      <c r="J23" s="53">
        <v>328637</v>
      </c>
      <c r="K23" s="53">
        <v>328637</v>
      </c>
      <c r="L23" s="13" t="s">
        <v>151</v>
      </c>
      <c r="M23" s="13" t="s">
        <v>350</v>
      </c>
      <c r="N23" s="13"/>
      <c r="O23" s="13"/>
      <c r="P23" s="13" t="s">
        <v>152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3">
        <v>0</v>
      </c>
      <c r="W23" s="13"/>
      <c r="X23" s="53">
        <v>0</v>
      </c>
      <c r="Y23" s="13"/>
      <c r="Z23" s="53">
        <v>0</v>
      </c>
      <c r="AA23" s="53">
        <v>0</v>
      </c>
      <c r="AB23" s="53">
        <v>0</v>
      </c>
      <c r="AC23" s="13"/>
      <c r="AD23" s="13"/>
      <c r="AE23" s="53">
        <v>0</v>
      </c>
      <c r="AF23" s="52">
        <v>42592</v>
      </c>
      <c r="AG23" s="13"/>
      <c r="AH23" s="13"/>
      <c r="AI23" s="13"/>
      <c r="AJ23" s="13"/>
      <c r="AK23" s="13"/>
      <c r="AL23" s="13"/>
      <c r="AM23" s="13"/>
      <c r="AN23" s="53">
        <v>0</v>
      </c>
      <c r="AO23" s="53">
        <v>0</v>
      </c>
      <c r="AP23" s="13"/>
    </row>
    <row r="24" spans="1:42" x14ac:dyDescent="0.25">
      <c r="A24" s="13">
        <v>891900390</v>
      </c>
      <c r="B24" s="13" t="s">
        <v>142</v>
      </c>
      <c r="C24" s="13"/>
      <c r="D24" s="13">
        <v>20236</v>
      </c>
      <c r="E24" s="13" t="s">
        <v>191</v>
      </c>
      <c r="F24" s="13" t="s">
        <v>192</v>
      </c>
      <c r="G24" s="13"/>
      <c r="H24" s="13"/>
      <c r="I24" s="52">
        <v>42958</v>
      </c>
      <c r="J24" s="53">
        <v>232767</v>
      </c>
      <c r="K24" s="53">
        <v>232767</v>
      </c>
      <c r="L24" s="13" t="s">
        <v>151</v>
      </c>
      <c r="M24" s="13" t="s">
        <v>350</v>
      </c>
      <c r="N24" s="13"/>
      <c r="O24" s="13"/>
      <c r="P24" s="13" t="s">
        <v>152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13"/>
      <c r="X24" s="53">
        <v>0</v>
      </c>
      <c r="Y24" s="13"/>
      <c r="Z24" s="53">
        <v>0</v>
      </c>
      <c r="AA24" s="53">
        <v>0</v>
      </c>
      <c r="AB24" s="53">
        <v>0</v>
      </c>
      <c r="AC24" s="13"/>
      <c r="AD24" s="13"/>
      <c r="AE24" s="53">
        <v>0</v>
      </c>
      <c r="AF24" s="52">
        <v>42988</v>
      </c>
      <c r="AG24" s="13"/>
      <c r="AH24" s="13"/>
      <c r="AI24" s="13"/>
      <c r="AJ24" s="13"/>
      <c r="AK24" s="13"/>
      <c r="AL24" s="13"/>
      <c r="AM24" s="13"/>
      <c r="AN24" s="53">
        <v>0</v>
      </c>
      <c r="AO24" s="53">
        <v>0</v>
      </c>
      <c r="AP24" s="13"/>
    </row>
    <row r="25" spans="1:42" x14ac:dyDescent="0.25">
      <c r="A25" s="13">
        <v>891900390</v>
      </c>
      <c r="B25" s="13" t="s">
        <v>142</v>
      </c>
      <c r="C25" s="13"/>
      <c r="D25" s="13">
        <v>20420</v>
      </c>
      <c r="E25" s="13" t="s">
        <v>193</v>
      </c>
      <c r="F25" s="13" t="s">
        <v>194</v>
      </c>
      <c r="G25" s="13"/>
      <c r="H25" s="13"/>
      <c r="I25" s="52">
        <v>42996</v>
      </c>
      <c r="J25" s="53">
        <v>232767</v>
      </c>
      <c r="K25" s="53">
        <v>232767</v>
      </c>
      <c r="L25" s="13" t="s">
        <v>151</v>
      </c>
      <c r="M25" s="13" t="s">
        <v>350</v>
      </c>
      <c r="N25" s="13"/>
      <c r="O25" s="13"/>
      <c r="P25" s="13" t="s">
        <v>152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13"/>
      <c r="X25" s="53">
        <v>0</v>
      </c>
      <c r="Y25" s="13"/>
      <c r="Z25" s="53">
        <v>0</v>
      </c>
      <c r="AA25" s="53">
        <v>0</v>
      </c>
      <c r="AB25" s="53">
        <v>0</v>
      </c>
      <c r="AC25" s="13"/>
      <c r="AD25" s="13"/>
      <c r="AE25" s="53">
        <v>0</v>
      </c>
      <c r="AF25" s="52">
        <v>43026</v>
      </c>
      <c r="AG25" s="13"/>
      <c r="AH25" s="13"/>
      <c r="AI25" s="13"/>
      <c r="AJ25" s="13"/>
      <c r="AK25" s="13"/>
      <c r="AL25" s="13"/>
      <c r="AM25" s="13"/>
      <c r="AN25" s="53">
        <v>0</v>
      </c>
      <c r="AO25" s="53">
        <v>0</v>
      </c>
      <c r="AP25" s="13"/>
    </row>
    <row r="26" spans="1:42" x14ac:dyDescent="0.25">
      <c r="A26" s="13">
        <v>891900390</v>
      </c>
      <c r="B26" s="13" t="s">
        <v>142</v>
      </c>
      <c r="C26" s="13" t="s">
        <v>148</v>
      </c>
      <c r="D26" s="13">
        <v>110703</v>
      </c>
      <c r="E26" s="13" t="s">
        <v>195</v>
      </c>
      <c r="F26" s="13" t="s">
        <v>196</v>
      </c>
      <c r="G26" s="13" t="s">
        <v>148</v>
      </c>
      <c r="H26" s="13">
        <v>110703</v>
      </c>
      <c r="I26" s="52">
        <v>44461</v>
      </c>
      <c r="J26" s="53">
        <v>61471</v>
      </c>
      <c r="K26" s="53">
        <v>61471</v>
      </c>
      <c r="L26" s="13" t="s">
        <v>146</v>
      </c>
      <c r="M26" s="13" t="s">
        <v>349</v>
      </c>
      <c r="N26" s="13"/>
      <c r="O26" s="13"/>
      <c r="P26" s="13" t="s">
        <v>197</v>
      </c>
      <c r="Q26" s="53">
        <v>61471</v>
      </c>
      <c r="R26" s="53">
        <v>0</v>
      </c>
      <c r="S26" s="53">
        <v>0</v>
      </c>
      <c r="T26" s="53">
        <v>0</v>
      </c>
      <c r="U26" s="53">
        <v>61471</v>
      </c>
      <c r="V26" s="53">
        <v>0</v>
      </c>
      <c r="W26" s="13"/>
      <c r="X26" s="53">
        <v>0</v>
      </c>
      <c r="Y26" s="13"/>
      <c r="Z26" s="53">
        <v>0</v>
      </c>
      <c r="AA26" s="53">
        <v>61471</v>
      </c>
      <c r="AB26" s="53">
        <v>0</v>
      </c>
      <c r="AC26" s="13">
        <v>2201215389</v>
      </c>
      <c r="AD26" s="13" t="s">
        <v>326</v>
      </c>
      <c r="AE26" s="53">
        <v>0</v>
      </c>
      <c r="AF26" s="52">
        <v>44480</v>
      </c>
      <c r="AG26" s="13"/>
      <c r="AH26" s="13">
        <v>2</v>
      </c>
      <c r="AI26" s="13"/>
      <c r="AJ26" s="13"/>
      <c r="AK26" s="13">
        <v>1</v>
      </c>
      <c r="AL26" s="13">
        <v>20211030</v>
      </c>
      <c r="AM26" s="13">
        <v>20211011</v>
      </c>
      <c r="AN26" s="53">
        <v>61471</v>
      </c>
      <c r="AO26" s="53">
        <v>0</v>
      </c>
      <c r="AP26" s="13"/>
    </row>
    <row r="27" spans="1:42" x14ac:dyDescent="0.25">
      <c r="A27" s="13">
        <v>891900390</v>
      </c>
      <c r="B27" s="13" t="s">
        <v>142</v>
      </c>
      <c r="C27" s="13" t="s">
        <v>148</v>
      </c>
      <c r="D27" s="13">
        <v>111222</v>
      </c>
      <c r="E27" s="13" t="s">
        <v>198</v>
      </c>
      <c r="F27" s="13" t="s">
        <v>199</v>
      </c>
      <c r="G27" s="13" t="s">
        <v>148</v>
      </c>
      <c r="H27" s="13">
        <v>111222</v>
      </c>
      <c r="I27" s="52">
        <v>44461</v>
      </c>
      <c r="J27" s="53">
        <v>81408</v>
      </c>
      <c r="K27" s="53">
        <v>81408</v>
      </c>
      <c r="L27" s="13" t="s">
        <v>146</v>
      </c>
      <c r="M27" s="13" t="s">
        <v>349</v>
      </c>
      <c r="N27" s="13"/>
      <c r="O27" s="13"/>
      <c r="P27" s="13" t="s">
        <v>197</v>
      </c>
      <c r="Q27" s="53">
        <v>81408</v>
      </c>
      <c r="R27" s="53">
        <v>0</v>
      </c>
      <c r="S27" s="53">
        <v>0</v>
      </c>
      <c r="T27" s="53">
        <v>0</v>
      </c>
      <c r="U27" s="53">
        <v>81408</v>
      </c>
      <c r="V27" s="53">
        <v>0</v>
      </c>
      <c r="W27" s="13"/>
      <c r="X27" s="53">
        <v>0</v>
      </c>
      <c r="Y27" s="13"/>
      <c r="Z27" s="53">
        <v>0</v>
      </c>
      <c r="AA27" s="53">
        <v>81408</v>
      </c>
      <c r="AB27" s="53">
        <v>0</v>
      </c>
      <c r="AC27" s="13">
        <v>2201215389</v>
      </c>
      <c r="AD27" s="13" t="s">
        <v>326</v>
      </c>
      <c r="AE27" s="53">
        <v>0</v>
      </c>
      <c r="AF27" s="52">
        <v>44480</v>
      </c>
      <c r="AG27" s="13"/>
      <c r="AH27" s="13">
        <v>2</v>
      </c>
      <c r="AI27" s="13"/>
      <c r="AJ27" s="13"/>
      <c r="AK27" s="13">
        <v>1</v>
      </c>
      <c r="AL27" s="13">
        <v>20211030</v>
      </c>
      <c r="AM27" s="13">
        <v>20211011</v>
      </c>
      <c r="AN27" s="53">
        <v>81408</v>
      </c>
      <c r="AO27" s="53">
        <v>0</v>
      </c>
      <c r="AP27" s="13"/>
    </row>
    <row r="28" spans="1:42" x14ac:dyDescent="0.25">
      <c r="A28" s="13">
        <v>891900390</v>
      </c>
      <c r="B28" s="13" t="s">
        <v>142</v>
      </c>
      <c r="C28" s="13" t="s">
        <v>148</v>
      </c>
      <c r="D28" s="13">
        <v>119635</v>
      </c>
      <c r="E28" s="13" t="s">
        <v>200</v>
      </c>
      <c r="F28" s="13" t="s">
        <v>201</v>
      </c>
      <c r="G28" s="13" t="s">
        <v>148</v>
      </c>
      <c r="H28" s="13">
        <v>119635</v>
      </c>
      <c r="I28" s="52">
        <v>44487</v>
      </c>
      <c r="J28" s="53">
        <v>78692</v>
      </c>
      <c r="K28" s="53">
        <v>78692</v>
      </c>
      <c r="L28" s="13" t="s">
        <v>146</v>
      </c>
      <c r="M28" s="13" t="s">
        <v>349</v>
      </c>
      <c r="N28" s="13"/>
      <c r="O28" s="13"/>
      <c r="P28" s="13" t="s">
        <v>197</v>
      </c>
      <c r="Q28" s="53">
        <v>78692</v>
      </c>
      <c r="R28" s="53">
        <v>0</v>
      </c>
      <c r="S28" s="53">
        <v>0</v>
      </c>
      <c r="T28" s="53">
        <v>0</v>
      </c>
      <c r="U28" s="53">
        <v>78692</v>
      </c>
      <c r="V28" s="53">
        <v>0</v>
      </c>
      <c r="W28" s="13"/>
      <c r="X28" s="53">
        <v>0</v>
      </c>
      <c r="Y28" s="13"/>
      <c r="Z28" s="53">
        <v>0</v>
      </c>
      <c r="AA28" s="53">
        <v>78692</v>
      </c>
      <c r="AB28" s="53">
        <v>0</v>
      </c>
      <c r="AC28" s="13">
        <v>2201214419</v>
      </c>
      <c r="AD28" s="13" t="s">
        <v>327</v>
      </c>
      <c r="AE28" s="53">
        <v>0</v>
      </c>
      <c r="AF28" s="52">
        <v>44508</v>
      </c>
      <c r="AG28" s="13"/>
      <c r="AH28" s="13">
        <v>2</v>
      </c>
      <c r="AI28" s="13"/>
      <c r="AJ28" s="13"/>
      <c r="AK28" s="13">
        <v>1</v>
      </c>
      <c r="AL28" s="13">
        <v>20211130</v>
      </c>
      <c r="AM28" s="13">
        <v>20211122</v>
      </c>
      <c r="AN28" s="53">
        <v>78692</v>
      </c>
      <c r="AO28" s="53">
        <v>0</v>
      </c>
      <c r="AP28" s="13"/>
    </row>
    <row r="29" spans="1:42" x14ac:dyDescent="0.25">
      <c r="A29" s="13">
        <v>891900390</v>
      </c>
      <c r="B29" s="13" t="s">
        <v>142</v>
      </c>
      <c r="C29" s="13" t="s">
        <v>148</v>
      </c>
      <c r="D29" s="13">
        <v>121704</v>
      </c>
      <c r="E29" s="13" t="s">
        <v>202</v>
      </c>
      <c r="F29" s="13" t="s">
        <v>203</v>
      </c>
      <c r="G29" s="13" t="s">
        <v>148</v>
      </c>
      <c r="H29" s="13">
        <v>121704</v>
      </c>
      <c r="I29" s="52">
        <v>44494</v>
      </c>
      <c r="J29" s="53">
        <v>79352</v>
      </c>
      <c r="K29" s="53">
        <v>79352</v>
      </c>
      <c r="L29" s="13" t="s">
        <v>146</v>
      </c>
      <c r="M29" s="13" t="s">
        <v>349</v>
      </c>
      <c r="N29" s="13"/>
      <c r="O29" s="13"/>
      <c r="P29" s="13" t="s">
        <v>197</v>
      </c>
      <c r="Q29" s="53">
        <v>79352</v>
      </c>
      <c r="R29" s="53">
        <v>0</v>
      </c>
      <c r="S29" s="53">
        <v>0</v>
      </c>
      <c r="T29" s="53">
        <v>0</v>
      </c>
      <c r="U29" s="53">
        <v>79352</v>
      </c>
      <c r="V29" s="53">
        <v>0</v>
      </c>
      <c r="W29" s="13"/>
      <c r="X29" s="53">
        <v>0</v>
      </c>
      <c r="Y29" s="13"/>
      <c r="Z29" s="53">
        <v>0</v>
      </c>
      <c r="AA29" s="53">
        <v>79352</v>
      </c>
      <c r="AB29" s="53">
        <v>0</v>
      </c>
      <c r="AC29" s="13">
        <v>2201215389</v>
      </c>
      <c r="AD29" s="13" t="s">
        <v>326</v>
      </c>
      <c r="AE29" s="53">
        <v>0</v>
      </c>
      <c r="AF29" s="52">
        <v>44508</v>
      </c>
      <c r="AG29" s="13"/>
      <c r="AH29" s="13">
        <v>2</v>
      </c>
      <c r="AI29" s="13"/>
      <c r="AJ29" s="13"/>
      <c r="AK29" s="13">
        <v>1</v>
      </c>
      <c r="AL29" s="13">
        <v>20211130</v>
      </c>
      <c r="AM29" s="13">
        <v>20211126</v>
      </c>
      <c r="AN29" s="53">
        <v>79352</v>
      </c>
      <c r="AO29" s="53">
        <v>0</v>
      </c>
      <c r="AP29" s="13"/>
    </row>
    <row r="30" spans="1:42" x14ac:dyDescent="0.25">
      <c r="A30" s="13">
        <v>891900390</v>
      </c>
      <c r="B30" s="13" t="s">
        <v>142</v>
      </c>
      <c r="C30" s="13" t="s">
        <v>143</v>
      </c>
      <c r="D30" s="13">
        <v>502446</v>
      </c>
      <c r="E30" s="13" t="s">
        <v>204</v>
      </c>
      <c r="F30" s="13" t="s">
        <v>205</v>
      </c>
      <c r="G30" s="13" t="s">
        <v>143</v>
      </c>
      <c r="H30" s="13">
        <v>502446</v>
      </c>
      <c r="I30" s="52">
        <v>44026</v>
      </c>
      <c r="J30" s="53">
        <v>74143</v>
      </c>
      <c r="K30" s="53">
        <v>74143</v>
      </c>
      <c r="L30" s="13" t="s">
        <v>146</v>
      </c>
      <c r="M30" s="13" t="s">
        <v>349</v>
      </c>
      <c r="N30" s="13"/>
      <c r="O30" s="13"/>
      <c r="P30" s="13" t="s">
        <v>197</v>
      </c>
      <c r="Q30" s="53">
        <v>74143</v>
      </c>
      <c r="R30" s="53">
        <v>0</v>
      </c>
      <c r="S30" s="53">
        <v>0</v>
      </c>
      <c r="T30" s="53">
        <v>0</v>
      </c>
      <c r="U30" s="53">
        <v>74143</v>
      </c>
      <c r="V30" s="53">
        <v>0</v>
      </c>
      <c r="W30" s="13"/>
      <c r="X30" s="53">
        <v>0</v>
      </c>
      <c r="Y30" s="13"/>
      <c r="Z30" s="53">
        <v>0</v>
      </c>
      <c r="AA30" s="53">
        <v>74143</v>
      </c>
      <c r="AB30" s="53">
        <v>0</v>
      </c>
      <c r="AC30" s="13">
        <v>2200917328</v>
      </c>
      <c r="AD30" s="13" t="s">
        <v>328</v>
      </c>
      <c r="AE30" s="53">
        <v>0</v>
      </c>
      <c r="AF30" s="52">
        <v>44049</v>
      </c>
      <c r="AG30" s="13"/>
      <c r="AH30" s="13">
        <v>2</v>
      </c>
      <c r="AI30" s="13"/>
      <c r="AJ30" s="13"/>
      <c r="AK30" s="13">
        <v>1</v>
      </c>
      <c r="AL30" s="13">
        <v>20200830</v>
      </c>
      <c r="AM30" s="13">
        <v>20200812</v>
      </c>
      <c r="AN30" s="53">
        <v>74143</v>
      </c>
      <c r="AO30" s="53">
        <v>0</v>
      </c>
      <c r="AP30" s="13"/>
    </row>
    <row r="31" spans="1:42" x14ac:dyDescent="0.25">
      <c r="A31" s="13">
        <v>891900390</v>
      </c>
      <c r="B31" s="13" t="s">
        <v>142</v>
      </c>
      <c r="C31" s="13" t="s">
        <v>148</v>
      </c>
      <c r="D31" s="13">
        <v>10915</v>
      </c>
      <c r="E31" s="13" t="s">
        <v>206</v>
      </c>
      <c r="F31" s="13" t="s">
        <v>207</v>
      </c>
      <c r="G31" s="13" t="s">
        <v>148</v>
      </c>
      <c r="H31" s="13">
        <v>10915</v>
      </c>
      <c r="I31" s="52">
        <v>44167</v>
      </c>
      <c r="J31" s="53">
        <v>198990</v>
      </c>
      <c r="K31" s="53">
        <v>198990</v>
      </c>
      <c r="L31" s="13" t="s">
        <v>146</v>
      </c>
      <c r="M31" s="13" t="s">
        <v>349</v>
      </c>
      <c r="N31" s="13"/>
      <c r="O31" s="13"/>
      <c r="P31" s="13" t="s">
        <v>197</v>
      </c>
      <c r="Q31" s="53">
        <v>198990</v>
      </c>
      <c r="R31" s="53">
        <v>0</v>
      </c>
      <c r="S31" s="53">
        <v>0</v>
      </c>
      <c r="T31" s="53">
        <v>0</v>
      </c>
      <c r="U31" s="53">
        <v>198990</v>
      </c>
      <c r="V31" s="53">
        <v>0</v>
      </c>
      <c r="W31" s="13"/>
      <c r="X31" s="53">
        <v>0</v>
      </c>
      <c r="Y31" s="13"/>
      <c r="Z31" s="53">
        <v>0</v>
      </c>
      <c r="AA31" s="53">
        <v>198990</v>
      </c>
      <c r="AB31" s="53">
        <v>0</v>
      </c>
      <c r="AC31" s="13">
        <v>2201024512</v>
      </c>
      <c r="AD31" s="13" t="s">
        <v>329</v>
      </c>
      <c r="AE31" s="53">
        <v>0</v>
      </c>
      <c r="AF31" s="52">
        <v>44204</v>
      </c>
      <c r="AG31" s="13"/>
      <c r="AH31" s="13">
        <v>2</v>
      </c>
      <c r="AI31" s="13"/>
      <c r="AJ31" s="13"/>
      <c r="AK31" s="13">
        <v>1</v>
      </c>
      <c r="AL31" s="13">
        <v>20210130</v>
      </c>
      <c r="AM31" s="13">
        <v>20210113</v>
      </c>
      <c r="AN31" s="53">
        <v>198990</v>
      </c>
      <c r="AO31" s="53">
        <v>0</v>
      </c>
      <c r="AP31" s="13"/>
    </row>
    <row r="32" spans="1:42" x14ac:dyDescent="0.25">
      <c r="A32" s="13">
        <v>891900390</v>
      </c>
      <c r="B32" s="13" t="s">
        <v>142</v>
      </c>
      <c r="C32" s="13" t="s">
        <v>148</v>
      </c>
      <c r="D32" s="13">
        <v>55375</v>
      </c>
      <c r="E32" s="13" t="s">
        <v>208</v>
      </c>
      <c r="F32" s="13" t="s">
        <v>209</v>
      </c>
      <c r="G32" s="13" t="s">
        <v>148</v>
      </c>
      <c r="H32" s="13">
        <v>55375</v>
      </c>
      <c r="I32" s="52">
        <v>44298</v>
      </c>
      <c r="J32" s="53">
        <v>63066</v>
      </c>
      <c r="K32" s="53">
        <v>63066</v>
      </c>
      <c r="L32" s="13" t="s">
        <v>146</v>
      </c>
      <c r="M32" s="13" t="s">
        <v>349</v>
      </c>
      <c r="N32" s="13"/>
      <c r="O32" s="13"/>
      <c r="P32" s="13" t="s">
        <v>197</v>
      </c>
      <c r="Q32" s="53">
        <v>63066</v>
      </c>
      <c r="R32" s="53">
        <v>0</v>
      </c>
      <c r="S32" s="53">
        <v>0</v>
      </c>
      <c r="T32" s="53">
        <v>0</v>
      </c>
      <c r="U32" s="53">
        <v>63066</v>
      </c>
      <c r="V32" s="53">
        <v>0</v>
      </c>
      <c r="W32" s="13"/>
      <c r="X32" s="53">
        <v>0</v>
      </c>
      <c r="Y32" s="13"/>
      <c r="Z32" s="53">
        <v>0</v>
      </c>
      <c r="AA32" s="53">
        <v>63066</v>
      </c>
      <c r="AB32" s="53">
        <v>0</v>
      </c>
      <c r="AC32" s="13">
        <v>2201148486</v>
      </c>
      <c r="AD32" s="13" t="s">
        <v>330</v>
      </c>
      <c r="AE32" s="53">
        <v>0</v>
      </c>
      <c r="AF32" s="52">
        <v>44298</v>
      </c>
      <c r="AG32" s="13"/>
      <c r="AH32" s="13">
        <v>2</v>
      </c>
      <c r="AI32" s="13"/>
      <c r="AJ32" s="13"/>
      <c r="AK32" s="13">
        <v>1</v>
      </c>
      <c r="AL32" s="13">
        <v>20210730</v>
      </c>
      <c r="AM32" s="13">
        <v>20210713</v>
      </c>
      <c r="AN32" s="53">
        <v>63066</v>
      </c>
      <c r="AO32" s="53">
        <v>0</v>
      </c>
      <c r="AP32" s="13"/>
    </row>
    <row r="33" spans="1:42" x14ac:dyDescent="0.25">
      <c r="A33" s="13">
        <v>891900390</v>
      </c>
      <c r="B33" s="13" t="s">
        <v>142</v>
      </c>
      <c r="C33" s="13" t="s">
        <v>148</v>
      </c>
      <c r="D33" s="13">
        <v>78684</v>
      </c>
      <c r="E33" s="13" t="s">
        <v>210</v>
      </c>
      <c r="F33" s="13" t="s">
        <v>211</v>
      </c>
      <c r="G33" s="13" t="s">
        <v>148</v>
      </c>
      <c r="H33" s="13">
        <v>78684</v>
      </c>
      <c r="I33" s="52">
        <v>44356</v>
      </c>
      <c r="J33" s="53">
        <v>59600</v>
      </c>
      <c r="K33" s="53">
        <v>59600</v>
      </c>
      <c r="L33" s="13" t="s">
        <v>146</v>
      </c>
      <c r="M33" s="13" t="s">
        <v>349</v>
      </c>
      <c r="N33" s="13"/>
      <c r="O33" s="13"/>
      <c r="P33" s="13" t="s">
        <v>197</v>
      </c>
      <c r="Q33" s="53">
        <v>59600</v>
      </c>
      <c r="R33" s="53">
        <v>0</v>
      </c>
      <c r="S33" s="53">
        <v>0</v>
      </c>
      <c r="T33" s="53">
        <v>0</v>
      </c>
      <c r="U33" s="53">
        <v>59600</v>
      </c>
      <c r="V33" s="53">
        <v>0</v>
      </c>
      <c r="W33" s="13"/>
      <c r="X33" s="53">
        <v>0</v>
      </c>
      <c r="Y33" s="13"/>
      <c r="Z33" s="53">
        <v>0</v>
      </c>
      <c r="AA33" s="53">
        <v>59600</v>
      </c>
      <c r="AB33" s="53">
        <v>0</v>
      </c>
      <c r="AC33" s="13">
        <v>2201148486</v>
      </c>
      <c r="AD33" s="13" t="s">
        <v>330</v>
      </c>
      <c r="AE33" s="53">
        <v>0</v>
      </c>
      <c r="AF33" s="52">
        <v>44389</v>
      </c>
      <c r="AG33" s="13"/>
      <c r="AH33" s="13">
        <v>2</v>
      </c>
      <c r="AI33" s="13"/>
      <c r="AJ33" s="13"/>
      <c r="AK33" s="13">
        <v>1</v>
      </c>
      <c r="AL33" s="13">
        <v>20210730</v>
      </c>
      <c r="AM33" s="13">
        <v>20210713</v>
      </c>
      <c r="AN33" s="53">
        <v>59600</v>
      </c>
      <c r="AO33" s="53">
        <v>0</v>
      </c>
      <c r="AP33" s="13"/>
    </row>
    <row r="34" spans="1:42" x14ac:dyDescent="0.25">
      <c r="A34" s="13">
        <v>891900390</v>
      </c>
      <c r="B34" s="13" t="s">
        <v>142</v>
      </c>
      <c r="C34" s="13" t="s">
        <v>148</v>
      </c>
      <c r="D34" s="13">
        <v>79529</v>
      </c>
      <c r="E34" s="13" t="s">
        <v>212</v>
      </c>
      <c r="F34" s="13" t="s">
        <v>213</v>
      </c>
      <c r="G34" s="13" t="s">
        <v>148</v>
      </c>
      <c r="H34" s="13">
        <v>79529</v>
      </c>
      <c r="I34" s="52">
        <v>44358</v>
      </c>
      <c r="J34" s="53">
        <v>106944</v>
      </c>
      <c r="K34" s="53">
        <v>106944</v>
      </c>
      <c r="L34" s="13" t="s">
        <v>146</v>
      </c>
      <c r="M34" s="13" t="s">
        <v>349</v>
      </c>
      <c r="N34" s="13"/>
      <c r="O34" s="13"/>
      <c r="P34" s="13" t="s">
        <v>197</v>
      </c>
      <c r="Q34" s="53">
        <v>106944</v>
      </c>
      <c r="R34" s="53">
        <v>0</v>
      </c>
      <c r="S34" s="53">
        <v>0</v>
      </c>
      <c r="T34" s="53">
        <v>0</v>
      </c>
      <c r="U34" s="53">
        <v>106944</v>
      </c>
      <c r="V34" s="53">
        <v>0</v>
      </c>
      <c r="W34" s="13"/>
      <c r="X34" s="53">
        <v>0</v>
      </c>
      <c r="Y34" s="13"/>
      <c r="Z34" s="53">
        <v>0</v>
      </c>
      <c r="AA34" s="53">
        <v>106944</v>
      </c>
      <c r="AB34" s="53">
        <v>0</v>
      </c>
      <c r="AC34" s="13">
        <v>2201148486</v>
      </c>
      <c r="AD34" s="13" t="s">
        <v>330</v>
      </c>
      <c r="AE34" s="53">
        <v>0</v>
      </c>
      <c r="AF34" s="52">
        <v>44389</v>
      </c>
      <c r="AG34" s="13"/>
      <c r="AH34" s="13">
        <v>2</v>
      </c>
      <c r="AI34" s="13"/>
      <c r="AJ34" s="13"/>
      <c r="AK34" s="13">
        <v>1</v>
      </c>
      <c r="AL34" s="13">
        <v>20210730</v>
      </c>
      <c r="AM34" s="13">
        <v>20210713</v>
      </c>
      <c r="AN34" s="53">
        <v>106944</v>
      </c>
      <c r="AO34" s="53">
        <v>0</v>
      </c>
      <c r="AP34" s="13"/>
    </row>
    <row r="35" spans="1:42" x14ac:dyDescent="0.25">
      <c r="A35" s="13">
        <v>891900390</v>
      </c>
      <c r="B35" s="13" t="s">
        <v>142</v>
      </c>
      <c r="C35" s="13" t="s">
        <v>148</v>
      </c>
      <c r="D35" s="13">
        <v>85445</v>
      </c>
      <c r="E35" s="13" t="s">
        <v>214</v>
      </c>
      <c r="F35" s="13" t="s">
        <v>215</v>
      </c>
      <c r="G35" s="13" t="s">
        <v>148</v>
      </c>
      <c r="H35" s="13">
        <v>85445</v>
      </c>
      <c r="I35" s="52">
        <v>44373</v>
      </c>
      <c r="J35" s="53">
        <v>59600</v>
      </c>
      <c r="K35" s="53">
        <v>59600</v>
      </c>
      <c r="L35" s="13" t="s">
        <v>146</v>
      </c>
      <c r="M35" s="13" t="s">
        <v>349</v>
      </c>
      <c r="N35" s="13"/>
      <c r="O35" s="13"/>
      <c r="P35" s="13" t="s">
        <v>197</v>
      </c>
      <c r="Q35" s="53">
        <v>59600</v>
      </c>
      <c r="R35" s="53">
        <v>0</v>
      </c>
      <c r="S35" s="53">
        <v>0</v>
      </c>
      <c r="T35" s="53">
        <v>0</v>
      </c>
      <c r="U35" s="53">
        <v>59600</v>
      </c>
      <c r="V35" s="53">
        <v>0</v>
      </c>
      <c r="W35" s="13"/>
      <c r="X35" s="53">
        <v>0</v>
      </c>
      <c r="Y35" s="13"/>
      <c r="Z35" s="53">
        <v>0</v>
      </c>
      <c r="AA35" s="53">
        <v>59600</v>
      </c>
      <c r="AB35" s="53">
        <v>0</v>
      </c>
      <c r="AC35" s="13">
        <v>2201135944</v>
      </c>
      <c r="AD35" s="13" t="s">
        <v>331</v>
      </c>
      <c r="AE35" s="53">
        <v>0</v>
      </c>
      <c r="AF35" s="52">
        <v>44389</v>
      </c>
      <c r="AG35" s="13"/>
      <c r="AH35" s="13">
        <v>2</v>
      </c>
      <c r="AI35" s="13"/>
      <c r="AJ35" s="13"/>
      <c r="AK35" s="13">
        <v>1</v>
      </c>
      <c r="AL35" s="13">
        <v>20210730</v>
      </c>
      <c r="AM35" s="13">
        <v>20210713</v>
      </c>
      <c r="AN35" s="53">
        <v>59600</v>
      </c>
      <c r="AO35" s="53">
        <v>0</v>
      </c>
      <c r="AP35" s="13"/>
    </row>
    <row r="36" spans="1:42" x14ac:dyDescent="0.25">
      <c r="A36" s="13">
        <v>891900390</v>
      </c>
      <c r="B36" s="13" t="s">
        <v>142</v>
      </c>
      <c r="C36" s="13" t="s">
        <v>148</v>
      </c>
      <c r="D36" s="13">
        <v>92610</v>
      </c>
      <c r="E36" s="13" t="s">
        <v>216</v>
      </c>
      <c r="F36" s="13" t="s">
        <v>217</v>
      </c>
      <c r="G36" s="13" t="s">
        <v>148</v>
      </c>
      <c r="H36" s="13">
        <v>92610</v>
      </c>
      <c r="I36" s="52">
        <v>44394</v>
      </c>
      <c r="J36" s="53">
        <v>75492</v>
      </c>
      <c r="K36" s="53">
        <v>75492</v>
      </c>
      <c r="L36" s="13" t="s">
        <v>146</v>
      </c>
      <c r="M36" s="13" t="s">
        <v>349</v>
      </c>
      <c r="N36" s="13"/>
      <c r="O36" s="13"/>
      <c r="P36" s="13" t="s">
        <v>197</v>
      </c>
      <c r="Q36" s="53">
        <v>75492</v>
      </c>
      <c r="R36" s="53">
        <v>0</v>
      </c>
      <c r="S36" s="53">
        <v>0</v>
      </c>
      <c r="T36" s="53">
        <v>0</v>
      </c>
      <c r="U36" s="53">
        <v>75492</v>
      </c>
      <c r="V36" s="53">
        <v>0</v>
      </c>
      <c r="W36" s="13"/>
      <c r="X36" s="53">
        <v>0</v>
      </c>
      <c r="Y36" s="13"/>
      <c r="Z36" s="53">
        <v>0</v>
      </c>
      <c r="AA36" s="53">
        <v>75492</v>
      </c>
      <c r="AB36" s="53">
        <v>0</v>
      </c>
      <c r="AC36" s="13">
        <v>2201165181</v>
      </c>
      <c r="AD36" s="13" t="s">
        <v>332</v>
      </c>
      <c r="AE36" s="53">
        <v>0</v>
      </c>
      <c r="AF36" s="52">
        <v>44414</v>
      </c>
      <c r="AG36" s="13"/>
      <c r="AH36" s="13">
        <v>2</v>
      </c>
      <c r="AI36" s="13"/>
      <c r="AJ36" s="13"/>
      <c r="AK36" s="13">
        <v>1</v>
      </c>
      <c r="AL36" s="13">
        <v>20210831</v>
      </c>
      <c r="AM36" s="13">
        <v>20210823</v>
      </c>
      <c r="AN36" s="53">
        <v>75492</v>
      </c>
      <c r="AO36" s="53">
        <v>0</v>
      </c>
      <c r="AP36" s="13"/>
    </row>
    <row r="37" spans="1:42" x14ac:dyDescent="0.25">
      <c r="A37" s="13">
        <v>891900390</v>
      </c>
      <c r="B37" s="13" t="s">
        <v>142</v>
      </c>
      <c r="C37" s="13" t="s">
        <v>148</v>
      </c>
      <c r="D37" s="13">
        <v>96978</v>
      </c>
      <c r="E37" s="13" t="s">
        <v>218</v>
      </c>
      <c r="F37" s="13" t="s">
        <v>219</v>
      </c>
      <c r="G37" s="13" t="s">
        <v>148</v>
      </c>
      <c r="H37" s="13">
        <v>96978</v>
      </c>
      <c r="I37" s="52">
        <v>44408</v>
      </c>
      <c r="J37" s="53">
        <v>62660</v>
      </c>
      <c r="K37" s="53">
        <v>62660</v>
      </c>
      <c r="L37" s="13" t="s">
        <v>146</v>
      </c>
      <c r="M37" s="13" t="s">
        <v>349</v>
      </c>
      <c r="N37" s="13"/>
      <c r="O37" s="13"/>
      <c r="P37" s="13" t="s">
        <v>197</v>
      </c>
      <c r="Q37" s="53">
        <v>62660</v>
      </c>
      <c r="R37" s="53">
        <v>0</v>
      </c>
      <c r="S37" s="53">
        <v>0</v>
      </c>
      <c r="T37" s="53">
        <v>0</v>
      </c>
      <c r="U37" s="53">
        <v>62660</v>
      </c>
      <c r="V37" s="53">
        <v>0</v>
      </c>
      <c r="W37" s="13"/>
      <c r="X37" s="53">
        <v>0</v>
      </c>
      <c r="Y37" s="13"/>
      <c r="Z37" s="53">
        <v>0</v>
      </c>
      <c r="AA37" s="53">
        <v>62660</v>
      </c>
      <c r="AB37" s="53">
        <v>0</v>
      </c>
      <c r="AC37" s="13">
        <v>2201165181</v>
      </c>
      <c r="AD37" s="13" t="s">
        <v>332</v>
      </c>
      <c r="AE37" s="53">
        <v>0</v>
      </c>
      <c r="AF37" s="52">
        <v>44414</v>
      </c>
      <c r="AG37" s="13"/>
      <c r="AH37" s="13">
        <v>2</v>
      </c>
      <c r="AI37" s="13"/>
      <c r="AJ37" s="13"/>
      <c r="AK37" s="13">
        <v>1</v>
      </c>
      <c r="AL37" s="13">
        <v>20210831</v>
      </c>
      <c r="AM37" s="13">
        <v>20210823</v>
      </c>
      <c r="AN37" s="53">
        <v>62660</v>
      </c>
      <c r="AO37" s="53">
        <v>0</v>
      </c>
      <c r="AP37" s="13"/>
    </row>
    <row r="38" spans="1:42" x14ac:dyDescent="0.25">
      <c r="A38" s="13">
        <v>891900390</v>
      </c>
      <c r="B38" s="13" t="s">
        <v>142</v>
      </c>
      <c r="C38" s="13" t="s">
        <v>143</v>
      </c>
      <c r="D38" s="13">
        <v>339445</v>
      </c>
      <c r="E38" s="13" t="s">
        <v>220</v>
      </c>
      <c r="F38" s="13" t="s">
        <v>221</v>
      </c>
      <c r="G38" s="13" t="s">
        <v>143</v>
      </c>
      <c r="H38" s="13">
        <v>339445</v>
      </c>
      <c r="I38" s="52">
        <v>43571</v>
      </c>
      <c r="J38" s="53">
        <v>149298</v>
      </c>
      <c r="K38" s="53">
        <v>149298</v>
      </c>
      <c r="L38" s="13" t="s">
        <v>146</v>
      </c>
      <c r="M38" s="13" t="s">
        <v>349</v>
      </c>
      <c r="N38" s="13"/>
      <c r="O38" s="13"/>
      <c r="P38" s="13" t="s">
        <v>197</v>
      </c>
      <c r="Q38" s="53">
        <v>149298</v>
      </c>
      <c r="R38" s="53">
        <v>0</v>
      </c>
      <c r="S38" s="53">
        <v>0</v>
      </c>
      <c r="T38" s="53">
        <v>0</v>
      </c>
      <c r="U38" s="53">
        <v>149298</v>
      </c>
      <c r="V38" s="53">
        <v>0</v>
      </c>
      <c r="W38" s="13"/>
      <c r="X38" s="53">
        <v>0</v>
      </c>
      <c r="Y38" s="13"/>
      <c r="Z38" s="53">
        <v>0</v>
      </c>
      <c r="AA38" s="53">
        <v>149298</v>
      </c>
      <c r="AB38" s="53">
        <v>0</v>
      </c>
      <c r="AC38" s="13">
        <v>2200662111</v>
      </c>
      <c r="AD38" s="13" t="s">
        <v>333</v>
      </c>
      <c r="AE38" s="53">
        <v>0</v>
      </c>
      <c r="AF38" s="52">
        <v>43595</v>
      </c>
      <c r="AG38" s="13"/>
      <c r="AH38" s="13">
        <v>2</v>
      </c>
      <c r="AI38" s="13"/>
      <c r="AJ38" s="13"/>
      <c r="AK38" s="13">
        <v>1</v>
      </c>
      <c r="AL38" s="13">
        <v>20190530</v>
      </c>
      <c r="AM38" s="13">
        <v>20190510</v>
      </c>
      <c r="AN38" s="53">
        <v>149298</v>
      </c>
      <c r="AO38" s="53">
        <v>0</v>
      </c>
      <c r="AP38" s="13"/>
    </row>
    <row r="39" spans="1:42" x14ac:dyDescent="0.25">
      <c r="A39" s="13">
        <v>891900390</v>
      </c>
      <c r="B39" s="13" t="s">
        <v>142</v>
      </c>
      <c r="C39" s="13" t="s">
        <v>143</v>
      </c>
      <c r="D39" s="13">
        <v>340179</v>
      </c>
      <c r="E39" s="13" t="s">
        <v>222</v>
      </c>
      <c r="F39" s="13" t="s">
        <v>223</v>
      </c>
      <c r="G39" s="13" t="s">
        <v>143</v>
      </c>
      <c r="H39" s="13">
        <v>340179</v>
      </c>
      <c r="I39" s="52">
        <v>43574</v>
      </c>
      <c r="J39" s="53">
        <v>93616</v>
      </c>
      <c r="K39" s="53">
        <v>93616</v>
      </c>
      <c r="L39" s="13" t="s">
        <v>146</v>
      </c>
      <c r="M39" s="13" t="s">
        <v>349</v>
      </c>
      <c r="N39" s="13"/>
      <c r="O39" s="13"/>
      <c r="P39" s="13" t="s">
        <v>197</v>
      </c>
      <c r="Q39" s="53">
        <v>93616</v>
      </c>
      <c r="R39" s="53">
        <v>0</v>
      </c>
      <c r="S39" s="53">
        <v>0</v>
      </c>
      <c r="T39" s="53">
        <v>0</v>
      </c>
      <c r="U39" s="53">
        <v>93616</v>
      </c>
      <c r="V39" s="53">
        <v>0</v>
      </c>
      <c r="W39" s="13"/>
      <c r="X39" s="53">
        <v>0</v>
      </c>
      <c r="Y39" s="13"/>
      <c r="Z39" s="53">
        <v>0</v>
      </c>
      <c r="AA39" s="53">
        <v>93616</v>
      </c>
      <c r="AB39" s="53">
        <v>0</v>
      </c>
      <c r="AC39" s="13">
        <v>2200662111</v>
      </c>
      <c r="AD39" s="13" t="s">
        <v>333</v>
      </c>
      <c r="AE39" s="53">
        <v>0</v>
      </c>
      <c r="AF39" s="52">
        <v>43595</v>
      </c>
      <c r="AG39" s="13"/>
      <c r="AH39" s="13">
        <v>2</v>
      </c>
      <c r="AI39" s="13"/>
      <c r="AJ39" s="13"/>
      <c r="AK39" s="13">
        <v>1</v>
      </c>
      <c r="AL39" s="13">
        <v>20190530</v>
      </c>
      <c r="AM39" s="13">
        <v>20190510</v>
      </c>
      <c r="AN39" s="53">
        <v>93616</v>
      </c>
      <c r="AO39" s="53">
        <v>0</v>
      </c>
      <c r="AP39" s="13"/>
    </row>
    <row r="40" spans="1:42" x14ac:dyDescent="0.25">
      <c r="A40" s="13">
        <v>891900390</v>
      </c>
      <c r="B40" s="13" t="s">
        <v>142</v>
      </c>
      <c r="C40" s="13" t="s">
        <v>143</v>
      </c>
      <c r="D40" s="13">
        <v>352503</v>
      </c>
      <c r="E40" s="13" t="s">
        <v>224</v>
      </c>
      <c r="F40" s="13" t="s">
        <v>225</v>
      </c>
      <c r="G40" s="13" t="s">
        <v>143</v>
      </c>
      <c r="H40" s="13">
        <v>352503</v>
      </c>
      <c r="I40" s="52">
        <v>43608</v>
      </c>
      <c r="J40" s="53">
        <v>54400</v>
      </c>
      <c r="K40" s="53">
        <v>54400</v>
      </c>
      <c r="L40" s="13" t="s">
        <v>146</v>
      </c>
      <c r="M40" s="13" t="s">
        <v>349</v>
      </c>
      <c r="N40" s="13"/>
      <c r="O40" s="13"/>
      <c r="P40" s="13" t="s">
        <v>197</v>
      </c>
      <c r="Q40" s="53">
        <v>54400</v>
      </c>
      <c r="R40" s="53">
        <v>0</v>
      </c>
      <c r="S40" s="53">
        <v>0</v>
      </c>
      <c r="T40" s="53">
        <v>0</v>
      </c>
      <c r="U40" s="53">
        <v>54400</v>
      </c>
      <c r="V40" s="53">
        <v>0</v>
      </c>
      <c r="W40" s="13"/>
      <c r="X40" s="53">
        <v>0</v>
      </c>
      <c r="Y40" s="13"/>
      <c r="Z40" s="53">
        <v>0</v>
      </c>
      <c r="AA40" s="53">
        <v>54400</v>
      </c>
      <c r="AB40" s="53">
        <v>0</v>
      </c>
      <c r="AC40" s="13">
        <v>2200685080</v>
      </c>
      <c r="AD40" s="13" t="s">
        <v>334</v>
      </c>
      <c r="AE40" s="53">
        <v>0</v>
      </c>
      <c r="AF40" s="52">
        <v>43628</v>
      </c>
      <c r="AG40" s="13"/>
      <c r="AH40" s="13">
        <v>2</v>
      </c>
      <c r="AI40" s="13"/>
      <c r="AJ40" s="13"/>
      <c r="AK40" s="13">
        <v>1</v>
      </c>
      <c r="AL40" s="13">
        <v>20190630</v>
      </c>
      <c r="AM40" s="13">
        <v>20190612</v>
      </c>
      <c r="AN40" s="53">
        <v>54400</v>
      </c>
      <c r="AO40" s="53">
        <v>0</v>
      </c>
      <c r="AP40" s="13"/>
    </row>
    <row r="41" spans="1:42" x14ac:dyDescent="0.25">
      <c r="A41" s="13">
        <v>891900390</v>
      </c>
      <c r="B41" s="13" t="s">
        <v>142</v>
      </c>
      <c r="C41" s="13" t="s">
        <v>143</v>
      </c>
      <c r="D41" s="13">
        <v>355756</v>
      </c>
      <c r="E41" s="13" t="s">
        <v>226</v>
      </c>
      <c r="F41" s="13" t="s">
        <v>227</v>
      </c>
      <c r="G41" s="13" t="s">
        <v>143</v>
      </c>
      <c r="H41" s="13">
        <v>355756</v>
      </c>
      <c r="I41" s="52">
        <v>43616</v>
      </c>
      <c r="J41" s="53">
        <v>54400</v>
      </c>
      <c r="K41" s="53">
        <v>54400</v>
      </c>
      <c r="L41" s="13" t="s">
        <v>146</v>
      </c>
      <c r="M41" s="13" t="s">
        <v>349</v>
      </c>
      <c r="N41" s="13"/>
      <c r="O41" s="13"/>
      <c r="P41" s="13" t="s">
        <v>197</v>
      </c>
      <c r="Q41" s="53">
        <v>54400</v>
      </c>
      <c r="R41" s="53">
        <v>0</v>
      </c>
      <c r="S41" s="53">
        <v>0</v>
      </c>
      <c r="T41" s="53">
        <v>0</v>
      </c>
      <c r="U41" s="53">
        <v>54400</v>
      </c>
      <c r="V41" s="53">
        <v>0</v>
      </c>
      <c r="W41" s="13"/>
      <c r="X41" s="53">
        <v>0</v>
      </c>
      <c r="Y41" s="13"/>
      <c r="Z41" s="53">
        <v>0</v>
      </c>
      <c r="AA41" s="53">
        <v>54400</v>
      </c>
      <c r="AB41" s="53">
        <v>0</v>
      </c>
      <c r="AC41" s="13">
        <v>2200685080</v>
      </c>
      <c r="AD41" s="13" t="s">
        <v>334</v>
      </c>
      <c r="AE41" s="53">
        <v>0</v>
      </c>
      <c r="AF41" s="52">
        <v>43628</v>
      </c>
      <c r="AG41" s="13"/>
      <c r="AH41" s="13">
        <v>2</v>
      </c>
      <c r="AI41" s="13"/>
      <c r="AJ41" s="13"/>
      <c r="AK41" s="13">
        <v>1</v>
      </c>
      <c r="AL41" s="13">
        <v>20190630</v>
      </c>
      <c r="AM41" s="13">
        <v>20190612</v>
      </c>
      <c r="AN41" s="53">
        <v>54400</v>
      </c>
      <c r="AO41" s="53">
        <v>0</v>
      </c>
      <c r="AP41" s="13"/>
    </row>
    <row r="42" spans="1:42" x14ac:dyDescent="0.25">
      <c r="A42" s="13">
        <v>891900390</v>
      </c>
      <c r="B42" s="13" t="s">
        <v>142</v>
      </c>
      <c r="C42" s="13" t="s">
        <v>143</v>
      </c>
      <c r="D42" s="13">
        <v>361722</v>
      </c>
      <c r="E42" s="13" t="s">
        <v>228</v>
      </c>
      <c r="F42" s="13" t="s">
        <v>229</v>
      </c>
      <c r="G42" s="13" t="s">
        <v>143</v>
      </c>
      <c r="H42" s="13">
        <v>361722</v>
      </c>
      <c r="I42" s="52">
        <v>43630</v>
      </c>
      <c r="J42" s="53">
        <v>57930</v>
      </c>
      <c r="K42" s="53">
        <v>57930</v>
      </c>
      <c r="L42" s="13" t="s">
        <v>146</v>
      </c>
      <c r="M42" s="13" t="s">
        <v>349</v>
      </c>
      <c r="N42" s="13"/>
      <c r="O42" s="13"/>
      <c r="P42" s="13" t="s">
        <v>197</v>
      </c>
      <c r="Q42" s="53">
        <v>57930</v>
      </c>
      <c r="R42" s="53">
        <v>0</v>
      </c>
      <c r="S42" s="53">
        <v>0</v>
      </c>
      <c r="T42" s="53">
        <v>0</v>
      </c>
      <c r="U42" s="53">
        <v>57930</v>
      </c>
      <c r="V42" s="53">
        <v>0</v>
      </c>
      <c r="W42" s="13"/>
      <c r="X42" s="53">
        <v>0</v>
      </c>
      <c r="Y42" s="13"/>
      <c r="Z42" s="53">
        <v>0</v>
      </c>
      <c r="AA42" s="53">
        <v>57930</v>
      </c>
      <c r="AB42" s="53">
        <v>0</v>
      </c>
      <c r="AC42" s="13">
        <v>2200696440</v>
      </c>
      <c r="AD42" s="13" t="s">
        <v>335</v>
      </c>
      <c r="AE42" s="53">
        <v>0</v>
      </c>
      <c r="AF42" s="52">
        <v>43655</v>
      </c>
      <c r="AG42" s="13"/>
      <c r="AH42" s="13">
        <v>2</v>
      </c>
      <c r="AI42" s="13"/>
      <c r="AJ42" s="13"/>
      <c r="AK42" s="13">
        <v>1</v>
      </c>
      <c r="AL42" s="13">
        <v>20190730</v>
      </c>
      <c r="AM42" s="13">
        <v>20190709</v>
      </c>
      <c r="AN42" s="53">
        <v>57930</v>
      </c>
      <c r="AO42" s="53">
        <v>0</v>
      </c>
      <c r="AP42" s="13"/>
    </row>
    <row r="43" spans="1:42" x14ac:dyDescent="0.25">
      <c r="A43" s="13">
        <v>891900390</v>
      </c>
      <c r="B43" s="13" t="s">
        <v>142</v>
      </c>
      <c r="C43" s="13" t="s">
        <v>143</v>
      </c>
      <c r="D43" s="13">
        <v>389366</v>
      </c>
      <c r="E43" s="13" t="s">
        <v>230</v>
      </c>
      <c r="F43" s="13" t="s">
        <v>231</v>
      </c>
      <c r="G43" s="13" t="s">
        <v>143</v>
      </c>
      <c r="H43" s="13">
        <v>389366</v>
      </c>
      <c r="I43" s="52">
        <v>43702</v>
      </c>
      <c r="J43" s="53">
        <v>54400</v>
      </c>
      <c r="K43" s="53">
        <v>54400</v>
      </c>
      <c r="L43" s="13" t="s">
        <v>146</v>
      </c>
      <c r="M43" s="13" t="s">
        <v>349</v>
      </c>
      <c r="N43" s="13"/>
      <c r="O43" s="13"/>
      <c r="P43" s="13" t="s">
        <v>197</v>
      </c>
      <c r="Q43" s="53">
        <v>54400</v>
      </c>
      <c r="R43" s="53">
        <v>0</v>
      </c>
      <c r="S43" s="53">
        <v>0</v>
      </c>
      <c r="T43" s="53">
        <v>0</v>
      </c>
      <c r="U43" s="53">
        <v>54400</v>
      </c>
      <c r="V43" s="53">
        <v>0</v>
      </c>
      <c r="W43" s="13"/>
      <c r="X43" s="53">
        <v>0</v>
      </c>
      <c r="Y43" s="13"/>
      <c r="Z43" s="53">
        <v>0</v>
      </c>
      <c r="AA43" s="53">
        <v>54400</v>
      </c>
      <c r="AB43" s="53">
        <v>0</v>
      </c>
      <c r="AC43" s="13">
        <v>2200729407</v>
      </c>
      <c r="AD43" s="13" t="s">
        <v>336</v>
      </c>
      <c r="AE43" s="53">
        <v>0</v>
      </c>
      <c r="AF43" s="52">
        <v>43718</v>
      </c>
      <c r="AG43" s="13"/>
      <c r="AH43" s="13">
        <v>2</v>
      </c>
      <c r="AI43" s="13"/>
      <c r="AJ43" s="13"/>
      <c r="AK43" s="13">
        <v>1</v>
      </c>
      <c r="AL43" s="13">
        <v>20190930</v>
      </c>
      <c r="AM43" s="13">
        <v>20190910</v>
      </c>
      <c r="AN43" s="53">
        <v>54400</v>
      </c>
      <c r="AO43" s="53">
        <v>0</v>
      </c>
      <c r="AP43" s="13"/>
    </row>
    <row r="44" spans="1:42" x14ac:dyDescent="0.25">
      <c r="A44" s="13">
        <v>891900390</v>
      </c>
      <c r="B44" s="13" t="s">
        <v>142</v>
      </c>
      <c r="C44" s="13" t="s">
        <v>143</v>
      </c>
      <c r="D44" s="13">
        <v>401496</v>
      </c>
      <c r="E44" s="13" t="s">
        <v>232</v>
      </c>
      <c r="F44" s="13" t="s">
        <v>233</v>
      </c>
      <c r="G44" s="13" t="s">
        <v>143</v>
      </c>
      <c r="H44" s="13">
        <v>401496</v>
      </c>
      <c r="I44" s="52">
        <v>43728</v>
      </c>
      <c r="J44" s="53">
        <v>123632</v>
      </c>
      <c r="K44" s="53">
        <v>123632</v>
      </c>
      <c r="L44" s="13" t="s">
        <v>146</v>
      </c>
      <c r="M44" s="13" t="s">
        <v>349</v>
      </c>
      <c r="N44" s="13"/>
      <c r="O44" s="13"/>
      <c r="P44" s="13" t="s">
        <v>197</v>
      </c>
      <c r="Q44" s="53">
        <v>123632</v>
      </c>
      <c r="R44" s="53">
        <v>0</v>
      </c>
      <c r="S44" s="53">
        <v>0</v>
      </c>
      <c r="T44" s="53">
        <v>0</v>
      </c>
      <c r="U44" s="53">
        <v>123632</v>
      </c>
      <c r="V44" s="53">
        <v>0</v>
      </c>
      <c r="W44" s="13"/>
      <c r="X44" s="53">
        <v>0</v>
      </c>
      <c r="Y44" s="13"/>
      <c r="Z44" s="53">
        <v>0</v>
      </c>
      <c r="AA44" s="53">
        <v>123632</v>
      </c>
      <c r="AB44" s="53">
        <v>0</v>
      </c>
      <c r="AC44" s="13">
        <v>2200753269</v>
      </c>
      <c r="AD44" s="13" t="s">
        <v>337</v>
      </c>
      <c r="AE44" s="53">
        <v>0</v>
      </c>
      <c r="AF44" s="52">
        <v>43746</v>
      </c>
      <c r="AG44" s="13"/>
      <c r="AH44" s="13">
        <v>2</v>
      </c>
      <c r="AI44" s="13"/>
      <c r="AJ44" s="13"/>
      <c r="AK44" s="13">
        <v>1</v>
      </c>
      <c r="AL44" s="13">
        <v>20191030</v>
      </c>
      <c r="AM44" s="13">
        <v>20191008</v>
      </c>
      <c r="AN44" s="53">
        <v>123632</v>
      </c>
      <c r="AO44" s="53">
        <v>0</v>
      </c>
      <c r="AP44" s="13"/>
    </row>
    <row r="45" spans="1:42" x14ac:dyDescent="0.25">
      <c r="A45" s="13">
        <v>891900390</v>
      </c>
      <c r="B45" s="13" t="s">
        <v>142</v>
      </c>
      <c r="C45" s="13" t="s">
        <v>143</v>
      </c>
      <c r="D45" s="13">
        <v>411262</v>
      </c>
      <c r="E45" s="13" t="s">
        <v>234</v>
      </c>
      <c r="F45" s="13" t="s">
        <v>235</v>
      </c>
      <c r="G45" s="13" t="s">
        <v>143</v>
      </c>
      <c r="H45" s="13">
        <v>411262</v>
      </c>
      <c r="I45" s="52">
        <v>43751</v>
      </c>
      <c r="J45" s="53">
        <v>107200</v>
      </c>
      <c r="K45" s="53">
        <v>107200</v>
      </c>
      <c r="L45" s="13" t="s">
        <v>146</v>
      </c>
      <c r="M45" s="13" t="s">
        <v>349</v>
      </c>
      <c r="N45" s="13"/>
      <c r="O45" s="13"/>
      <c r="P45" s="13" t="s">
        <v>197</v>
      </c>
      <c r="Q45" s="53">
        <v>107200</v>
      </c>
      <c r="R45" s="53">
        <v>0</v>
      </c>
      <c r="S45" s="53">
        <v>0</v>
      </c>
      <c r="T45" s="53">
        <v>0</v>
      </c>
      <c r="U45" s="53">
        <v>107200</v>
      </c>
      <c r="V45" s="53">
        <v>0</v>
      </c>
      <c r="W45" s="13"/>
      <c r="X45" s="53">
        <v>0</v>
      </c>
      <c r="Y45" s="13"/>
      <c r="Z45" s="53">
        <v>0</v>
      </c>
      <c r="AA45" s="53">
        <v>107200</v>
      </c>
      <c r="AB45" s="53">
        <v>0</v>
      </c>
      <c r="AC45" s="13">
        <v>2200775742</v>
      </c>
      <c r="AD45" s="13" t="s">
        <v>338</v>
      </c>
      <c r="AE45" s="53">
        <v>0</v>
      </c>
      <c r="AF45" s="52">
        <v>43777</v>
      </c>
      <c r="AG45" s="13"/>
      <c r="AH45" s="13">
        <v>2</v>
      </c>
      <c r="AI45" s="13"/>
      <c r="AJ45" s="13"/>
      <c r="AK45" s="13">
        <v>1</v>
      </c>
      <c r="AL45" s="13">
        <v>20191130</v>
      </c>
      <c r="AM45" s="13">
        <v>20191108</v>
      </c>
      <c r="AN45" s="53">
        <v>107200</v>
      </c>
      <c r="AO45" s="53">
        <v>0</v>
      </c>
      <c r="AP45" s="13"/>
    </row>
    <row r="46" spans="1:42" x14ac:dyDescent="0.25">
      <c r="A46" s="13">
        <v>891900390</v>
      </c>
      <c r="B46" s="13" t="s">
        <v>142</v>
      </c>
      <c r="C46" s="13" t="s">
        <v>143</v>
      </c>
      <c r="D46" s="13">
        <v>422291</v>
      </c>
      <c r="E46" s="13" t="s">
        <v>236</v>
      </c>
      <c r="F46" s="13" t="s">
        <v>237</v>
      </c>
      <c r="G46" s="13" t="s">
        <v>143</v>
      </c>
      <c r="H46" s="13">
        <v>422291</v>
      </c>
      <c r="I46" s="52">
        <v>43779</v>
      </c>
      <c r="J46" s="53">
        <v>71012</v>
      </c>
      <c r="K46" s="53">
        <v>71012</v>
      </c>
      <c r="L46" s="13" t="s">
        <v>146</v>
      </c>
      <c r="M46" s="13" t="s">
        <v>349</v>
      </c>
      <c r="N46" s="13"/>
      <c r="O46" s="13"/>
      <c r="P46" s="13" t="s">
        <v>197</v>
      </c>
      <c r="Q46" s="53">
        <v>71012</v>
      </c>
      <c r="R46" s="53">
        <v>0</v>
      </c>
      <c r="S46" s="53">
        <v>0</v>
      </c>
      <c r="T46" s="53">
        <v>0</v>
      </c>
      <c r="U46" s="53">
        <v>71012</v>
      </c>
      <c r="V46" s="53">
        <v>0</v>
      </c>
      <c r="W46" s="13"/>
      <c r="X46" s="53">
        <v>0</v>
      </c>
      <c r="Y46" s="13"/>
      <c r="Z46" s="53">
        <v>0</v>
      </c>
      <c r="AA46" s="53">
        <v>71012</v>
      </c>
      <c r="AB46" s="53">
        <v>0</v>
      </c>
      <c r="AC46" s="13">
        <v>2200811023</v>
      </c>
      <c r="AD46" s="13" t="s">
        <v>339</v>
      </c>
      <c r="AE46" s="53">
        <v>0</v>
      </c>
      <c r="AF46" s="52">
        <v>43805</v>
      </c>
      <c r="AG46" s="13"/>
      <c r="AH46" s="13">
        <v>2</v>
      </c>
      <c r="AI46" s="13"/>
      <c r="AJ46" s="13"/>
      <c r="AK46" s="13">
        <v>1</v>
      </c>
      <c r="AL46" s="13">
        <v>20191230</v>
      </c>
      <c r="AM46" s="13">
        <v>20191206</v>
      </c>
      <c r="AN46" s="53">
        <v>71012</v>
      </c>
      <c r="AO46" s="53">
        <v>0</v>
      </c>
      <c r="AP46" s="13"/>
    </row>
    <row r="47" spans="1:42" x14ac:dyDescent="0.25">
      <c r="A47" s="13">
        <v>891900390</v>
      </c>
      <c r="B47" s="13" t="s">
        <v>142</v>
      </c>
      <c r="C47" s="13" t="s">
        <v>143</v>
      </c>
      <c r="D47" s="13">
        <v>426688</v>
      </c>
      <c r="E47" s="13" t="s">
        <v>238</v>
      </c>
      <c r="F47" s="13" t="s">
        <v>239</v>
      </c>
      <c r="G47" s="13" t="s">
        <v>143</v>
      </c>
      <c r="H47" s="13">
        <v>426688</v>
      </c>
      <c r="I47" s="52">
        <v>43790</v>
      </c>
      <c r="J47" s="53">
        <v>68749</v>
      </c>
      <c r="K47" s="53">
        <v>68749</v>
      </c>
      <c r="L47" s="13" t="s">
        <v>146</v>
      </c>
      <c r="M47" s="13" t="s">
        <v>349</v>
      </c>
      <c r="N47" s="13"/>
      <c r="O47" s="13"/>
      <c r="P47" s="13" t="s">
        <v>197</v>
      </c>
      <c r="Q47" s="53">
        <v>68749</v>
      </c>
      <c r="R47" s="53">
        <v>0</v>
      </c>
      <c r="S47" s="53">
        <v>0</v>
      </c>
      <c r="T47" s="53">
        <v>0</v>
      </c>
      <c r="U47" s="53">
        <v>68749</v>
      </c>
      <c r="V47" s="53">
        <v>0</v>
      </c>
      <c r="W47" s="13"/>
      <c r="X47" s="53">
        <v>0</v>
      </c>
      <c r="Y47" s="13"/>
      <c r="Z47" s="53">
        <v>0</v>
      </c>
      <c r="AA47" s="53">
        <v>68749</v>
      </c>
      <c r="AB47" s="53">
        <v>0</v>
      </c>
      <c r="AC47" s="13">
        <v>2200811023</v>
      </c>
      <c r="AD47" s="13" t="s">
        <v>339</v>
      </c>
      <c r="AE47" s="53">
        <v>0</v>
      </c>
      <c r="AF47" s="52">
        <v>43805</v>
      </c>
      <c r="AG47" s="13"/>
      <c r="AH47" s="13">
        <v>2</v>
      </c>
      <c r="AI47" s="13"/>
      <c r="AJ47" s="13"/>
      <c r="AK47" s="13">
        <v>1</v>
      </c>
      <c r="AL47" s="13">
        <v>20191230</v>
      </c>
      <c r="AM47" s="13">
        <v>20191206</v>
      </c>
      <c r="AN47" s="53">
        <v>68749</v>
      </c>
      <c r="AO47" s="53">
        <v>0</v>
      </c>
      <c r="AP47" s="13"/>
    </row>
    <row r="48" spans="1:42" x14ac:dyDescent="0.25">
      <c r="A48" s="13">
        <v>891900390</v>
      </c>
      <c r="B48" s="13" t="s">
        <v>142</v>
      </c>
      <c r="C48" s="13" t="s">
        <v>143</v>
      </c>
      <c r="D48" s="13">
        <v>427685</v>
      </c>
      <c r="E48" s="13" t="s">
        <v>240</v>
      </c>
      <c r="F48" s="13" t="s">
        <v>241</v>
      </c>
      <c r="G48" s="13" t="s">
        <v>143</v>
      </c>
      <c r="H48" s="13">
        <v>427685</v>
      </c>
      <c r="I48" s="52">
        <v>43794</v>
      </c>
      <c r="J48" s="53">
        <v>76266</v>
      </c>
      <c r="K48" s="53">
        <v>76266</v>
      </c>
      <c r="L48" s="13" t="s">
        <v>146</v>
      </c>
      <c r="M48" s="13" t="s">
        <v>349</v>
      </c>
      <c r="N48" s="13"/>
      <c r="O48" s="13"/>
      <c r="P48" s="13" t="s">
        <v>197</v>
      </c>
      <c r="Q48" s="53">
        <v>76266</v>
      </c>
      <c r="R48" s="53">
        <v>0</v>
      </c>
      <c r="S48" s="53">
        <v>0</v>
      </c>
      <c r="T48" s="53">
        <v>0</v>
      </c>
      <c r="U48" s="53">
        <v>76266</v>
      </c>
      <c r="V48" s="53">
        <v>0</v>
      </c>
      <c r="W48" s="13"/>
      <c r="X48" s="53">
        <v>0</v>
      </c>
      <c r="Y48" s="13"/>
      <c r="Z48" s="53">
        <v>0</v>
      </c>
      <c r="AA48" s="53">
        <v>76266</v>
      </c>
      <c r="AB48" s="53">
        <v>0</v>
      </c>
      <c r="AC48" s="13">
        <v>2200811023</v>
      </c>
      <c r="AD48" s="13" t="s">
        <v>339</v>
      </c>
      <c r="AE48" s="53">
        <v>0</v>
      </c>
      <c r="AF48" s="52">
        <v>43805</v>
      </c>
      <c r="AG48" s="13"/>
      <c r="AH48" s="13">
        <v>2</v>
      </c>
      <c r="AI48" s="13"/>
      <c r="AJ48" s="13"/>
      <c r="AK48" s="13">
        <v>1</v>
      </c>
      <c r="AL48" s="13">
        <v>20191230</v>
      </c>
      <c r="AM48" s="13">
        <v>20191206</v>
      </c>
      <c r="AN48" s="53">
        <v>76266</v>
      </c>
      <c r="AO48" s="53">
        <v>0</v>
      </c>
      <c r="AP48" s="13"/>
    </row>
    <row r="49" spans="1:42" x14ac:dyDescent="0.25">
      <c r="A49" s="13">
        <v>891900390</v>
      </c>
      <c r="B49" s="13" t="s">
        <v>142</v>
      </c>
      <c r="C49" s="13" t="s">
        <v>143</v>
      </c>
      <c r="D49" s="13">
        <v>435717</v>
      </c>
      <c r="E49" s="13" t="s">
        <v>242</v>
      </c>
      <c r="F49" s="13" t="s">
        <v>243</v>
      </c>
      <c r="G49" s="13" t="s">
        <v>143</v>
      </c>
      <c r="H49" s="13">
        <v>435717</v>
      </c>
      <c r="I49" s="52">
        <v>43808</v>
      </c>
      <c r="J49" s="53">
        <v>117579</v>
      </c>
      <c r="K49" s="53">
        <v>117579</v>
      </c>
      <c r="L49" s="13" t="s">
        <v>146</v>
      </c>
      <c r="M49" s="13" t="s">
        <v>349</v>
      </c>
      <c r="N49" s="13"/>
      <c r="O49" s="13"/>
      <c r="P49" s="13" t="s">
        <v>197</v>
      </c>
      <c r="Q49" s="53">
        <v>117579</v>
      </c>
      <c r="R49" s="53">
        <v>0</v>
      </c>
      <c r="S49" s="53">
        <v>0</v>
      </c>
      <c r="T49" s="53">
        <v>0</v>
      </c>
      <c r="U49" s="53">
        <v>117579</v>
      </c>
      <c r="V49" s="53">
        <v>0</v>
      </c>
      <c r="W49" s="13"/>
      <c r="X49" s="53">
        <v>0</v>
      </c>
      <c r="Y49" s="13"/>
      <c r="Z49" s="53">
        <v>0</v>
      </c>
      <c r="AA49" s="53">
        <v>117579</v>
      </c>
      <c r="AB49" s="53">
        <v>0</v>
      </c>
      <c r="AC49" s="13">
        <v>2200811483</v>
      </c>
      <c r="AD49" s="13" t="s">
        <v>340</v>
      </c>
      <c r="AE49" s="53">
        <v>0</v>
      </c>
      <c r="AF49" s="52">
        <v>43839</v>
      </c>
      <c r="AG49" s="13"/>
      <c r="AH49" s="13">
        <v>2</v>
      </c>
      <c r="AI49" s="13"/>
      <c r="AJ49" s="13"/>
      <c r="AK49" s="13">
        <v>1</v>
      </c>
      <c r="AL49" s="13">
        <v>20200130</v>
      </c>
      <c r="AM49" s="13">
        <v>20200120</v>
      </c>
      <c r="AN49" s="53">
        <v>117579</v>
      </c>
      <c r="AO49" s="53">
        <v>0</v>
      </c>
      <c r="AP49" s="13"/>
    </row>
    <row r="50" spans="1:42" x14ac:dyDescent="0.25">
      <c r="A50" s="13">
        <v>891900390</v>
      </c>
      <c r="B50" s="13" t="s">
        <v>142</v>
      </c>
      <c r="C50" s="13" t="s">
        <v>143</v>
      </c>
      <c r="D50" s="13">
        <v>437376</v>
      </c>
      <c r="E50" s="13" t="s">
        <v>244</v>
      </c>
      <c r="F50" s="13" t="s">
        <v>245</v>
      </c>
      <c r="G50" s="13" t="s">
        <v>143</v>
      </c>
      <c r="H50" s="13">
        <v>437376</v>
      </c>
      <c r="I50" s="52">
        <v>43811</v>
      </c>
      <c r="J50" s="53">
        <v>70165</v>
      </c>
      <c r="K50" s="53">
        <v>70165</v>
      </c>
      <c r="L50" s="13" t="s">
        <v>146</v>
      </c>
      <c r="M50" s="13" t="s">
        <v>349</v>
      </c>
      <c r="N50" s="13"/>
      <c r="O50" s="13"/>
      <c r="P50" s="13" t="s">
        <v>197</v>
      </c>
      <c r="Q50" s="53">
        <v>70165</v>
      </c>
      <c r="R50" s="53">
        <v>0</v>
      </c>
      <c r="S50" s="53">
        <v>0</v>
      </c>
      <c r="T50" s="53">
        <v>0</v>
      </c>
      <c r="U50" s="53">
        <v>70165</v>
      </c>
      <c r="V50" s="53">
        <v>0</v>
      </c>
      <c r="W50" s="13"/>
      <c r="X50" s="53">
        <v>0</v>
      </c>
      <c r="Y50" s="13"/>
      <c r="Z50" s="53">
        <v>0</v>
      </c>
      <c r="AA50" s="53">
        <v>70165</v>
      </c>
      <c r="AB50" s="53">
        <v>0</v>
      </c>
      <c r="AC50" s="13">
        <v>2200811483</v>
      </c>
      <c r="AD50" s="13" t="s">
        <v>340</v>
      </c>
      <c r="AE50" s="53">
        <v>0</v>
      </c>
      <c r="AF50" s="52">
        <v>43839</v>
      </c>
      <c r="AG50" s="13"/>
      <c r="AH50" s="13">
        <v>2</v>
      </c>
      <c r="AI50" s="13"/>
      <c r="AJ50" s="13"/>
      <c r="AK50" s="13">
        <v>1</v>
      </c>
      <c r="AL50" s="13">
        <v>20200130</v>
      </c>
      <c r="AM50" s="13">
        <v>20200120</v>
      </c>
      <c r="AN50" s="53">
        <v>70165</v>
      </c>
      <c r="AO50" s="53">
        <v>0</v>
      </c>
      <c r="AP50" s="13"/>
    </row>
    <row r="51" spans="1:42" x14ac:dyDescent="0.25">
      <c r="A51" s="13">
        <v>891900390</v>
      </c>
      <c r="B51" s="13" t="s">
        <v>142</v>
      </c>
      <c r="C51" s="13" t="s">
        <v>143</v>
      </c>
      <c r="D51" s="13">
        <v>449940</v>
      </c>
      <c r="E51" s="13" t="s">
        <v>246</v>
      </c>
      <c r="F51" s="13" t="s">
        <v>247</v>
      </c>
      <c r="G51" s="13" t="s">
        <v>143</v>
      </c>
      <c r="H51" s="13">
        <v>449940</v>
      </c>
      <c r="I51" s="52">
        <v>43849</v>
      </c>
      <c r="J51" s="53">
        <v>104394</v>
      </c>
      <c r="K51" s="53">
        <v>104394</v>
      </c>
      <c r="L51" s="13" t="s">
        <v>146</v>
      </c>
      <c r="M51" s="13" t="s">
        <v>349</v>
      </c>
      <c r="N51" s="13"/>
      <c r="O51" s="13"/>
      <c r="P51" s="13" t="s">
        <v>197</v>
      </c>
      <c r="Q51" s="53">
        <v>104394</v>
      </c>
      <c r="R51" s="53">
        <v>0</v>
      </c>
      <c r="S51" s="53">
        <v>0</v>
      </c>
      <c r="T51" s="53">
        <v>0</v>
      </c>
      <c r="U51" s="53">
        <v>104394</v>
      </c>
      <c r="V51" s="53">
        <v>0</v>
      </c>
      <c r="W51" s="13"/>
      <c r="X51" s="53">
        <v>0</v>
      </c>
      <c r="Y51" s="13"/>
      <c r="Z51" s="53">
        <v>0</v>
      </c>
      <c r="AA51" s="53">
        <v>104394</v>
      </c>
      <c r="AB51" s="53">
        <v>0</v>
      </c>
      <c r="AC51" s="13">
        <v>2200812623</v>
      </c>
      <c r="AD51" s="13" t="s">
        <v>341</v>
      </c>
      <c r="AE51" s="53">
        <v>0</v>
      </c>
      <c r="AF51" s="52">
        <v>43868</v>
      </c>
      <c r="AG51" s="13"/>
      <c r="AH51" s="13">
        <v>2</v>
      </c>
      <c r="AI51" s="13"/>
      <c r="AJ51" s="13"/>
      <c r="AK51" s="13">
        <v>1</v>
      </c>
      <c r="AL51" s="13">
        <v>20200229</v>
      </c>
      <c r="AM51" s="13">
        <v>20200207</v>
      </c>
      <c r="AN51" s="53">
        <v>104394</v>
      </c>
      <c r="AO51" s="53">
        <v>0</v>
      </c>
      <c r="AP51" s="13"/>
    </row>
    <row r="52" spans="1:42" x14ac:dyDescent="0.25">
      <c r="A52" s="13">
        <v>891900390</v>
      </c>
      <c r="B52" s="13" t="s">
        <v>142</v>
      </c>
      <c r="C52" s="13" t="s">
        <v>143</v>
      </c>
      <c r="D52" s="13">
        <v>452662</v>
      </c>
      <c r="E52" s="13" t="s">
        <v>248</v>
      </c>
      <c r="F52" s="13" t="s">
        <v>249</v>
      </c>
      <c r="G52" s="13" t="s">
        <v>143</v>
      </c>
      <c r="H52" s="13">
        <v>452662</v>
      </c>
      <c r="I52" s="52">
        <v>43857</v>
      </c>
      <c r="J52" s="53">
        <v>61130</v>
      </c>
      <c r="K52" s="53">
        <v>61130</v>
      </c>
      <c r="L52" s="13" t="s">
        <v>146</v>
      </c>
      <c r="M52" s="13" t="s">
        <v>349</v>
      </c>
      <c r="N52" s="13"/>
      <c r="O52" s="13"/>
      <c r="P52" s="13" t="s">
        <v>197</v>
      </c>
      <c r="Q52" s="53">
        <v>61130</v>
      </c>
      <c r="R52" s="53">
        <v>0</v>
      </c>
      <c r="S52" s="53">
        <v>0</v>
      </c>
      <c r="T52" s="53">
        <v>0</v>
      </c>
      <c r="U52" s="53">
        <v>61130</v>
      </c>
      <c r="V52" s="53">
        <v>0</v>
      </c>
      <c r="W52" s="13"/>
      <c r="X52" s="53">
        <v>0</v>
      </c>
      <c r="Y52" s="13"/>
      <c r="Z52" s="53">
        <v>0</v>
      </c>
      <c r="AA52" s="53">
        <v>61130</v>
      </c>
      <c r="AB52" s="53">
        <v>0</v>
      </c>
      <c r="AC52" s="13">
        <v>2200812623</v>
      </c>
      <c r="AD52" s="13" t="s">
        <v>341</v>
      </c>
      <c r="AE52" s="53">
        <v>0</v>
      </c>
      <c r="AF52" s="52">
        <v>43868</v>
      </c>
      <c r="AG52" s="13"/>
      <c r="AH52" s="13">
        <v>2</v>
      </c>
      <c r="AI52" s="13"/>
      <c r="AJ52" s="13"/>
      <c r="AK52" s="13">
        <v>1</v>
      </c>
      <c r="AL52" s="13">
        <v>20200229</v>
      </c>
      <c r="AM52" s="13">
        <v>20200207</v>
      </c>
      <c r="AN52" s="53">
        <v>61130</v>
      </c>
      <c r="AO52" s="53">
        <v>0</v>
      </c>
      <c r="AP52" s="13"/>
    </row>
    <row r="53" spans="1:42" x14ac:dyDescent="0.25">
      <c r="A53" s="13">
        <v>891900390</v>
      </c>
      <c r="B53" s="13" t="s">
        <v>142</v>
      </c>
      <c r="C53" s="13" t="s">
        <v>143</v>
      </c>
      <c r="D53" s="13">
        <v>461093</v>
      </c>
      <c r="E53" s="13" t="s">
        <v>250</v>
      </c>
      <c r="F53" s="13" t="s">
        <v>251</v>
      </c>
      <c r="G53" s="13" t="s">
        <v>143</v>
      </c>
      <c r="H53" s="13">
        <v>461093</v>
      </c>
      <c r="I53" s="52">
        <v>43874</v>
      </c>
      <c r="J53" s="53">
        <v>84437</v>
      </c>
      <c r="K53" s="53">
        <v>84437</v>
      </c>
      <c r="L53" s="13" t="s">
        <v>146</v>
      </c>
      <c r="M53" s="13" t="s">
        <v>349</v>
      </c>
      <c r="N53" s="13"/>
      <c r="O53" s="13"/>
      <c r="P53" s="13" t="s">
        <v>197</v>
      </c>
      <c r="Q53" s="53">
        <v>84437</v>
      </c>
      <c r="R53" s="53">
        <v>0</v>
      </c>
      <c r="S53" s="53">
        <v>0</v>
      </c>
      <c r="T53" s="53">
        <v>0</v>
      </c>
      <c r="U53" s="53">
        <v>84437</v>
      </c>
      <c r="V53" s="53">
        <v>0</v>
      </c>
      <c r="W53" s="13"/>
      <c r="X53" s="53">
        <v>0</v>
      </c>
      <c r="Y53" s="13"/>
      <c r="Z53" s="53">
        <v>0</v>
      </c>
      <c r="AA53" s="53">
        <v>84437</v>
      </c>
      <c r="AB53" s="53">
        <v>0</v>
      </c>
      <c r="AC53" s="13">
        <v>2200826375</v>
      </c>
      <c r="AD53" s="13" t="s">
        <v>342</v>
      </c>
      <c r="AE53" s="53">
        <v>0</v>
      </c>
      <c r="AF53" s="52">
        <v>43899</v>
      </c>
      <c r="AG53" s="13"/>
      <c r="AH53" s="13">
        <v>2</v>
      </c>
      <c r="AI53" s="13"/>
      <c r="AJ53" s="13"/>
      <c r="AK53" s="13">
        <v>1</v>
      </c>
      <c r="AL53" s="13">
        <v>20200330</v>
      </c>
      <c r="AM53" s="13">
        <v>20200309</v>
      </c>
      <c r="AN53" s="53">
        <v>84437</v>
      </c>
      <c r="AO53" s="53">
        <v>0</v>
      </c>
      <c r="AP53" s="13"/>
    </row>
    <row r="54" spans="1:42" x14ac:dyDescent="0.25">
      <c r="A54" s="13">
        <v>891900390</v>
      </c>
      <c r="B54" s="13" t="s">
        <v>142</v>
      </c>
      <c r="C54" s="13" t="s">
        <v>143</v>
      </c>
      <c r="D54" s="13">
        <v>476704</v>
      </c>
      <c r="E54" s="13" t="s">
        <v>252</v>
      </c>
      <c r="F54" s="13" t="s">
        <v>253</v>
      </c>
      <c r="G54" s="13" t="s">
        <v>143</v>
      </c>
      <c r="H54" s="13">
        <v>476704</v>
      </c>
      <c r="I54" s="52">
        <v>43917</v>
      </c>
      <c r="J54" s="53">
        <v>59958</v>
      </c>
      <c r="K54" s="53">
        <v>59958</v>
      </c>
      <c r="L54" s="13" t="s">
        <v>146</v>
      </c>
      <c r="M54" s="13" t="s">
        <v>349</v>
      </c>
      <c r="N54" s="13"/>
      <c r="O54" s="13"/>
      <c r="P54" s="13" t="s">
        <v>197</v>
      </c>
      <c r="Q54" s="53">
        <v>59958</v>
      </c>
      <c r="R54" s="53">
        <v>0</v>
      </c>
      <c r="S54" s="53">
        <v>0</v>
      </c>
      <c r="T54" s="53">
        <v>0</v>
      </c>
      <c r="U54" s="53">
        <v>59958</v>
      </c>
      <c r="V54" s="53">
        <v>0</v>
      </c>
      <c r="W54" s="13"/>
      <c r="X54" s="53">
        <v>0</v>
      </c>
      <c r="Y54" s="13"/>
      <c r="Z54" s="53">
        <v>0</v>
      </c>
      <c r="AA54" s="53">
        <v>59958</v>
      </c>
      <c r="AB54" s="53">
        <v>0</v>
      </c>
      <c r="AC54" s="13">
        <v>2200879578</v>
      </c>
      <c r="AD54" s="13" t="s">
        <v>343</v>
      </c>
      <c r="AE54" s="53">
        <v>0</v>
      </c>
      <c r="AF54" s="52">
        <v>43917</v>
      </c>
      <c r="AG54" s="13"/>
      <c r="AH54" s="13">
        <v>2</v>
      </c>
      <c r="AI54" s="13"/>
      <c r="AJ54" s="13"/>
      <c r="AK54" s="13">
        <v>1</v>
      </c>
      <c r="AL54" s="13">
        <v>20200630</v>
      </c>
      <c r="AM54" s="13">
        <v>20200601</v>
      </c>
      <c r="AN54" s="53">
        <v>59958</v>
      </c>
      <c r="AO54" s="53">
        <v>0</v>
      </c>
      <c r="AP54" s="13"/>
    </row>
    <row r="55" spans="1:42" x14ac:dyDescent="0.25">
      <c r="A55" s="13">
        <v>891900390</v>
      </c>
      <c r="B55" s="13" t="s">
        <v>142</v>
      </c>
      <c r="C55" s="13" t="s">
        <v>143</v>
      </c>
      <c r="D55" s="13">
        <v>489193</v>
      </c>
      <c r="E55" s="13" t="s">
        <v>254</v>
      </c>
      <c r="F55" s="13" t="s">
        <v>255</v>
      </c>
      <c r="G55" s="13" t="s">
        <v>143</v>
      </c>
      <c r="H55" s="13">
        <v>489193</v>
      </c>
      <c r="I55" s="52">
        <v>43974</v>
      </c>
      <c r="J55" s="53">
        <v>57600</v>
      </c>
      <c r="K55" s="53">
        <v>57600</v>
      </c>
      <c r="L55" s="13" t="s">
        <v>146</v>
      </c>
      <c r="M55" s="13" t="s">
        <v>349</v>
      </c>
      <c r="N55" s="13"/>
      <c r="O55" s="13"/>
      <c r="P55" s="13" t="s">
        <v>197</v>
      </c>
      <c r="Q55" s="53">
        <v>57600</v>
      </c>
      <c r="R55" s="53">
        <v>0</v>
      </c>
      <c r="S55" s="53">
        <v>0</v>
      </c>
      <c r="T55" s="53">
        <v>0</v>
      </c>
      <c r="U55" s="53">
        <v>57600</v>
      </c>
      <c r="V55" s="53">
        <v>0</v>
      </c>
      <c r="W55" s="13"/>
      <c r="X55" s="53">
        <v>0</v>
      </c>
      <c r="Y55" s="13"/>
      <c r="Z55" s="53">
        <v>0</v>
      </c>
      <c r="AA55" s="53">
        <v>57600</v>
      </c>
      <c r="AB55" s="53">
        <v>0</v>
      </c>
      <c r="AC55" s="13">
        <v>2200879578</v>
      </c>
      <c r="AD55" s="13" t="s">
        <v>343</v>
      </c>
      <c r="AE55" s="53">
        <v>0</v>
      </c>
      <c r="AF55" s="52">
        <v>43987</v>
      </c>
      <c r="AG55" s="13"/>
      <c r="AH55" s="13">
        <v>2</v>
      </c>
      <c r="AI55" s="13"/>
      <c r="AJ55" s="13"/>
      <c r="AK55" s="13">
        <v>1</v>
      </c>
      <c r="AL55" s="13">
        <v>20200630</v>
      </c>
      <c r="AM55" s="13">
        <v>20200609</v>
      </c>
      <c r="AN55" s="53">
        <v>57600</v>
      </c>
      <c r="AO55" s="53">
        <v>0</v>
      </c>
      <c r="AP55" s="13"/>
    </row>
    <row r="56" spans="1:42" x14ac:dyDescent="0.25">
      <c r="A56" s="13">
        <v>891900390</v>
      </c>
      <c r="B56" s="13" t="s">
        <v>142</v>
      </c>
      <c r="C56" s="13" t="s">
        <v>143</v>
      </c>
      <c r="D56" s="13">
        <v>495367</v>
      </c>
      <c r="E56" s="13" t="s">
        <v>256</v>
      </c>
      <c r="F56" s="13" t="s">
        <v>257</v>
      </c>
      <c r="G56" s="13" t="s">
        <v>143</v>
      </c>
      <c r="H56" s="13">
        <v>495367</v>
      </c>
      <c r="I56" s="52">
        <v>43999</v>
      </c>
      <c r="J56" s="53">
        <v>70425</v>
      </c>
      <c r="K56" s="53">
        <v>70425</v>
      </c>
      <c r="L56" s="13" t="s">
        <v>146</v>
      </c>
      <c r="M56" s="13" t="s">
        <v>349</v>
      </c>
      <c r="N56" s="13"/>
      <c r="O56" s="13"/>
      <c r="P56" s="13" t="s">
        <v>197</v>
      </c>
      <c r="Q56" s="53">
        <v>70425</v>
      </c>
      <c r="R56" s="53">
        <v>0</v>
      </c>
      <c r="S56" s="53">
        <v>0</v>
      </c>
      <c r="T56" s="53">
        <v>0</v>
      </c>
      <c r="U56" s="53">
        <v>70425</v>
      </c>
      <c r="V56" s="53">
        <v>0</v>
      </c>
      <c r="W56" s="13"/>
      <c r="X56" s="53">
        <v>0</v>
      </c>
      <c r="Y56" s="13"/>
      <c r="Z56" s="53">
        <v>0</v>
      </c>
      <c r="AA56" s="53">
        <v>70425</v>
      </c>
      <c r="AB56" s="53">
        <v>0</v>
      </c>
      <c r="AC56" s="13">
        <v>2200917328</v>
      </c>
      <c r="AD56" s="13" t="s">
        <v>328</v>
      </c>
      <c r="AE56" s="53">
        <v>0</v>
      </c>
      <c r="AF56" s="52">
        <v>43999</v>
      </c>
      <c r="AG56" s="13"/>
      <c r="AH56" s="13">
        <v>2</v>
      </c>
      <c r="AI56" s="13"/>
      <c r="AJ56" s="13"/>
      <c r="AK56" s="13">
        <v>1</v>
      </c>
      <c r="AL56" s="13">
        <v>20200830</v>
      </c>
      <c r="AM56" s="13">
        <v>20200812</v>
      </c>
      <c r="AN56" s="53">
        <v>70425</v>
      </c>
      <c r="AO56" s="53">
        <v>0</v>
      </c>
      <c r="AP56" s="13"/>
    </row>
    <row r="57" spans="1:42" x14ac:dyDescent="0.25">
      <c r="A57" s="13">
        <v>891900390</v>
      </c>
      <c r="B57" s="13" t="s">
        <v>142</v>
      </c>
      <c r="C57" s="13" t="s">
        <v>143</v>
      </c>
      <c r="D57" s="13">
        <v>498217</v>
      </c>
      <c r="E57" s="13" t="s">
        <v>258</v>
      </c>
      <c r="F57" s="13" t="s">
        <v>259</v>
      </c>
      <c r="G57" s="13" t="s">
        <v>143</v>
      </c>
      <c r="H57" s="13">
        <v>498217</v>
      </c>
      <c r="I57" s="52">
        <v>44012</v>
      </c>
      <c r="J57" s="53">
        <v>57600</v>
      </c>
      <c r="K57" s="53">
        <v>57600</v>
      </c>
      <c r="L57" s="13" t="s">
        <v>146</v>
      </c>
      <c r="M57" s="13" t="s">
        <v>349</v>
      </c>
      <c r="N57" s="13"/>
      <c r="O57" s="13"/>
      <c r="P57" s="13" t="s">
        <v>197</v>
      </c>
      <c r="Q57" s="53">
        <v>57600</v>
      </c>
      <c r="R57" s="53">
        <v>0</v>
      </c>
      <c r="S57" s="53">
        <v>0</v>
      </c>
      <c r="T57" s="53">
        <v>0</v>
      </c>
      <c r="U57" s="53">
        <v>57600</v>
      </c>
      <c r="V57" s="53">
        <v>0</v>
      </c>
      <c r="W57" s="13"/>
      <c r="X57" s="53">
        <v>0</v>
      </c>
      <c r="Y57" s="13"/>
      <c r="Z57" s="53">
        <v>0</v>
      </c>
      <c r="AA57" s="53">
        <v>57600</v>
      </c>
      <c r="AB57" s="53">
        <v>0</v>
      </c>
      <c r="AC57" s="13">
        <v>2200917328</v>
      </c>
      <c r="AD57" s="13" t="s">
        <v>328</v>
      </c>
      <c r="AE57" s="53">
        <v>0</v>
      </c>
      <c r="AF57" s="52">
        <v>44012</v>
      </c>
      <c r="AG57" s="13"/>
      <c r="AH57" s="13">
        <v>2</v>
      </c>
      <c r="AI57" s="13"/>
      <c r="AJ57" s="13"/>
      <c r="AK57" s="13">
        <v>1</v>
      </c>
      <c r="AL57" s="13">
        <v>20200830</v>
      </c>
      <c r="AM57" s="13">
        <v>20200812</v>
      </c>
      <c r="AN57" s="53">
        <v>57600</v>
      </c>
      <c r="AO57" s="53">
        <v>0</v>
      </c>
      <c r="AP57" s="13"/>
    </row>
    <row r="58" spans="1:42" x14ac:dyDescent="0.25">
      <c r="A58" s="13">
        <v>891900390</v>
      </c>
      <c r="B58" s="13" t="s">
        <v>142</v>
      </c>
      <c r="C58" s="13" t="s">
        <v>143</v>
      </c>
      <c r="D58" s="13">
        <v>333494</v>
      </c>
      <c r="E58" s="13" t="s">
        <v>260</v>
      </c>
      <c r="F58" s="13" t="s">
        <v>261</v>
      </c>
      <c r="G58" s="13" t="s">
        <v>143</v>
      </c>
      <c r="H58" s="13">
        <v>333494</v>
      </c>
      <c r="I58" s="52">
        <v>43557</v>
      </c>
      <c r="J58" s="53">
        <v>55814</v>
      </c>
      <c r="K58" s="53">
        <v>55814</v>
      </c>
      <c r="L58" s="13" t="s">
        <v>146</v>
      </c>
      <c r="M58" s="13" t="s">
        <v>349</v>
      </c>
      <c r="N58" s="13"/>
      <c r="O58" s="13"/>
      <c r="P58" s="13" t="s">
        <v>197</v>
      </c>
      <c r="Q58" s="53">
        <v>55814</v>
      </c>
      <c r="R58" s="53">
        <v>0</v>
      </c>
      <c r="S58" s="53">
        <v>0</v>
      </c>
      <c r="T58" s="53">
        <v>0</v>
      </c>
      <c r="U58" s="53">
        <v>55814</v>
      </c>
      <c r="V58" s="53">
        <v>0</v>
      </c>
      <c r="W58" s="13"/>
      <c r="X58" s="53">
        <v>0</v>
      </c>
      <c r="Y58" s="13"/>
      <c r="Z58" s="53">
        <v>0</v>
      </c>
      <c r="AA58" s="53">
        <v>55814</v>
      </c>
      <c r="AB58" s="53">
        <v>0</v>
      </c>
      <c r="AC58" s="13">
        <v>2200662111</v>
      </c>
      <c r="AD58" s="13" t="s">
        <v>333</v>
      </c>
      <c r="AE58" s="53">
        <v>0</v>
      </c>
      <c r="AF58" s="52">
        <v>43595</v>
      </c>
      <c r="AG58" s="13"/>
      <c r="AH58" s="13">
        <v>2</v>
      </c>
      <c r="AI58" s="13"/>
      <c r="AJ58" s="13"/>
      <c r="AK58" s="13">
        <v>1</v>
      </c>
      <c r="AL58" s="13">
        <v>20190530</v>
      </c>
      <c r="AM58" s="13">
        <v>20190510</v>
      </c>
      <c r="AN58" s="53">
        <v>55814</v>
      </c>
      <c r="AO58" s="53">
        <v>0</v>
      </c>
      <c r="AP58" s="13"/>
    </row>
    <row r="59" spans="1:42" x14ac:dyDescent="0.25">
      <c r="A59" s="13">
        <v>891900390</v>
      </c>
      <c r="B59" s="13" t="s">
        <v>142</v>
      </c>
      <c r="C59" s="13" t="s">
        <v>148</v>
      </c>
      <c r="D59" s="13">
        <v>124992</v>
      </c>
      <c r="E59" s="13" t="s">
        <v>262</v>
      </c>
      <c r="F59" s="13" t="s">
        <v>263</v>
      </c>
      <c r="G59" s="13" t="s">
        <v>148</v>
      </c>
      <c r="H59" s="13">
        <v>124992</v>
      </c>
      <c r="I59" s="52">
        <v>44507</v>
      </c>
      <c r="J59" s="53">
        <v>178491</v>
      </c>
      <c r="K59" s="53">
        <v>178491</v>
      </c>
      <c r="L59" s="13" t="s">
        <v>146</v>
      </c>
      <c r="M59" s="13" t="s">
        <v>349</v>
      </c>
      <c r="N59" s="13"/>
      <c r="O59" s="13"/>
      <c r="P59" s="13" t="s">
        <v>197</v>
      </c>
      <c r="Q59" s="53">
        <v>178491</v>
      </c>
      <c r="R59" s="53">
        <v>0</v>
      </c>
      <c r="S59" s="53">
        <v>0</v>
      </c>
      <c r="T59" s="53">
        <v>0</v>
      </c>
      <c r="U59" s="53">
        <v>178491</v>
      </c>
      <c r="V59" s="53">
        <v>0</v>
      </c>
      <c r="W59" s="13"/>
      <c r="X59" s="53">
        <v>0</v>
      </c>
      <c r="Y59" s="13"/>
      <c r="Z59" s="53">
        <v>0</v>
      </c>
      <c r="AA59" s="53">
        <v>178491</v>
      </c>
      <c r="AB59" s="53">
        <v>0</v>
      </c>
      <c r="AC59" s="13">
        <v>2201242762</v>
      </c>
      <c r="AD59" s="13" t="s">
        <v>344</v>
      </c>
      <c r="AE59" s="53">
        <v>0</v>
      </c>
      <c r="AF59" s="52">
        <v>44536</v>
      </c>
      <c r="AG59" s="13"/>
      <c r="AH59" s="13">
        <v>2</v>
      </c>
      <c r="AI59" s="13"/>
      <c r="AJ59" s="13"/>
      <c r="AK59" s="13">
        <v>1</v>
      </c>
      <c r="AL59" s="13">
        <v>20211230</v>
      </c>
      <c r="AM59" s="13">
        <v>20211213</v>
      </c>
      <c r="AN59" s="53">
        <v>178491</v>
      </c>
      <c r="AO59" s="53">
        <v>0</v>
      </c>
      <c r="AP59" s="13"/>
    </row>
    <row r="60" spans="1:42" x14ac:dyDescent="0.25">
      <c r="A60" s="13">
        <v>891900390</v>
      </c>
      <c r="B60" s="13" t="s">
        <v>142</v>
      </c>
      <c r="C60" s="13" t="s">
        <v>148</v>
      </c>
      <c r="D60" s="13">
        <v>129680</v>
      </c>
      <c r="E60" s="13" t="s">
        <v>264</v>
      </c>
      <c r="F60" s="13" t="s">
        <v>265</v>
      </c>
      <c r="G60" s="13" t="s">
        <v>148</v>
      </c>
      <c r="H60" s="13">
        <v>129680</v>
      </c>
      <c r="I60" s="52">
        <v>44520</v>
      </c>
      <c r="J60" s="53">
        <v>11000</v>
      </c>
      <c r="K60" s="53">
        <v>11000</v>
      </c>
      <c r="L60" s="13" t="s">
        <v>146</v>
      </c>
      <c r="M60" s="13" t="s">
        <v>349</v>
      </c>
      <c r="N60" s="13"/>
      <c r="O60" s="13"/>
      <c r="P60" s="13" t="s">
        <v>197</v>
      </c>
      <c r="Q60" s="53">
        <v>11000</v>
      </c>
      <c r="R60" s="53">
        <v>0</v>
      </c>
      <c r="S60" s="53">
        <v>0</v>
      </c>
      <c r="T60" s="53">
        <v>0</v>
      </c>
      <c r="U60" s="53">
        <v>11000</v>
      </c>
      <c r="V60" s="53">
        <v>0</v>
      </c>
      <c r="W60" s="13"/>
      <c r="X60" s="53">
        <v>0</v>
      </c>
      <c r="Y60" s="13"/>
      <c r="Z60" s="53">
        <v>0</v>
      </c>
      <c r="AA60" s="53">
        <v>11000</v>
      </c>
      <c r="AB60" s="53">
        <v>0</v>
      </c>
      <c r="AC60" s="13">
        <v>2201215389</v>
      </c>
      <c r="AD60" s="13" t="s">
        <v>326</v>
      </c>
      <c r="AE60" s="53">
        <v>0</v>
      </c>
      <c r="AF60" s="52">
        <v>44536</v>
      </c>
      <c r="AG60" s="13"/>
      <c r="AH60" s="13">
        <v>2</v>
      </c>
      <c r="AI60" s="13"/>
      <c r="AJ60" s="13"/>
      <c r="AK60" s="13">
        <v>1</v>
      </c>
      <c r="AL60" s="13">
        <v>20211230</v>
      </c>
      <c r="AM60" s="13">
        <v>20211213</v>
      </c>
      <c r="AN60" s="53">
        <v>11000</v>
      </c>
      <c r="AO60" s="53">
        <v>0</v>
      </c>
      <c r="AP60" s="13"/>
    </row>
    <row r="61" spans="1:42" x14ac:dyDescent="0.25">
      <c r="A61" s="13">
        <v>891900390</v>
      </c>
      <c r="B61" s="13" t="s">
        <v>142</v>
      </c>
      <c r="C61" s="13" t="s">
        <v>148</v>
      </c>
      <c r="D61" s="13">
        <v>129924</v>
      </c>
      <c r="E61" s="13" t="s">
        <v>266</v>
      </c>
      <c r="F61" s="13" t="s">
        <v>267</v>
      </c>
      <c r="G61" s="13" t="s">
        <v>148</v>
      </c>
      <c r="H61" s="13">
        <v>129924</v>
      </c>
      <c r="I61" s="52">
        <v>44522</v>
      </c>
      <c r="J61" s="53">
        <v>5500</v>
      </c>
      <c r="K61" s="53">
        <v>5500</v>
      </c>
      <c r="L61" s="13" t="s">
        <v>146</v>
      </c>
      <c r="M61" s="13" t="s">
        <v>349</v>
      </c>
      <c r="N61" s="13"/>
      <c r="O61" s="13"/>
      <c r="P61" s="13" t="s">
        <v>197</v>
      </c>
      <c r="Q61" s="53">
        <v>5500</v>
      </c>
      <c r="R61" s="53">
        <v>0</v>
      </c>
      <c r="S61" s="53">
        <v>0</v>
      </c>
      <c r="T61" s="53">
        <v>0</v>
      </c>
      <c r="U61" s="53">
        <v>5500</v>
      </c>
      <c r="V61" s="53">
        <v>0</v>
      </c>
      <c r="W61" s="13"/>
      <c r="X61" s="53">
        <v>0</v>
      </c>
      <c r="Y61" s="13"/>
      <c r="Z61" s="53">
        <v>0</v>
      </c>
      <c r="AA61" s="53">
        <v>5500</v>
      </c>
      <c r="AB61" s="53">
        <v>0</v>
      </c>
      <c r="AC61" s="13">
        <v>2201215389</v>
      </c>
      <c r="AD61" s="13" t="s">
        <v>326</v>
      </c>
      <c r="AE61" s="53">
        <v>0</v>
      </c>
      <c r="AF61" s="52">
        <v>44536</v>
      </c>
      <c r="AG61" s="13"/>
      <c r="AH61" s="13">
        <v>2</v>
      </c>
      <c r="AI61" s="13"/>
      <c r="AJ61" s="13"/>
      <c r="AK61" s="13">
        <v>1</v>
      </c>
      <c r="AL61" s="13">
        <v>20211230</v>
      </c>
      <c r="AM61" s="13">
        <v>20211213</v>
      </c>
      <c r="AN61" s="53">
        <v>5500</v>
      </c>
      <c r="AO61" s="53">
        <v>0</v>
      </c>
      <c r="AP61" s="13"/>
    </row>
    <row r="62" spans="1:42" x14ac:dyDescent="0.25">
      <c r="A62" s="13">
        <v>891900390</v>
      </c>
      <c r="B62" s="13" t="s">
        <v>142</v>
      </c>
      <c r="C62" s="13" t="s">
        <v>148</v>
      </c>
      <c r="D62" s="13">
        <v>185289</v>
      </c>
      <c r="E62" s="13" t="s">
        <v>268</v>
      </c>
      <c r="F62" s="13" t="s">
        <v>269</v>
      </c>
      <c r="G62" s="13" t="s">
        <v>148</v>
      </c>
      <c r="H62" s="13">
        <v>185289</v>
      </c>
      <c r="I62" s="52">
        <v>44698</v>
      </c>
      <c r="J62" s="53">
        <v>216587</v>
      </c>
      <c r="K62" s="53">
        <v>216587</v>
      </c>
      <c r="L62" s="13" t="s">
        <v>146</v>
      </c>
      <c r="M62" s="13" t="s">
        <v>325</v>
      </c>
      <c r="N62" s="53">
        <v>216587</v>
      </c>
      <c r="O62" s="13">
        <v>1222083668</v>
      </c>
      <c r="P62" s="13" t="s">
        <v>197</v>
      </c>
      <c r="Q62" s="53">
        <v>216587</v>
      </c>
      <c r="R62" s="53">
        <v>0</v>
      </c>
      <c r="S62" s="53">
        <v>0</v>
      </c>
      <c r="T62" s="53">
        <v>0</v>
      </c>
      <c r="U62" s="53">
        <v>216587</v>
      </c>
      <c r="V62" s="53">
        <v>0</v>
      </c>
      <c r="W62" s="13"/>
      <c r="X62" s="53">
        <v>0</v>
      </c>
      <c r="Y62" s="13"/>
      <c r="Z62" s="53">
        <v>0</v>
      </c>
      <c r="AA62" s="53">
        <v>0</v>
      </c>
      <c r="AB62" s="53">
        <v>0</v>
      </c>
      <c r="AC62" s="13"/>
      <c r="AD62" s="13"/>
      <c r="AE62" s="53">
        <v>0</v>
      </c>
      <c r="AF62" s="52">
        <v>44720</v>
      </c>
      <c r="AG62" s="13"/>
      <c r="AH62" s="13">
        <v>2</v>
      </c>
      <c r="AI62" s="13"/>
      <c r="AJ62" s="13"/>
      <c r="AK62" s="13">
        <v>1</v>
      </c>
      <c r="AL62" s="13">
        <v>20220630</v>
      </c>
      <c r="AM62" s="13">
        <v>20220622</v>
      </c>
      <c r="AN62" s="53">
        <v>216587</v>
      </c>
      <c r="AO62" s="53">
        <v>0</v>
      </c>
      <c r="AP62" s="13"/>
    </row>
    <row r="63" spans="1:42" x14ac:dyDescent="0.25">
      <c r="A63" s="13">
        <v>891900390</v>
      </c>
      <c r="B63" s="13" t="s">
        <v>142</v>
      </c>
      <c r="C63" s="13" t="s">
        <v>148</v>
      </c>
      <c r="D63" s="13">
        <v>185300</v>
      </c>
      <c r="E63" s="13" t="s">
        <v>270</v>
      </c>
      <c r="F63" s="13" t="s">
        <v>271</v>
      </c>
      <c r="G63" s="13" t="s">
        <v>148</v>
      </c>
      <c r="H63" s="13">
        <v>185300</v>
      </c>
      <c r="I63" s="52">
        <v>44698</v>
      </c>
      <c r="J63" s="53">
        <v>81347</v>
      </c>
      <c r="K63" s="53">
        <v>81347</v>
      </c>
      <c r="L63" s="13" t="s">
        <v>146</v>
      </c>
      <c r="M63" s="13" t="s">
        <v>325</v>
      </c>
      <c r="N63" s="53">
        <v>81347</v>
      </c>
      <c r="O63" s="13">
        <v>1222083669</v>
      </c>
      <c r="P63" s="13" t="s">
        <v>197</v>
      </c>
      <c r="Q63" s="53">
        <v>81347</v>
      </c>
      <c r="R63" s="53">
        <v>0</v>
      </c>
      <c r="S63" s="53">
        <v>0</v>
      </c>
      <c r="T63" s="53">
        <v>0</v>
      </c>
      <c r="U63" s="53">
        <v>81347</v>
      </c>
      <c r="V63" s="53">
        <v>0</v>
      </c>
      <c r="W63" s="13"/>
      <c r="X63" s="53">
        <v>0</v>
      </c>
      <c r="Y63" s="13"/>
      <c r="Z63" s="53">
        <v>0</v>
      </c>
      <c r="AA63" s="53">
        <v>0</v>
      </c>
      <c r="AB63" s="53">
        <v>0</v>
      </c>
      <c r="AC63" s="13"/>
      <c r="AD63" s="13"/>
      <c r="AE63" s="53">
        <v>0</v>
      </c>
      <c r="AF63" s="52">
        <v>44720</v>
      </c>
      <c r="AG63" s="13"/>
      <c r="AH63" s="13">
        <v>2</v>
      </c>
      <c r="AI63" s="13"/>
      <c r="AJ63" s="13"/>
      <c r="AK63" s="13">
        <v>1</v>
      </c>
      <c r="AL63" s="13">
        <v>20220630</v>
      </c>
      <c r="AM63" s="13">
        <v>20220622</v>
      </c>
      <c r="AN63" s="53">
        <v>81347</v>
      </c>
      <c r="AO63" s="53">
        <v>0</v>
      </c>
      <c r="AP63" s="13"/>
    </row>
    <row r="64" spans="1:42" x14ac:dyDescent="0.25">
      <c r="A64" s="13">
        <v>891900390</v>
      </c>
      <c r="B64" s="13" t="s">
        <v>142</v>
      </c>
      <c r="C64" s="13" t="s">
        <v>148</v>
      </c>
      <c r="D64" s="13">
        <v>189382</v>
      </c>
      <c r="E64" s="13" t="s">
        <v>272</v>
      </c>
      <c r="F64" s="13" t="s">
        <v>273</v>
      </c>
      <c r="G64" s="13" t="s">
        <v>148</v>
      </c>
      <c r="H64" s="13">
        <v>189382</v>
      </c>
      <c r="I64" s="52">
        <v>44708</v>
      </c>
      <c r="J64" s="53">
        <v>6100</v>
      </c>
      <c r="K64" s="53">
        <v>6100</v>
      </c>
      <c r="L64" s="13" t="s">
        <v>146</v>
      </c>
      <c r="M64" s="13" t="s">
        <v>325</v>
      </c>
      <c r="N64" s="53">
        <v>6100</v>
      </c>
      <c r="O64" s="13">
        <v>1222083670</v>
      </c>
      <c r="P64" s="13" t="s">
        <v>197</v>
      </c>
      <c r="Q64" s="53">
        <v>6100</v>
      </c>
      <c r="R64" s="53">
        <v>0</v>
      </c>
      <c r="S64" s="53">
        <v>0</v>
      </c>
      <c r="T64" s="53">
        <v>0</v>
      </c>
      <c r="U64" s="53">
        <v>6100</v>
      </c>
      <c r="V64" s="53">
        <v>0</v>
      </c>
      <c r="W64" s="13"/>
      <c r="X64" s="53">
        <v>0</v>
      </c>
      <c r="Y64" s="13"/>
      <c r="Z64" s="53">
        <v>0</v>
      </c>
      <c r="AA64" s="53">
        <v>0</v>
      </c>
      <c r="AB64" s="53">
        <v>0</v>
      </c>
      <c r="AC64" s="13"/>
      <c r="AD64" s="13"/>
      <c r="AE64" s="53">
        <v>0</v>
      </c>
      <c r="AF64" s="52">
        <v>44720</v>
      </c>
      <c r="AG64" s="13"/>
      <c r="AH64" s="13">
        <v>2</v>
      </c>
      <c r="AI64" s="13"/>
      <c r="AJ64" s="13"/>
      <c r="AK64" s="13">
        <v>1</v>
      </c>
      <c r="AL64" s="13">
        <v>20220630</v>
      </c>
      <c r="AM64" s="13">
        <v>20220622</v>
      </c>
      <c r="AN64" s="53">
        <v>6100</v>
      </c>
      <c r="AO64" s="53">
        <v>0</v>
      </c>
      <c r="AP64" s="13"/>
    </row>
    <row r="65" spans="1:42" x14ac:dyDescent="0.25">
      <c r="A65" s="13">
        <v>891900390</v>
      </c>
      <c r="B65" s="13" t="s">
        <v>142</v>
      </c>
      <c r="C65" s="13" t="s">
        <v>143</v>
      </c>
      <c r="D65" s="13">
        <v>307047</v>
      </c>
      <c r="E65" s="13" t="s">
        <v>274</v>
      </c>
      <c r="F65" s="13" t="s">
        <v>275</v>
      </c>
      <c r="G65" s="13" t="s">
        <v>143</v>
      </c>
      <c r="H65" s="13">
        <v>307047</v>
      </c>
      <c r="I65" s="52">
        <v>43489</v>
      </c>
      <c r="J65" s="53">
        <v>129005</v>
      </c>
      <c r="K65" s="53">
        <v>129005</v>
      </c>
      <c r="L65" s="13" t="s">
        <v>146</v>
      </c>
      <c r="M65" s="13" t="s">
        <v>349</v>
      </c>
      <c r="N65" s="13"/>
      <c r="O65" s="13"/>
      <c r="P65" s="13" t="s">
        <v>197</v>
      </c>
      <c r="Q65" s="53">
        <v>129005</v>
      </c>
      <c r="R65" s="53">
        <v>0</v>
      </c>
      <c r="S65" s="53">
        <v>0</v>
      </c>
      <c r="T65" s="53">
        <v>0</v>
      </c>
      <c r="U65" s="53">
        <v>129005</v>
      </c>
      <c r="V65" s="53">
        <v>0</v>
      </c>
      <c r="W65" s="13"/>
      <c r="X65" s="53">
        <v>0</v>
      </c>
      <c r="Y65" s="13"/>
      <c r="Z65" s="53">
        <v>0</v>
      </c>
      <c r="AA65" s="53">
        <v>129005</v>
      </c>
      <c r="AB65" s="53">
        <v>0</v>
      </c>
      <c r="AC65" s="13">
        <v>2200618313</v>
      </c>
      <c r="AD65" s="13" t="s">
        <v>345</v>
      </c>
      <c r="AE65" s="53">
        <v>0</v>
      </c>
      <c r="AF65" s="52">
        <v>43489</v>
      </c>
      <c r="AG65" s="13"/>
      <c r="AH65" s="13">
        <v>2</v>
      </c>
      <c r="AI65" s="13"/>
      <c r="AJ65" s="13"/>
      <c r="AK65" s="13">
        <v>1</v>
      </c>
      <c r="AL65" s="13">
        <v>20190228</v>
      </c>
      <c r="AM65" s="13">
        <v>20190208</v>
      </c>
      <c r="AN65" s="53">
        <v>129005</v>
      </c>
      <c r="AO65" s="53">
        <v>0</v>
      </c>
      <c r="AP65" s="13"/>
    </row>
    <row r="66" spans="1:42" x14ac:dyDescent="0.25">
      <c r="A66" s="13">
        <v>891900390</v>
      </c>
      <c r="B66" s="13" t="s">
        <v>142</v>
      </c>
      <c r="C66" s="13"/>
      <c r="D66" s="13">
        <v>17504</v>
      </c>
      <c r="E66" s="13" t="s">
        <v>276</v>
      </c>
      <c r="F66" s="13" t="s">
        <v>277</v>
      </c>
      <c r="G66" s="13"/>
      <c r="H66" s="13">
        <v>17504</v>
      </c>
      <c r="I66" s="52">
        <v>41304</v>
      </c>
      <c r="J66" s="53">
        <v>223900</v>
      </c>
      <c r="K66" s="53">
        <v>223900</v>
      </c>
      <c r="L66" s="13" t="s">
        <v>278</v>
      </c>
      <c r="M66" s="13" t="s">
        <v>351</v>
      </c>
      <c r="N66" s="13"/>
      <c r="O66" s="13"/>
      <c r="P66" s="13" t="s">
        <v>197</v>
      </c>
      <c r="Q66" s="53">
        <v>223900</v>
      </c>
      <c r="R66" s="53">
        <v>0</v>
      </c>
      <c r="S66" s="53">
        <v>0</v>
      </c>
      <c r="T66" s="53">
        <v>0</v>
      </c>
      <c r="U66" s="53">
        <v>0</v>
      </c>
      <c r="V66" s="53">
        <v>223900</v>
      </c>
      <c r="W66" s="13"/>
      <c r="X66" s="53">
        <v>0</v>
      </c>
      <c r="Y66" s="13"/>
      <c r="Z66" s="53">
        <v>0</v>
      </c>
      <c r="AA66" s="53">
        <v>0</v>
      </c>
      <c r="AB66" s="53">
        <v>0</v>
      </c>
      <c r="AC66" s="13"/>
      <c r="AD66" s="13"/>
      <c r="AE66" s="53">
        <v>0</v>
      </c>
      <c r="AF66" s="52">
        <v>41304</v>
      </c>
      <c r="AG66" s="13"/>
      <c r="AH66" s="13">
        <v>2</v>
      </c>
      <c r="AI66" s="13"/>
      <c r="AJ66" s="13"/>
      <c r="AK66" s="13">
        <v>2</v>
      </c>
      <c r="AL66" s="13">
        <v>20170708</v>
      </c>
      <c r="AM66" s="13">
        <v>20170616</v>
      </c>
      <c r="AN66" s="53">
        <v>223900</v>
      </c>
      <c r="AO66" s="53">
        <v>223900</v>
      </c>
      <c r="AP66" s="13"/>
    </row>
    <row r="67" spans="1:42" x14ac:dyDescent="0.25">
      <c r="A67" s="13">
        <v>891900390</v>
      </c>
      <c r="B67" s="13" t="s">
        <v>142</v>
      </c>
      <c r="C67" s="13"/>
      <c r="D67" s="13">
        <v>18847</v>
      </c>
      <c r="E67" s="13" t="s">
        <v>279</v>
      </c>
      <c r="F67" s="13" t="s">
        <v>280</v>
      </c>
      <c r="G67" s="13"/>
      <c r="H67" s="13">
        <v>18847</v>
      </c>
      <c r="I67" s="52">
        <v>42135</v>
      </c>
      <c r="J67" s="53">
        <v>651800</v>
      </c>
      <c r="K67" s="53">
        <v>651800</v>
      </c>
      <c r="L67" s="13" t="s">
        <v>278</v>
      </c>
      <c r="M67" s="13" t="s">
        <v>351</v>
      </c>
      <c r="N67" s="13"/>
      <c r="O67" s="13"/>
      <c r="P67" s="13" t="s">
        <v>197</v>
      </c>
      <c r="Q67" s="53">
        <v>651800</v>
      </c>
      <c r="R67" s="53">
        <v>0</v>
      </c>
      <c r="S67" s="53">
        <v>0</v>
      </c>
      <c r="T67" s="53">
        <v>0</v>
      </c>
      <c r="U67" s="53">
        <v>0</v>
      </c>
      <c r="V67" s="53">
        <v>651800</v>
      </c>
      <c r="W67" s="13"/>
      <c r="X67" s="53">
        <v>0</v>
      </c>
      <c r="Y67" s="13"/>
      <c r="Z67" s="53">
        <v>0</v>
      </c>
      <c r="AA67" s="53">
        <v>0</v>
      </c>
      <c r="AB67" s="53">
        <v>0</v>
      </c>
      <c r="AC67" s="13"/>
      <c r="AD67" s="13"/>
      <c r="AE67" s="53">
        <v>0</v>
      </c>
      <c r="AF67" s="52">
        <v>42135</v>
      </c>
      <c r="AG67" s="13"/>
      <c r="AH67" s="13">
        <v>2</v>
      </c>
      <c r="AI67" s="13"/>
      <c r="AJ67" s="13"/>
      <c r="AK67" s="13">
        <v>3</v>
      </c>
      <c r="AL67" s="13">
        <v>20180430</v>
      </c>
      <c r="AM67" s="13">
        <v>20180419</v>
      </c>
      <c r="AN67" s="53">
        <v>651800</v>
      </c>
      <c r="AO67" s="53">
        <v>651800</v>
      </c>
      <c r="AP67" s="13"/>
    </row>
    <row r="68" spans="1:42" x14ac:dyDescent="0.25">
      <c r="A68" s="13">
        <v>891900390</v>
      </c>
      <c r="B68" s="13" t="s">
        <v>142</v>
      </c>
      <c r="C68" s="13"/>
      <c r="D68" s="13">
        <v>18982</v>
      </c>
      <c r="E68" s="13" t="s">
        <v>281</v>
      </c>
      <c r="F68" s="13" t="s">
        <v>282</v>
      </c>
      <c r="G68" s="13"/>
      <c r="H68" s="13">
        <v>18982</v>
      </c>
      <c r="I68" s="52">
        <v>42221</v>
      </c>
      <c r="J68" s="53">
        <v>57428</v>
      </c>
      <c r="K68" s="53">
        <v>57428</v>
      </c>
      <c r="L68" s="13" t="s">
        <v>278</v>
      </c>
      <c r="M68" s="13" t="s">
        <v>351</v>
      </c>
      <c r="N68" s="13"/>
      <c r="O68" s="13"/>
      <c r="P68" s="13" t="s">
        <v>197</v>
      </c>
      <c r="Q68" s="53">
        <v>800515</v>
      </c>
      <c r="R68" s="53">
        <v>0</v>
      </c>
      <c r="S68" s="53">
        <v>0</v>
      </c>
      <c r="T68" s="53">
        <v>0</v>
      </c>
      <c r="U68" s="53">
        <v>743087</v>
      </c>
      <c r="V68" s="53">
        <v>57428</v>
      </c>
      <c r="W68" s="13"/>
      <c r="X68" s="53">
        <v>0</v>
      </c>
      <c r="Y68" s="13"/>
      <c r="Z68" s="53">
        <v>0</v>
      </c>
      <c r="AA68" s="53">
        <v>743087</v>
      </c>
      <c r="AB68" s="53">
        <v>0</v>
      </c>
      <c r="AC68" s="13">
        <v>2200339090</v>
      </c>
      <c r="AD68" s="13" t="s">
        <v>346</v>
      </c>
      <c r="AE68" s="53">
        <v>0</v>
      </c>
      <c r="AF68" s="52">
        <v>42221</v>
      </c>
      <c r="AG68" s="13"/>
      <c r="AH68" s="13">
        <v>2</v>
      </c>
      <c r="AI68" s="13"/>
      <c r="AJ68" s="13"/>
      <c r="AK68" s="13">
        <v>2</v>
      </c>
      <c r="AL68" s="13">
        <v>20180430</v>
      </c>
      <c r="AM68" s="13">
        <v>20180419</v>
      </c>
      <c r="AN68" s="53">
        <v>800515</v>
      </c>
      <c r="AO68" s="53">
        <v>57428</v>
      </c>
      <c r="AP68" s="13"/>
    </row>
    <row r="69" spans="1:42" x14ac:dyDescent="0.25">
      <c r="A69" s="13">
        <v>891900390</v>
      </c>
      <c r="B69" s="13" t="s">
        <v>142</v>
      </c>
      <c r="C69" s="13" t="s">
        <v>283</v>
      </c>
      <c r="D69" s="13">
        <v>2232</v>
      </c>
      <c r="E69" s="13" t="s">
        <v>284</v>
      </c>
      <c r="F69" s="13" t="s">
        <v>285</v>
      </c>
      <c r="G69" s="13" t="s">
        <v>283</v>
      </c>
      <c r="H69" s="13">
        <v>2232</v>
      </c>
      <c r="I69" s="52">
        <v>44433</v>
      </c>
      <c r="J69" s="53">
        <v>5500</v>
      </c>
      <c r="K69" s="53">
        <v>5500</v>
      </c>
      <c r="L69" s="13" t="s">
        <v>278</v>
      </c>
      <c r="M69" s="13" t="s">
        <v>351</v>
      </c>
      <c r="N69" s="13"/>
      <c r="O69" s="13"/>
      <c r="P69" s="13" t="s">
        <v>197</v>
      </c>
      <c r="Q69" s="53">
        <v>5500</v>
      </c>
      <c r="R69" s="53">
        <v>0</v>
      </c>
      <c r="S69" s="53">
        <v>0</v>
      </c>
      <c r="T69" s="53">
        <v>0</v>
      </c>
      <c r="U69" s="53">
        <v>0</v>
      </c>
      <c r="V69" s="53">
        <v>5500</v>
      </c>
      <c r="W69" s="13"/>
      <c r="X69" s="53">
        <v>0</v>
      </c>
      <c r="Y69" s="13"/>
      <c r="Z69" s="53">
        <v>0</v>
      </c>
      <c r="AA69" s="53">
        <v>0</v>
      </c>
      <c r="AB69" s="53">
        <v>0</v>
      </c>
      <c r="AC69" s="13"/>
      <c r="AD69" s="13"/>
      <c r="AE69" s="53">
        <v>0</v>
      </c>
      <c r="AF69" s="52">
        <v>44449</v>
      </c>
      <c r="AG69" s="13"/>
      <c r="AH69" s="13">
        <v>2</v>
      </c>
      <c r="AI69" s="13"/>
      <c r="AJ69" s="13"/>
      <c r="AK69" s="13">
        <v>2</v>
      </c>
      <c r="AL69" s="13">
        <v>20220630</v>
      </c>
      <c r="AM69" s="13">
        <v>20220628</v>
      </c>
      <c r="AN69" s="53">
        <v>5500</v>
      </c>
      <c r="AO69" s="53">
        <v>5500</v>
      </c>
      <c r="AP69" s="13"/>
    </row>
    <row r="70" spans="1:42" x14ac:dyDescent="0.25">
      <c r="A70" s="13">
        <v>891900390</v>
      </c>
      <c r="B70" s="13" t="s">
        <v>142</v>
      </c>
      <c r="C70" s="13"/>
      <c r="D70" s="13">
        <v>18948</v>
      </c>
      <c r="E70" s="13" t="s">
        <v>286</v>
      </c>
      <c r="F70" s="13" t="s">
        <v>287</v>
      </c>
      <c r="G70" s="13"/>
      <c r="H70" s="13">
        <v>18948</v>
      </c>
      <c r="I70" s="52">
        <v>42185</v>
      </c>
      <c r="J70" s="53">
        <v>539200</v>
      </c>
      <c r="K70" s="53">
        <v>539200</v>
      </c>
      <c r="L70" s="13" t="s">
        <v>278</v>
      </c>
      <c r="M70" s="13" t="s">
        <v>351</v>
      </c>
      <c r="N70" s="13"/>
      <c r="O70" s="13"/>
      <c r="P70" s="13" t="s">
        <v>197</v>
      </c>
      <c r="Q70" s="53">
        <v>673400</v>
      </c>
      <c r="R70" s="53">
        <v>0</v>
      </c>
      <c r="S70" s="53">
        <v>0</v>
      </c>
      <c r="T70" s="53">
        <v>0</v>
      </c>
      <c r="U70" s="53">
        <v>516900</v>
      </c>
      <c r="V70" s="53">
        <v>156500</v>
      </c>
      <c r="W70" s="13"/>
      <c r="X70" s="53">
        <v>0</v>
      </c>
      <c r="Y70" s="13"/>
      <c r="Z70" s="53">
        <v>0</v>
      </c>
      <c r="AA70" s="53">
        <v>516900</v>
      </c>
      <c r="AB70" s="53">
        <v>0</v>
      </c>
      <c r="AC70" s="13">
        <v>2200404362</v>
      </c>
      <c r="AD70" s="13" t="s">
        <v>347</v>
      </c>
      <c r="AE70" s="53">
        <v>0</v>
      </c>
      <c r="AF70" s="52">
        <v>42185</v>
      </c>
      <c r="AG70" s="13"/>
      <c r="AH70" s="13">
        <v>2</v>
      </c>
      <c r="AI70" s="13"/>
      <c r="AJ70" s="13"/>
      <c r="AK70" s="13">
        <v>3</v>
      </c>
      <c r="AL70" s="13">
        <v>20180330</v>
      </c>
      <c r="AM70" s="13">
        <v>20180324</v>
      </c>
      <c r="AN70" s="53">
        <v>673400</v>
      </c>
      <c r="AO70" s="53">
        <v>156500</v>
      </c>
      <c r="AP70" s="13"/>
    </row>
    <row r="71" spans="1:42" x14ac:dyDescent="0.25">
      <c r="A71" s="13">
        <v>891900390</v>
      </c>
      <c r="B71" s="13" t="s">
        <v>142</v>
      </c>
      <c r="C71" s="13" t="s">
        <v>143</v>
      </c>
      <c r="D71" s="13">
        <v>331780</v>
      </c>
      <c r="E71" s="13" t="s">
        <v>288</v>
      </c>
      <c r="F71" s="13" t="s">
        <v>289</v>
      </c>
      <c r="G71" s="13" t="s">
        <v>143</v>
      </c>
      <c r="H71" s="13">
        <v>331780</v>
      </c>
      <c r="I71" s="52">
        <v>43553</v>
      </c>
      <c r="J71" s="53">
        <v>129005</v>
      </c>
      <c r="K71" s="53">
        <v>129005</v>
      </c>
      <c r="L71" s="13" t="s">
        <v>290</v>
      </c>
      <c r="M71" s="13" t="s">
        <v>349</v>
      </c>
      <c r="N71" s="13"/>
      <c r="O71" s="13"/>
      <c r="P71" s="13" t="s">
        <v>197</v>
      </c>
      <c r="Q71" s="53">
        <v>122383</v>
      </c>
      <c r="R71" s="53">
        <v>0</v>
      </c>
      <c r="S71" s="53">
        <v>0</v>
      </c>
      <c r="T71" s="53">
        <v>0</v>
      </c>
      <c r="U71" s="53">
        <v>122383</v>
      </c>
      <c r="V71" s="53">
        <v>0</v>
      </c>
      <c r="W71" s="13"/>
      <c r="X71" s="53">
        <v>0</v>
      </c>
      <c r="Y71" s="13"/>
      <c r="Z71" s="53">
        <v>0</v>
      </c>
      <c r="AA71" s="53">
        <v>122383</v>
      </c>
      <c r="AB71" s="53">
        <v>0</v>
      </c>
      <c r="AC71" s="13">
        <v>2200646558</v>
      </c>
      <c r="AD71" s="13" t="s">
        <v>348</v>
      </c>
      <c r="AE71" s="53">
        <v>0</v>
      </c>
      <c r="AF71" s="52">
        <v>43563</v>
      </c>
      <c r="AG71" s="13"/>
      <c r="AH71" s="13">
        <v>2</v>
      </c>
      <c r="AI71" s="13"/>
      <c r="AJ71" s="13"/>
      <c r="AK71" s="13">
        <v>1</v>
      </c>
      <c r="AL71" s="13">
        <v>20190430</v>
      </c>
      <c r="AM71" s="13">
        <v>20190408</v>
      </c>
      <c r="AN71" s="53">
        <v>122383</v>
      </c>
      <c r="AO71" s="53">
        <v>0</v>
      </c>
      <c r="AP71" s="13"/>
    </row>
    <row r="72" spans="1:42" x14ac:dyDescent="0.25">
      <c r="A72" s="13">
        <v>891900390</v>
      </c>
      <c r="B72" s="13" t="s">
        <v>142</v>
      </c>
      <c r="C72" s="13" t="s">
        <v>143</v>
      </c>
      <c r="D72" s="13">
        <v>335459</v>
      </c>
      <c r="E72" s="13" t="s">
        <v>291</v>
      </c>
      <c r="F72" s="13" t="s">
        <v>292</v>
      </c>
      <c r="G72" s="13" t="s">
        <v>143</v>
      </c>
      <c r="H72" s="13">
        <v>335459</v>
      </c>
      <c r="I72" s="52">
        <v>43563</v>
      </c>
      <c r="J72" s="53">
        <v>159100</v>
      </c>
      <c r="K72" s="53">
        <v>159100</v>
      </c>
      <c r="L72" s="13" t="s">
        <v>290</v>
      </c>
      <c r="M72" s="13" t="s">
        <v>349</v>
      </c>
      <c r="N72" s="13"/>
      <c r="O72" s="13"/>
      <c r="P72" s="13" t="s">
        <v>197</v>
      </c>
      <c r="Q72" s="53">
        <v>155900</v>
      </c>
      <c r="R72" s="53">
        <v>0</v>
      </c>
      <c r="S72" s="53">
        <v>0</v>
      </c>
      <c r="T72" s="53">
        <v>0</v>
      </c>
      <c r="U72" s="53">
        <v>155900</v>
      </c>
      <c r="V72" s="53">
        <v>0</v>
      </c>
      <c r="W72" s="13"/>
      <c r="X72" s="53">
        <v>0</v>
      </c>
      <c r="Y72" s="13"/>
      <c r="Z72" s="53">
        <v>0</v>
      </c>
      <c r="AA72" s="53">
        <v>155900</v>
      </c>
      <c r="AB72" s="53">
        <v>0</v>
      </c>
      <c r="AC72" s="13">
        <v>2200662111</v>
      </c>
      <c r="AD72" s="13" t="s">
        <v>333</v>
      </c>
      <c r="AE72" s="53">
        <v>0</v>
      </c>
      <c r="AF72" s="52">
        <v>43595</v>
      </c>
      <c r="AG72" s="13"/>
      <c r="AH72" s="13">
        <v>2</v>
      </c>
      <c r="AI72" s="13"/>
      <c r="AJ72" s="13"/>
      <c r="AK72" s="13">
        <v>1</v>
      </c>
      <c r="AL72" s="13">
        <v>20190530</v>
      </c>
      <c r="AM72" s="13">
        <v>20190510</v>
      </c>
      <c r="AN72" s="53">
        <v>155900</v>
      </c>
      <c r="AO72" s="53">
        <v>0</v>
      </c>
      <c r="AP72" s="13"/>
    </row>
    <row r="73" spans="1:42" x14ac:dyDescent="0.25">
      <c r="A73" s="13">
        <v>891900390</v>
      </c>
      <c r="B73" s="13" t="s">
        <v>142</v>
      </c>
      <c r="C73" s="13" t="s">
        <v>148</v>
      </c>
      <c r="D73" s="13">
        <v>202416</v>
      </c>
      <c r="E73" s="13" t="s">
        <v>293</v>
      </c>
      <c r="F73" s="13" t="s">
        <v>294</v>
      </c>
      <c r="G73" s="13" t="s">
        <v>148</v>
      </c>
      <c r="H73" s="13">
        <v>202416</v>
      </c>
      <c r="I73" s="52">
        <v>44753</v>
      </c>
      <c r="J73" s="53">
        <v>6100</v>
      </c>
      <c r="K73" s="53">
        <v>6100</v>
      </c>
      <c r="L73" s="13" t="s">
        <v>295</v>
      </c>
      <c r="M73" s="13" t="s">
        <v>352</v>
      </c>
      <c r="N73" s="13"/>
      <c r="O73" s="13"/>
      <c r="P73" s="13" t="s">
        <v>197</v>
      </c>
      <c r="Q73" s="53">
        <v>6100</v>
      </c>
      <c r="R73" s="53">
        <v>0</v>
      </c>
      <c r="S73" s="53">
        <v>0</v>
      </c>
      <c r="T73" s="53">
        <v>0</v>
      </c>
      <c r="U73" s="53">
        <v>0</v>
      </c>
      <c r="V73" s="53">
        <v>0</v>
      </c>
      <c r="W73" s="13"/>
      <c r="X73" s="53">
        <v>6100</v>
      </c>
      <c r="Y73" s="13" t="s">
        <v>296</v>
      </c>
      <c r="Z73" s="53">
        <v>6100</v>
      </c>
      <c r="AA73" s="53">
        <v>0</v>
      </c>
      <c r="AB73" s="53">
        <v>0</v>
      </c>
      <c r="AC73" s="13"/>
      <c r="AD73" s="13"/>
      <c r="AE73" s="53">
        <v>0</v>
      </c>
      <c r="AF73" s="52">
        <v>44777</v>
      </c>
      <c r="AG73" s="13"/>
      <c r="AH73" s="13">
        <v>9</v>
      </c>
      <c r="AI73" s="13"/>
      <c r="AJ73" s="13" t="s">
        <v>297</v>
      </c>
      <c r="AK73" s="13">
        <v>1</v>
      </c>
      <c r="AL73" s="13">
        <v>21001231</v>
      </c>
      <c r="AM73" s="13">
        <v>20220817</v>
      </c>
      <c r="AN73" s="53">
        <v>6100</v>
      </c>
      <c r="AO73" s="53">
        <v>0</v>
      </c>
      <c r="AP73" s="13"/>
    </row>
  </sheetData>
  <autoFilter ref="A2:AP7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>
      <selection activeCell="C9" sqref="A4:C9"/>
    </sheetView>
  </sheetViews>
  <sheetFormatPr baseColWidth="10" defaultRowHeight="15" x14ac:dyDescent="0.25"/>
  <cols>
    <col min="1" max="1" width="47" bestFit="1" customWidth="1"/>
    <col min="2" max="2" width="12.7109375" style="100" bestFit="1" customWidth="1"/>
    <col min="3" max="3" width="15" bestFit="1" customWidth="1"/>
  </cols>
  <sheetData>
    <row r="3" spans="1:3" x14ac:dyDescent="0.25">
      <c r="A3" s="101" t="s">
        <v>354</v>
      </c>
      <c r="B3" s="98" t="s">
        <v>355</v>
      </c>
      <c r="C3" s="97" t="s">
        <v>356</v>
      </c>
    </row>
    <row r="4" spans="1:3" x14ac:dyDescent="0.25">
      <c r="A4" s="96" t="s">
        <v>352</v>
      </c>
      <c r="B4" s="99">
        <v>1</v>
      </c>
      <c r="C4" s="97">
        <v>6100</v>
      </c>
    </row>
    <row r="5" spans="1:3" x14ac:dyDescent="0.25">
      <c r="A5" s="96" t="s">
        <v>325</v>
      </c>
      <c r="B5" s="99">
        <v>3</v>
      </c>
      <c r="C5" s="97">
        <v>304034</v>
      </c>
    </row>
    <row r="6" spans="1:3" x14ac:dyDescent="0.25">
      <c r="A6" s="96" t="s">
        <v>351</v>
      </c>
      <c r="B6" s="99">
        <v>5</v>
      </c>
      <c r="C6" s="97">
        <v>1477828</v>
      </c>
    </row>
    <row r="7" spans="1:3" x14ac:dyDescent="0.25">
      <c r="A7" s="96" t="s">
        <v>350</v>
      </c>
      <c r="B7" s="99">
        <v>22</v>
      </c>
      <c r="C7" s="97">
        <v>2408572</v>
      </c>
    </row>
    <row r="8" spans="1:3" x14ac:dyDescent="0.25">
      <c r="A8" s="96" t="s">
        <v>349</v>
      </c>
      <c r="B8" s="99">
        <v>40</v>
      </c>
      <c r="C8" s="97">
        <v>3281524</v>
      </c>
    </row>
    <row r="9" spans="1:3" x14ac:dyDescent="0.25">
      <c r="A9" s="98" t="s">
        <v>353</v>
      </c>
      <c r="B9" s="99">
        <v>71</v>
      </c>
      <c r="C9" s="97">
        <v>7478058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N34" sqref="N34"/>
    </sheetView>
  </sheetViews>
  <sheetFormatPr baseColWidth="10" defaultRowHeight="12.75" x14ac:dyDescent="0.2"/>
  <cols>
    <col min="1" max="1" width="4.42578125" style="55" customWidth="1"/>
    <col min="2" max="2" width="11.42578125" style="55"/>
    <col min="3" max="3" width="17.5703125" style="55" customWidth="1"/>
    <col min="4" max="4" width="11.5703125" style="55" customWidth="1"/>
    <col min="5" max="8" width="11.42578125" style="55"/>
    <col min="9" max="9" width="22.5703125" style="55" customWidth="1"/>
    <col min="10" max="10" width="14" style="55" customWidth="1"/>
    <col min="11" max="11" width="1.7109375" style="55" customWidth="1"/>
    <col min="12" max="222" width="11.42578125" style="55"/>
    <col min="223" max="223" width="4.42578125" style="55" customWidth="1"/>
    <col min="224" max="224" width="11.42578125" style="55"/>
    <col min="225" max="225" width="17.5703125" style="55" customWidth="1"/>
    <col min="226" max="226" width="11.5703125" style="55" customWidth="1"/>
    <col min="227" max="230" width="11.42578125" style="55"/>
    <col min="231" max="231" width="22.5703125" style="55" customWidth="1"/>
    <col min="232" max="232" width="14" style="55" customWidth="1"/>
    <col min="233" max="233" width="1.7109375" style="55" customWidth="1"/>
    <col min="234" max="478" width="11.42578125" style="55"/>
    <col min="479" max="479" width="4.42578125" style="55" customWidth="1"/>
    <col min="480" max="480" width="11.42578125" style="55"/>
    <col min="481" max="481" width="17.5703125" style="55" customWidth="1"/>
    <col min="482" max="482" width="11.5703125" style="55" customWidth="1"/>
    <col min="483" max="486" width="11.42578125" style="55"/>
    <col min="487" max="487" width="22.5703125" style="55" customWidth="1"/>
    <col min="488" max="488" width="14" style="55" customWidth="1"/>
    <col min="489" max="489" width="1.7109375" style="55" customWidth="1"/>
    <col min="490" max="734" width="11.42578125" style="55"/>
    <col min="735" max="735" width="4.42578125" style="55" customWidth="1"/>
    <col min="736" max="736" width="11.42578125" style="55"/>
    <col min="737" max="737" width="17.5703125" style="55" customWidth="1"/>
    <col min="738" max="738" width="11.5703125" style="55" customWidth="1"/>
    <col min="739" max="742" width="11.42578125" style="55"/>
    <col min="743" max="743" width="22.5703125" style="55" customWidth="1"/>
    <col min="744" max="744" width="14" style="55" customWidth="1"/>
    <col min="745" max="745" width="1.7109375" style="55" customWidth="1"/>
    <col min="746" max="990" width="11.42578125" style="55"/>
    <col min="991" max="991" width="4.42578125" style="55" customWidth="1"/>
    <col min="992" max="992" width="11.42578125" style="55"/>
    <col min="993" max="993" width="17.5703125" style="55" customWidth="1"/>
    <col min="994" max="994" width="11.5703125" style="55" customWidth="1"/>
    <col min="995" max="998" width="11.42578125" style="55"/>
    <col min="999" max="999" width="22.5703125" style="55" customWidth="1"/>
    <col min="1000" max="1000" width="14" style="55" customWidth="1"/>
    <col min="1001" max="1001" width="1.7109375" style="55" customWidth="1"/>
    <col min="1002" max="1246" width="11.42578125" style="55"/>
    <col min="1247" max="1247" width="4.42578125" style="55" customWidth="1"/>
    <col min="1248" max="1248" width="11.42578125" style="55"/>
    <col min="1249" max="1249" width="17.5703125" style="55" customWidth="1"/>
    <col min="1250" max="1250" width="11.5703125" style="55" customWidth="1"/>
    <col min="1251" max="1254" width="11.42578125" style="55"/>
    <col min="1255" max="1255" width="22.5703125" style="55" customWidth="1"/>
    <col min="1256" max="1256" width="14" style="55" customWidth="1"/>
    <col min="1257" max="1257" width="1.7109375" style="55" customWidth="1"/>
    <col min="1258" max="1502" width="11.42578125" style="55"/>
    <col min="1503" max="1503" width="4.42578125" style="55" customWidth="1"/>
    <col min="1504" max="1504" width="11.42578125" style="55"/>
    <col min="1505" max="1505" width="17.5703125" style="55" customWidth="1"/>
    <col min="1506" max="1506" width="11.5703125" style="55" customWidth="1"/>
    <col min="1507" max="1510" width="11.42578125" style="55"/>
    <col min="1511" max="1511" width="22.5703125" style="55" customWidth="1"/>
    <col min="1512" max="1512" width="14" style="55" customWidth="1"/>
    <col min="1513" max="1513" width="1.7109375" style="55" customWidth="1"/>
    <col min="1514" max="1758" width="11.42578125" style="55"/>
    <col min="1759" max="1759" width="4.42578125" style="55" customWidth="1"/>
    <col min="1760" max="1760" width="11.42578125" style="55"/>
    <col min="1761" max="1761" width="17.5703125" style="55" customWidth="1"/>
    <col min="1762" max="1762" width="11.5703125" style="55" customWidth="1"/>
    <col min="1763" max="1766" width="11.42578125" style="55"/>
    <col min="1767" max="1767" width="22.5703125" style="55" customWidth="1"/>
    <col min="1768" max="1768" width="14" style="55" customWidth="1"/>
    <col min="1769" max="1769" width="1.7109375" style="55" customWidth="1"/>
    <col min="1770" max="2014" width="11.42578125" style="55"/>
    <col min="2015" max="2015" width="4.42578125" style="55" customWidth="1"/>
    <col min="2016" max="2016" width="11.42578125" style="55"/>
    <col min="2017" max="2017" width="17.5703125" style="55" customWidth="1"/>
    <col min="2018" max="2018" width="11.5703125" style="55" customWidth="1"/>
    <col min="2019" max="2022" width="11.42578125" style="55"/>
    <col min="2023" max="2023" width="22.5703125" style="55" customWidth="1"/>
    <col min="2024" max="2024" width="14" style="55" customWidth="1"/>
    <col min="2025" max="2025" width="1.7109375" style="55" customWidth="1"/>
    <col min="2026" max="2270" width="11.42578125" style="55"/>
    <col min="2271" max="2271" width="4.42578125" style="55" customWidth="1"/>
    <col min="2272" max="2272" width="11.42578125" style="55"/>
    <col min="2273" max="2273" width="17.5703125" style="55" customWidth="1"/>
    <col min="2274" max="2274" width="11.5703125" style="55" customWidth="1"/>
    <col min="2275" max="2278" width="11.42578125" style="55"/>
    <col min="2279" max="2279" width="22.5703125" style="55" customWidth="1"/>
    <col min="2280" max="2280" width="14" style="55" customWidth="1"/>
    <col min="2281" max="2281" width="1.7109375" style="55" customWidth="1"/>
    <col min="2282" max="2526" width="11.42578125" style="55"/>
    <col min="2527" max="2527" width="4.42578125" style="55" customWidth="1"/>
    <col min="2528" max="2528" width="11.42578125" style="55"/>
    <col min="2529" max="2529" width="17.5703125" style="55" customWidth="1"/>
    <col min="2530" max="2530" width="11.5703125" style="55" customWidth="1"/>
    <col min="2531" max="2534" width="11.42578125" style="55"/>
    <col min="2535" max="2535" width="22.5703125" style="55" customWidth="1"/>
    <col min="2536" max="2536" width="14" style="55" customWidth="1"/>
    <col min="2537" max="2537" width="1.7109375" style="55" customWidth="1"/>
    <col min="2538" max="2782" width="11.42578125" style="55"/>
    <col min="2783" max="2783" width="4.42578125" style="55" customWidth="1"/>
    <col min="2784" max="2784" width="11.42578125" style="55"/>
    <col min="2785" max="2785" width="17.5703125" style="55" customWidth="1"/>
    <col min="2786" max="2786" width="11.5703125" style="55" customWidth="1"/>
    <col min="2787" max="2790" width="11.42578125" style="55"/>
    <col min="2791" max="2791" width="22.5703125" style="55" customWidth="1"/>
    <col min="2792" max="2792" width="14" style="55" customWidth="1"/>
    <col min="2793" max="2793" width="1.7109375" style="55" customWidth="1"/>
    <col min="2794" max="3038" width="11.42578125" style="55"/>
    <col min="3039" max="3039" width="4.42578125" style="55" customWidth="1"/>
    <col min="3040" max="3040" width="11.42578125" style="55"/>
    <col min="3041" max="3041" width="17.5703125" style="55" customWidth="1"/>
    <col min="3042" max="3042" width="11.5703125" style="55" customWidth="1"/>
    <col min="3043" max="3046" width="11.42578125" style="55"/>
    <col min="3047" max="3047" width="22.5703125" style="55" customWidth="1"/>
    <col min="3048" max="3048" width="14" style="55" customWidth="1"/>
    <col min="3049" max="3049" width="1.7109375" style="55" customWidth="1"/>
    <col min="3050" max="3294" width="11.42578125" style="55"/>
    <col min="3295" max="3295" width="4.42578125" style="55" customWidth="1"/>
    <col min="3296" max="3296" width="11.42578125" style="55"/>
    <col min="3297" max="3297" width="17.5703125" style="55" customWidth="1"/>
    <col min="3298" max="3298" width="11.5703125" style="55" customWidth="1"/>
    <col min="3299" max="3302" width="11.42578125" style="55"/>
    <col min="3303" max="3303" width="22.5703125" style="55" customWidth="1"/>
    <col min="3304" max="3304" width="14" style="55" customWidth="1"/>
    <col min="3305" max="3305" width="1.7109375" style="55" customWidth="1"/>
    <col min="3306" max="3550" width="11.42578125" style="55"/>
    <col min="3551" max="3551" width="4.42578125" style="55" customWidth="1"/>
    <col min="3552" max="3552" width="11.42578125" style="55"/>
    <col min="3553" max="3553" width="17.5703125" style="55" customWidth="1"/>
    <col min="3554" max="3554" width="11.5703125" style="55" customWidth="1"/>
    <col min="3555" max="3558" width="11.42578125" style="55"/>
    <col min="3559" max="3559" width="22.5703125" style="55" customWidth="1"/>
    <col min="3560" max="3560" width="14" style="55" customWidth="1"/>
    <col min="3561" max="3561" width="1.7109375" style="55" customWidth="1"/>
    <col min="3562" max="3806" width="11.42578125" style="55"/>
    <col min="3807" max="3807" width="4.42578125" style="55" customWidth="1"/>
    <col min="3808" max="3808" width="11.42578125" style="55"/>
    <col min="3809" max="3809" width="17.5703125" style="55" customWidth="1"/>
    <col min="3810" max="3810" width="11.5703125" style="55" customWidth="1"/>
    <col min="3811" max="3814" width="11.42578125" style="55"/>
    <col min="3815" max="3815" width="22.5703125" style="55" customWidth="1"/>
    <col min="3816" max="3816" width="14" style="55" customWidth="1"/>
    <col min="3817" max="3817" width="1.7109375" style="55" customWidth="1"/>
    <col min="3818" max="4062" width="11.42578125" style="55"/>
    <col min="4063" max="4063" width="4.42578125" style="55" customWidth="1"/>
    <col min="4064" max="4064" width="11.42578125" style="55"/>
    <col min="4065" max="4065" width="17.5703125" style="55" customWidth="1"/>
    <col min="4066" max="4066" width="11.5703125" style="55" customWidth="1"/>
    <col min="4067" max="4070" width="11.42578125" style="55"/>
    <col min="4071" max="4071" width="22.5703125" style="55" customWidth="1"/>
    <col min="4072" max="4072" width="14" style="55" customWidth="1"/>
    <col min="4073" max="4073" width="1.7109375" style="55" customWidth="1"/>
    <col min="4074" max="4318" width="11.42578125" style="55"/>
    <col min="4319" max="4319" width="4.42578125" style="55" customWidth="1"/>
    <col min="4320" max="4320" width="11.42578125" style="55"/>
    <col min="4321" max="4321" width="17.5703125" style="55" customWidth="1"/>
    <col min="4322" max="4322" width="11.5703125" style="55" customWidth="1"/>
    <col min="4323" max="4326" width="11.42578125" style="55"/>
    <col min="4327" max="4327" width="22.5703125" style="55" customWidth="1"/>
    <col min="4328" max="4328" width="14" style="55" customWidth="1"/>
    <col min="4329" max="4329" width="1.7109375" style="55" customWidth="1"/>
    <col min="4330" max="4574" width="11.42578125" style="55"/>
    <col min="4575" max="4575" width="4.42578125" style="55" customWidth="1"/>
    <col min="4576" max="4576" width="11.42578125" style="55"/>
    <col min="4577" max="4577" width="17.5703125" style="55" customWidth="1"/>
    <col min="4578" max="4578" width="11.5703125" style="55" customWidth="1"/>
    <col min="4579" max="4582" width="11.42578125" style="55"/>
    <col min="4583" max="4583" width="22.5703125" style="55" customWidth="1"/>
    <col min="4584" max="4584" width="14" style="55" customWidth="1"/>
    <col min="4585" max="4585" width="1.7109375" style="55" customWidth="1"/>
    <col min="4586" max="4830" width="11.42578125" style="55"/>
    <col min="4831" max="4831" width="4.42578125" style="55" customWidth="1"/>
    <col min="4832" max="4832" width="11.42578125" style="55"/>
    <col min="4833" max="4833" width="17.5703125" style="55" customWidth="1"/>
    <col min="4834" max="4834" width="11.5703125" style="55" customWidth="1"/>
    <col min="4835" max="4838" width="11.42578125" style="55"/>
    <col min="4839" max="4839" width="22.5703125" style="55" customWidth="1"/>
    <col min="4840" max="4840" width="14" style="55" customWidth="1"/>
    <col min="4841" max="4841" width="1.7109375" style="55" customWidth="1"/>
    <col min="4842" max="5086" width="11.42578125" style="55"/>
    <col min="5087" max="5087" width="4.42578125" style="55" customWidth="1"/>
    <col min="5088" max="5088" width="11.42578125" style="55"/>
    <col min="5089" max="5089" width="17.5703125" style="55" customWidth="1"/>
    <col min="5090" max="5090" width="11.5703125" style="55" customWidth="1"/>
    <col min="5091" max="5094" width="11.42578125" style="55"/>
    <col min="5095" max="5095" width="22.5703125" style="55" customWidth="1"/>
    <col min="5096" max="5096" width="14" style="55" customWidth="1"/>
    <col min="5097" max="5097" width="1.7109375" style="55" customWidth="1"/>
    <col min="5098" max="5342" width="11.42578125" style="55"/>
    <col min="5343" max="5343" width="4.42578125" style="55" customWidth="1"/>
    <col min="5344" max="5344" width="11.42578125" style="55"/>
    <col min="5345" max="5345" width="17.5703125" style="55" customWidth="1"/>
    <col min="5346" max="5346" width="11.5703125" style="55" customWidth="1"/>
    <col min="5347" max="5350" width="11.42578125" style="55"/>
    <col min="5351" max="5351" width="22.5703125" style="55" customWidth="1"/>
    <col min="5352" max="5352" width="14" style="55" customWidth="1"/>
    <col min="5353" max="5353" width="1.7109375" style="55" customWidth="1"/>
    <col min="5354" max="5598" width="11.42578125" style="55"/>
    <col min="5599" max="5599" width="4.42578125" style="55" customWidth="1"/>
    <col min="5600" max="5600" width="11.42578125" style="55"/>
    <col min="5601" max="5601" width="17.5703125" style="55" customWidth="1"/>
    <col min="5602" max="5602" width="11.5703125" style="55" customWidth="1"/>
    <col min="5603" max="5606" width="11.42578125" style="55"/>
    <col min="5607" max="5607" width="22.5703125" style="55" customWidth="1"/>
    <col min="5608" max="5608" width="14" style="55" customWidth="1"/>
    <col min="5609" max="5609" width="1.7109375" style="55" customWidth="1"/>
    <col min="5610" max="5854" width="11.42578125" style="55"/>
    <col min="5855" max="5855" width="4.42578125" style="55" customWidth="1"/>
    <col min="5856" max="5856" width="11.42578125" style="55"/>
    <col min="5857" max="5857" width="17.5703125" style="55" customWidth="1"/>
    <col min="5858" max="5858" width="11.5703125" style="55" customWidth="1"/>
    <col min="5859" max="5862" width="11.42578125" style="55"/>
    <col min="5863" max="5863" width="22.5703125" style="55" customWidth="1"/>
    <col min="5864" max="5864" width="14" style="55" customWidth="1"/>
    <col min="5865" max="5865" width="1.7109375" style="55" customWidth="1"/>
    <col min="5866" max="6110" width="11.42578125" style="55"/>
    <col min="6111" max="6111" width="4.42578125" style="55" customWidth="1"/>
    <col min="6112" max="6112" width="11.42578125" style="55"/>
    <col min="6113" max="6113" width="17.5703125" style="55" customWidth="1"/>
    <col min="6114" max="6114" width="11.5703125" style="55" customWidth="1"/>
    <col min="6115" max="6118" width="11.42578125" style="55"/>
    <col min="6119" max="6119" width="22.5703125" style="55" customWidth="1"/>
    <col min="6120" max="6120" width="14" style="55" customWidth="1"/>
    <col min="6121" max="6121" width="1.7109375" style="55" customWidth="1"/>
    <col min="6122" max="6366" width="11.42578125" style="55"/>
    <col min="6367" max="6367" width="4.42578125" style="55" customWidth="1"/>
    <col min="6368" max="6368" width="11.42578125" style="55"/>
    <col min="6369" max="6369" width="17.5703125" style="55" customWidth="1"/>
    <col min="6370" max="6370" width="11.5703125" style="55" customWidth="1"/>
    <col min="6371" max="6374" width="11.42578125" style="55"/>
    <col min="6375" max="6375" width="22.5703125" style="55" customWidth="1"/>
    <col min="6376" max="6376" width="14" style="55" customWidth="1"/>
    <col min="6377" max="6377" width="1.7109375" style="55" customWidth="1"/>
    <col min="6378" max="6622" width="11.42578125" style="55"/>
    <col min="6623" max="6623" width="4.42578125" style="55" customWidth="1"/>
    <col min="6624" max="6624" width="11.42578125" style="55"/>
    <col min="6625" max="6625" width="17.5703125" style="55" customWidth="1"/>
    <col min="6626" max="6626" width="11.5703125" style="55" customWidth="1"/>
    <col min="6627" max="6630" width="11.42578125" style="55"/>
    <col min="6631" max="6631" width="22.5703125" style="55" customWidth="1"/>
    <col min="6632" max="6632" width="14" style="55" customWidth="1"/>
    <col min="6633" max="6633" width="1.7109375" style="55" customWidth="1"/>
    <col min="6634" max="6878" width="11.42578125" style="55"/>
    <col min="6879" max="6879" width="4.42578125" style="55" customWidth="1"/>
    <col min="6880" max="6880" width="11.42578125" style="55"/>
    <col min="6881" max="6881" width="17.5703125" style="55" customWidth="1"/>
    <col min="6882" max="6882" width="11.5703125" style="55" customWidth="1"/>
    <col min="6883" max="6886" width="11.42578125" style="55"/>
    <col min="6887" max="6887" width="22.5703125" style="55" customWidth="1"/>
    <col min="6888" max="6888" width="14" style="55" customWidth="1"/>
    <col min="6889" max="6889" width="1.7109375" style="55" customWidth="1"/>
    <col min="6890" max="7134" width="11.42578125" style="55"/>
    <col min="7135" max="7135" width="4.42578125" style="55" customWidth="1"/>
    <col min="7136" max="7136" width="11.42578125" style="55"/>
    <col min="7137" max="7137" width="17.5703125" style="55" customWidth="1"/>
    <col min="7138" max="7138" width="11.5703125" style="55" customWidth="1"/>
    <col min="7139" max="7142" width="11.42578125" style="55"/>
    <col min="7143" max="7143" width="22.5703125" style="55" customWidth="1"/>
    <col min="7144" max="7144" width="14" style="55" customWidth="1"/>
    <col min="7145" max="7145" width="1.7109375" style="55" customWidth="1"/>
    <col min="7146" max="7390" width="11.42578125" style="55"/>
    <col min="7391" max="7391" width="4.42578125" style="55" customWidth="1"/>
    <col min="7392" max="7392" width="11.42578125" style="55"/>
    <col min="7393" max="7393" width="17.5703125" style="55" customWidth="1"/>
    <col min="7394" max="7394" width="11.5703125" style="55" customWidth="1"/>
    <col min="7395" max="7398" width="11.42578125" style="55"/>
    <col min="7399" max="7399" width="22.5703125" style="55" customWidth="1"/>
    <col min="7400" max="7400" width="14" style="55" customWidth="1"/>
    <col min="7401" max="7401" width="1.7109375" style="55" customWidth="1"/>
    <col min="7402" max="7646" width="11.42578125" style="55"/>
    <col min="7647" max="7647" width="4.42578125" style="55" customWidth="1"/>
    <col min="7648" max="7648" width="11.42578125" style="55"/>
    <col min="7649" max="7649" width="17.5703125" style="55" customWidth="1"/>
    <col min="7650" max="7650" width="11.5703125" style="55" customWidth="1"/>
    <col min="7651" max="7654" width="11.42578125" style="55"/>
    <col min="7655" max="7655" width="22.5703125" style="55" customWidth="1"/>
    <col min="7656" max="7656" width="14" style="55" customWidth="1"/>
    <col min="7657" max="7657" width="1.7109375" style="55" customWidth="1"/>
    <col min="7658" max="7902" width="11.42578125" style="55"/>
    <col min="7903" max="7903" width="4.42578125" style="55" customWidth="1"/>
    <col min="7904" max="7904" width="11.42578125" style="55"/>
    <col min="7905" max="7905" width="17.5703125" style="55" customWidth="1"/>
    <col min="7906" max="7906" width="11.5703125" style="55" customWidth="1"/>
    <col min="7907" max="7910" width="11.42578125" style="55"/>
    <col min="7911" max="7911" width="22.5703125" style="55" customWidth="1"/>
    <col min="7912" max="7912" width="14" style="55" customWidth="1"/>
    <col min="7913" max="7913" width="1.7109375" style="55" customWidth="1"/>
    <col min="7914" max="8158" width="11.42578125" style="55"/>
    <col min="8159" max="8159" width="4.42578125" style="55" customWidth="1"/>
    <col min="8160" max="8160" width="11.42578125" style="55"/>
    <col min="8161" max="8161" width="17.5703125" style="55" customWidth="1"/>
    <col min="8162" max="8162" width="11.5703125" style="55" customWidth="1"/>
    <col min="8163" max="8166" width="11.42578125" style="55"/>
    <col min="8167" max="8167" width="22.5703125" style="55" customWidth="1"/>
    <col min="8168" max="8168" width="14" style="55" customWidth="1"/>
    <col min="8169" max="8169" width="1.7109375" style="55" customWidth="1"/>
    <col min="8170" max="8414" width="11.42578125" style="55"/>
    <col min="8415" max="8415" width="4.42578125" style="55" customWidth="1"/>
    <col min="8416" max="8416" width="11.42578125" style="55"/>
    <col min="8417" max="8417" width="17.5703125" style="55" customWidth="1"/>
    <col min="8418" max="8418" width="11.5703125" style="55" customWidth="1"/>
    <col min="8419" max="8422" width="11.42578125" style="55"/>
    <col min="8423" max="8423" width="22.5703125" style="55" customWidth="1"/>
    <col min="8424" max="8424" width="14" style="55" customWidth="1"/>
    <col min="8425" max="8425" width="1.7109375" style="55" customWidth="1"/>
    <col min="8426" max="8670" width="11.42578125" style="55"/>
    <col min="8671" max="8671" width="4.42578125" style="55" customWidth="1"/>
    <col min="8672" max="8672" width="11.42578125" style="55"/>
    <col min="8673" max="8673" width="17.5703125" style="55" customWidth="1"/>
    <col min="8674" max="8674" width="11.5703125" style="55" customWidth="1"/>
    <col min="8675" max="8678" width="11.42578125" style="55"/>
    <col min="8679" max="8679" width="22.5703125" style="55" customWidth="1"/>
    <col min="8680" max="8680" width="14" style="55" customWidth="1"/>
    <col min="8681" max="8681" width="1.7109375" style="55" customWidth="1"/>
    <col min="8682" max="8926" width="11.42578125" style="55"/>
    <col min="8927" max="8927" width="4.42578125" style="55" customWidth="1"/>
    <col min="8928" max="8928" width="11.42578125" style="55"/>
    <col min="8929" max="8929" width="17.5703125" style="55" customWidth="1"/>
    <col min="8930" max="8930" width="11.5703125" style="55" customWidth="1"/>
    <col min="8931" max="8934" width="11.42578125" style="55"/>
    <col min="8935" max="8935" width="22.5703125" style="55" customWidth="1"/>
    <col min="8936" max="8936" width="14" style="55" customWidth="1"/>
    <col min="8937" max="8937" width="1.7109375" style="55" customWidth="1"/>
    <col min="8938" max="9182" width="11.42578125" style="55"/>
    <col min="9183" max="9183" width="4.42578125" style="55" customWidth="1"/>
    <col min="9184" max="9184" width="11.42578125" style="55"/>
    <col min="9185" max="9185" width="17.5703125" style="55" customWidth="1"/>
    <col min="9186" max="9186" width="11.5703125" style="55" customWidth="1"/>
    <col min="9187" max="9190" width="11.42578125" style="55"/>
    <col min="9191" max="9191" width="22.5703125" style="55" customWidth="1"/>
    <col min="9192" max="9192" width="14" style="55" customWidth="1"/>
    <col min="9193" max="9193" width="1.7109375" style="55" customWidth="1"/>
    <col min="9194" max="9438" width="11.42578125" style="55"/>
    <col min="9439" max="9439" width="4.42578125" style="55" customWidth="1"/>
    <col min="9440" max="9440" width="11.42578125" style="55"/>
    <col min="9441" max="9441" width="17.5703125" style="55" customWidth="1"/>
    <col min="9442" max="9442" width="11.5703125" style="55" customWidth="1"/>
    <col min="9443" max="9446" width="11.42578125" style="55"/>
    <col min="9447" max="9447" width="22.5703125" style="55" customWidth="1"/>
    <col min="9448" max="9448" width="14" style="55" customWidth="1"/>
    <col min="9449" max="9449" width="1.7109375" style="55" customWidth="1"/>
    <col min="9450" max="9694" width="11.42578125" style="55"/>
    <col min="9695" max="9695" width="4.42578125" style="55" customWidth="1"/>
    <col min="9696" max="9696" width="11.42578125" style="55"/>
    <col min="9697" max="9697" width="17.5703125" style="55" customWidth="1"/>
    <col min="9698" max="9698" width="11.5703125" style="55" customWidth="1"/>
    <col min="9699" max="9702" width="11.42578125" style="55"/>
    <col min="9703" max="9703" width="22.5703125" style="55" customWidth="1"/>
    <col min="9704" max="9704" width="14" style="55" customWidth="1"/>
    <col min="9705" max="9705" width="1.7109375" style="55" customWidth="1"/>
    <col min="9706" max="9950" width="11.42578125" style="55"/>
    <col min="9951" max="9951" width="4.42578125" style="55" customWidth="1"/>
    <col min="9952" max="9952" width="11.42578125" style="55"/>
    <col min="9953" max="9953" width="17.5703125" style="55" customWidth="1"/>
    <col min="9954" max="9954" width="11.5703125" style="55" customWidth="1"/>
    <col min="9955" max="9958" width="11.42578125" style="55"/>
    <col min="9959" max="9959" width="22.5703125" style="55" customWidth="1"/>
    <col min="9960" max="9960" width="14" style="55" customWidth="1"/>
    <col min="9961" max="9961" width="1.7109375" style="55" customWidth="1"/>
    <col min="9962" max="10206" width="11.42578125" style="55"/>
    <col min="10207" max="10207" width="4.42578125" style="55" customWidth="1"/>
    <col min="10208" max="10208" width="11.42578125" style="55"/>
    <col min="10209" max="10209" width="17.5703125" style="55" customWidth="1"/>
    <col min="10210" max="10210" width="11.5703125" style="55" customWidth="1"/>
    <col min="10211" max="10214" width="11.42578125" style="55"/>
    <col min="10215" max="10215" width="22.5703125" style="55" customWidth="1"/>
    <col min="10216" max="10216" width="14" style="55" customWidth="1"/>
    <col min="10217" max="10217" width="1.7109375" style="55" customWidth="1"/>
    <col min="10218" max="10462" width="11.42578125" style="55"/>
    <col min="10463" max="10463" width="4.42578125" style="55" customWidth="1"/>
    <col min="10464" max="10464" width="11.42578125" style="55"/>
    <col min="10465" max="10465" width="17.5703125" style="55" customWidth="1"/>
    <col min="10466" max="10466" width="11.5703125" style="55" customWidth="1"/>
    <col min="10467" max="10470" width="11.42578125" style="55"/>
    <col min="10471" max="10471" width="22.5703125" style="55" customWidth="1"/>
    <col min="10472" max="10472" width="14" style="55" customWidth="1"/>
    <col min="10473" max="10473" width="1.7109375" style="55" customWidth="1"/>
    <col min="10474" max="10718" width="11.42578125" style="55"/>
    <col min="10719" max="10719" width="4.42578125" style="55" customWidth="1"/>
    <col min="10720" max="10720" width="11.42578125" style="55"/>
    <col min="10721" max="10721" width="17.5703125" style="55" customWidth="1"/>
    <col min="10722" max="10722" width="11.5703125" style="55" customWidth="1"/>
    <col min="10723" max="10726" width="11.42578125" style="55"/>
    <col min="10727" max="10727" width="22.5703125" style="55" customWidth="1"/>
    <col min="10728" max="10728" width="14" style="55" customWidth="1"/>
    <col min="10729" max="10729" width="1.7109375" style="55" customWidth="1"/>
    <col min="10730" max="10974" width="11.42578125" style="55"/>
    <col min="10975" max="10975" width="4.42578125" style="55" customWidth="1"/>
    <col min="10976" max="10976" width="11.42578125" style="55"/>
    <col min="10977" max="10977" width="17.5703125" style="55" customWidth="1"/>
    <col min="10978" max="10978" width="11.5703125" style="55" customWidth="1"/>
    <col min="10979" max="10982" width="11.42578125" style="55"/>
    <col min="10983" max="10983" width="22.5703125" style="55" customWidth="1"/>
    <col min="10984" max="10984" width="14" style="55" customWidth="1"/>
    <col min="10985" max="10985" width="1.7109375" style="55" customWidth="1"/>
    <col min="10986" max="11230" width="11.42578125" style="55"/>
    <col min="11231" max="11231" width="4.42578125" style="55" customWidth="1"/>
    <col min="11232" max="11232" width="11.42578125" style="55"/>
    <col min="11233" max="11233" width="17.5703125" style="55" customWidth="1"/>
    <col min="11234" max="11234" width="11.5703125" style="55" customWidth="1"/>
    <col min="11235" max="11238" width="11.42578125" style="55"/>
    <col min="11239" max="11239" width="22.5703125" style="55" customWidth="1"/>
    <col min="11240" max="11240" width="14" style="55" customWidth="1"/>
    <col min="11241" max="11241" width="1.7109375" style="55" customWidth="1"/>
    <col min="11242" max="11486" width="11.42578125" style="55"/>
    <col min="11487" max="11487" width="4.42578125" style="55" customWidth="1"/>
    <col min="11488" max="11488" width="11.42578125" style="55"/>
    <col min="11489" max="11489" width="17.5703125" style="55" customWidth="1"/>
    <col min="11490" max="11490" width="11.5703125" style="55" customWidth="1"/>
    <col min="11491" max="11494" width="11.42578125" style="55"/>
    <col min="11495" max="11495" width="22.5703125" style="55" customWidth="1"/>
    <col min="11496" max="11496" width="14" style="55" customWidth="1"/>
    <col min="11497" max="11497" width="1.7109375" style="55" customWidth="1"/>
    <col min="11498" max="11742" width="11.42578125" style="55"/>
    <col min="11743" max="11743" width="4.42578125" style="55" customWidth="1"/>
    <col min="11744" max="11744" width="11.42578125" style="55"/>
    <col min="11745" max="11745" width="17.5703125" style="55" customWidth="1"/>
    <col min="11746" max="11746" width="11.5703125" style="55" customWidth="1"/>
    <col min="11747" max="11750" width="11.42578125" style="55"/>
    <col min="11751" max="11751" width="22.5703125" style="55" customWidth="1"/>
    <col min="11752" max="11752" width="14" style="55" customWidth="1"/>
    <col min="11753" max="11753" width="1.7109375" style="55" customWidth="1"/>
    <col min="11754" max="11998" width="11.42578125" style="55"/>
    <col min="11999" max="11999" width="4.42578125" style="55" customWidth="1"/>
    <col min="12000" max="12000" width="11.42578125" style="55"/>
    <col min="12001" max="12001" width="17.5703125" style="55" customWidth="1"/>
    <col min="12002" max="12002" width="11.5703125" style="55" customWidth="1"/>
    <col min="12003" max="12006" width="11.42578125" style="55"/>
    <col min="12007" max="12007" width="22.5703125" style="55" customWidth="1"/>
    <col min="12008" max="12008" width="14" style="55" customWidth="1"/>
    <col min="12009" max="12009" width="1.7109375" style="55" customWidth="1"/>
    <col min="12010" max="12254" width="11.42578125" style="55"/>
    <col min="12255" max="12255" width="4.42578125" style="55" customWidth="1"/>
    <col min="12256" max="12256" width="11.42578125" style="55"/>
    <col min="12257" max="12257" width="17.5703125" style="55" customWidth="1"/>
    <col min="12258" max="12258" width="11.5703125" style="55" customWidth="1"/>
    <col min="12259" max="12262" width="11.42578125" style="55"/>
    <col min="12263" max="12263" width="22.5703125" style="55" customWidth="1"/>
    <col min="12264" max="12264" width="14" style="55" customWidth="1"/>
    <col min="12265" max="12265" width="1.7109375" style="55" customWidth="1"/>
    <col min="12266" max="12510" width="11.42578125" style="55"/>
    <col min="12511" max="12511" width="4.42578125" style="55" customWidth="1"/>
    <col min="12512" max="12512" width="11.42578125" style="55"/>
    <col min="12513" max="12513" width="17.5703125" style="55" customWidth="1"/>
    <col min="12514" max="12514" width="11.5703125" style="55" customWidth="1"/>
    <col min="12515" max="12518" width="11.42578125" style="55"/>
    <col min="12519" max="12519" width="22.5703125" style="55" customWidth="1"/>
    <col min="12520" max="12520" width="14" style="55" customWidth="1"/>
    <col min="12521" max="12521" width="1.7109375" style="55" customWidth="1"/>
    <col min="12522" max="12766" width="11.42578125" style="55"/>
    <col min="12767" max="12767" width="4.42578125" style="55" customWidth="1"/>
    <col min="12768" max="12768" width="11.42578125" style="55"/>
    <col min="12769" max="12769" width="17.5703125" style="55" customWidth="1"/>
    <col min="12770" max="12770" width="11.5703125" style="55" customWidth="1"/>
    <col min="12771" max="12774" width="11.42578125" style="55"/>
    <col min="12775" max="12775" width="22.5703125" style="55" customWidth="1"/>
    <col min="12776" max="12776" width="14" style="55" customWidth="1"/>
    <col min="12777" max="12777" width="1.7109375" style="55" customWidth="1"/>
    <col min="12778" max="13022" width="11.42578125" style="55"/>
    <col min="13023" max="13023" width="4.42578125" style="55" customWidth="1"/>
    <col min="13024" max="13024" width="11.42578125" style="55"/>
    <col min="13025" max="13025" width="17.5703125" style="55" customWidth="1"/>
    <col min="13026" max="13026" width="11.5703125" style="55" customWidth="1"/>
    <col min="13027" max="13030" width="11.42578125" style="55"/>
    <col min="13031" max="13031" width="22.5703125" style="55" customWidth="1"/>
    <col min="13032" max="13032" width="14" style="55" customWidth="1"/>
    <col min="13033" max="13033" width="1.7109375" style="55" customWidth="1"/>
    <col min="13034" max="13278" width="11.42578125" style="55"/>
    <col min="13279" max="13279" width="4.42578125" style="55" customWidth="1"/>
    <col min="13280" max="13280" width="11.42578125" style="55"/>
    <col min="13281" max="13281" width="17.5703125" style="55" customWidth="1"/>
    <col min="13282" max="13282" width="11.5703125" style="55" customWidth="1"/>
    <col min="13283" max="13286" width="11.42578125" style="55"/>
    <col min="13287" max="13287" width="22.5703125" style="55" customWidth="1"/>
    <col min="13288" max="13288" width="14" style="55" customWidth="1"/>
    <col min="13289" max="13289" width="1.7109375" style="55" customWidth="1"/>
    <col min="13290" max="13534" width="11.42578125" style="55"/>
    <col min="13535" max="13535" width="4.42578125" style="55" customWidth="1"/>
    <col min="13536" max="13536" width="11.42578125" style="55"/>
    <col min="13537" max="13537" width="17.5703125" style="55" customWidth="1"/>
    <col min="13538" max="13538" width="11.5703125" style="55" customWidth="1"/>
    <col min="13539" max="13542" width="11.42578125" style="55"/>
    <col min="13543" max="13543" width="22.5703125" style="55" customWidth="1"/>
    <col min="13544" max="13544" width="14" style="55" customWidth="1"/>
    <col min="13545" max="13545" width="1.7109375" style="55" customWidth="1"/>
    <col min="13546" max="13790" width="11.42578125" style="55"/>
    <col min="13791" max="13791" width="4.42578125" style="55" customWidth="1"/>
    <col min="13792" max="13792" width="11.42578125" style="55"/>
    <col min="13793" max="13793" width="17.5703125" style="55" customWidth="1"/>
    <col min="13794" max="13794" width="11.5703125" style="55" customWidth="1"/>
    <col min="13795" max="13798" width="11.42578125" style="55"/>
    <col min="13799" max="13799" width="22.5703125" style="55" customWidth="1"/>
    <col min="13800" max="13800" width="14" style="55" customWidth="1"/>
    <col min="13801" max="13801" width="1.7109375" style="55" customWidth="1"/>
    <col min="13802" max="14046" width="11.42578125" style="55"/>
    <col min="14047" max="14047" width="4.42578125" style="55" customWidth="1"/>
    <col min="14048" max="14048" width="11.42578125" style="55"/>
    <col min="14049" max="14049" width="17.5703125" style="55" customWidth="1"/>
    <col min="14050" max="14050" width="11.5703125" style="55" customWidth="1"/>
    <col min="14051" max="14054" width="11.42578125" style="55"/>
    <col min="14055" max="14055" width="22.5703125" style="55" customWidth="1"/>
    <col min="14056" max="14056" width="14" style="55" customWidth="1"/>
    <col min="14057" max="14057" width="1.7109375" style="55" customWidth="1"/>
    <col min="14058" max="14302" width="11.42578125" style="55"/>
    <col min="14303" max="14303" width="4.42578125" style="55" customWidth="1"/>
    <col min="14304" max="14304" width="11.42578125" style="55"/>
    <col min="14305" max="14305" width="17.5703125" style="55" customWidth="1"/>
    <col min="14306" max="14306" width="11.5703125" style="55" customWidth="1"/>
    <col min="14307" max="14310" width="11.42578125" style="55"/>
    <col min="14311" max="14311" width="22.5703125" style="55" customWidth="1"/>
    <col min="14312" max="14312" width="14" style="55" customWidth="1"/>
    <col min="14313" max="14313" width="1.7109375" style="55" customWidth="1"/>
    <col min="14314" max="14558" width="11.42578125" style="55"/>
    <col min="14559" max="14559" width="4.42578125" style="55" customWidth="1"/>
    <col min="14560" max="14560" width="11.42578125" style="55"/>
    <col min="14561" max="14561" width="17.5703125" style="55" customWidth="1"/>
    <col min="14562" max="14562" width="11.5703125" style="55" customWidth="1"/>
    <col min="14563" max="14566" width="11.42578125" style="55"/>
    <col min="14567" max="14567" width="22.5703125" style="55" customWidth="1"/>
    <col min="14568" max="14568" width="14" style="55" customWidth="1"/>
    <col min="14569" max="14569" width="1.7109375" style="55" customWidth="1"/>
    <col min="14570" max="14814" width="11.42578125" style="55"/>
    <col min="14815" max="14815" width="4.42578125" style="55" customWidth="1"/>
    <col min="14816" max="14816" width="11.42578125" style="55"/>
    <col min="14817" max="14817" width="17.5703125" style="55" customWidth="1"/>
    <col min="14818" max="14818" width="11.5703125" style="55" customWidth="1"/>
    <col min="14819" max="14822" width="11.42578125" style="55"/>
    <col min="14823" max="14823" width="22.5703125" style="55" customWidth="1"/>
    <col min="14824" max="14824" width="14" style="55" customWidth="1"/>
    <col min="14825" max="14825" width="1.7109375" style="55" customWidth="1"/>
    <col min="14826" max="15070" width="11.42578125" style="55"/>
    <col min="15071" max="15071" width="4.42578125" style="55" customWidth="1"/>
    <col min="15072" max="15072" width="11.42578125" style="55"/>
    <col min="15073" max="15073" width="17.5703125" style="55" customWidth="1"/>
    <col min="15074" max="15074" width="11.5703125" style="55" customWidth="1"/>
    <col min="15075" max="15078" width="11.42578125" style="55"/>
    <col min="15079" max="15079" width="22.5703125" style="55" customWidth="1"/>
    <col min="15080" max="15080" width="14" style="55" customWidth="1"/>
    <col min="15081" max="15081" width="1.7109375" style="55" customWidth="1"/>
    <col min="15082" max="15326" width="11.42578125" style="55"/>
    <col min="15327" max="15327" width="4.42578125" style="55" customWidth="1"/>
    <col min="15328" max="15328" width="11.42578125" style="55"/>
    <col min="15329" max="15329" width="17.5703125" style="55" customWidth="1"/>
    <col min="15330" max="15330" width="11.5703125" style="55" customWidth="1"/>
    <col min="15331" max="15334" width="11.42578125" style="55"/>
    <col min="15335" max="15335" width="22.5703125" style="55" customWidth="1"/>
    <col min="15336" max="15336" width="14" style="55" customWidth="1"/>
    <col min="15337" max="15337" width="1.7109375" style="55" customWidth="1"/>
    <col min="15338" max="15582" width="11.42578125" style="55"/>
    <col min="15583" max="15583" width="4.42578125" style="55" customWidth="1"/>
    <col min="15584" max="15584" width="11.42578125" style="55"/>
    <col min="15585" max="15585" width="17.5703125" style="55" customWidth="1"/>
    <col min="15586" max="15586" width="11.5703125" style="55" customWidth="1"/>
    <col min="15587" max="15590" width="11.42578125" style="55"/>
    <col min="15591" max="15591" width="22.5703125" style="55" customWidth="1"/>
    <col min="15592" max="15592" width="14" style="55" customWidth="1"/>
    <col min="15593" max="15593" width="1.7109375" style="55" customWidth="1"/>
    <col min="15594" max="15838" width="11.42578125" style="55"/>
    <col min="15839" max="15839" width="4.42578125" style="55" customWidth="1"/>
    <col min="15840" max="15840" width="11.42578125" style="55"/>
    <col min="15841" max="15841" width="17.5703125" style="55" customWidth="1"/>
    <col min="15842" max="15842" width="11.5703125" style="55" customWidth="1"/>
    <col min="15843" max="15846" width="11.42578125" style="55"/>
    <col min="15847" max="15847" width="22.5703125" style="55" customWidth="1"/>
    <col min="15848" max="15848" width="14" style="55" customWidth="1"/>
    <col min="15849" max="15849" width="1.7109375" style="55" customWidth="1"/>
    <col min="15850" max="16094" width="11.42578125" style="55"/>
    <col min="16095" max="16095" width="4.42578125" style="55" customWidth="1"/>
    <col min="16096" max="16096" width="11.42578125" style="55"/>
    <col min="16097" max="16097" width="17.5703125" style="55" customWidth="1"/>
    <col min="16098" max="16098" width="11.5703125" style="55" customWidth="1"/>
    <col min="16099" max="16102" width="11.42578125" style="55"/>
    <col min="16103" max="16103" width="22.5703125" style="55" customWidth="1"/>
    <col min="16104" max="16104" width="14" style="55" customWidth="1"/>
    <col min="16105" max="16105" width="1.7109375" style="55" customWidth="1"/>
    <col min="16106" max="16384" width="11.42578125" style="55"/>
  </cols>
  <sheetData>
    <row r="1" spans="2:10" ht="18" customHeight="1" thickBot="1" x14ac:dyDescent="0.25"/>
    <row r="2" spans="2:10" ht="19.5" customHeight="1" x14ac:dyDescent="0.2">
      <c r="B2" s="56"/>
      <c r="C2" s="57"/>
      <c r="D2" s="58" t="s">
        <v>298</v>
      </c>
      <c r="E2" s="59"/>
      <c r="F2" s="59"/>
      <c r="G2" s="59"/>
      <c r="H2" s="59"/>
      <c r="I2" s="60"/>
      <c r="J2" s="61" t="s">
        <v>299</v>
      </c>
    </row>
    <row r="3" spans="2:10" ht="13.5" thickBot="1" x14ac:dyDescent="0.25">
      <c r="B3" s="62"/>
      <c r="C3" s="63"/>
      <c r="D3" s="64"/>
      <c r="E3" s="65"/>
      <c r="F3" s="65"/>
      <c r="G3" s="65"/>
      <c r="H3" s="65"/>
      <c r="I3" s="66"/>
      <c r="J3" s="67"/>
    </row>
    <row r="4" spans="2:10" x14ac:dyDescent="0.2">
      <c r="B4" s="62"/>
      <c r="C4" s="63"/>
      <c r="D4" s="58" t="s">
        <v>300</v>
      </c>
      <c r="E4" s="59"/>
      <c r="F4" s="59"/>
      <c r="G4" s="59"/>
      <c r="H4" s="59"/>
      <c r="I4" s="60"/>
      <c r="J4" s="61" t="s">
        <v>301</v>
      </c>
    </row>
    <row r="5" spans="2:10" x14ac:dyDescent="0.2">
      <c r="B5" s="62"/>
      <c r="C5" s="63"/>
      <c r="D5" s="68"/>
      <c r="E5" s="69"/>
      <c r="F5" s="69"/>
      <c r="G5" s="69"/>
      <c r="H5" s="69"/>
      <c r="I5" s="70"/>
      <c r="J5" s="71"/>
    </row>
    <row r="6" spans="2:10" ht="13.5" thickBot="1" x14ac:dyDescent="0.25">
      <c r="B6" s="72"/>
      <c r="C6" s="73"/>
      <c r="D6" s="64"/>
      <c r="E6" s="65"/>
      <c r="F6" s="65"/>
      <c r="G6" s="65"/>
      <c r="H6" s="65"/>
      <c r="I6" s="66"/>
      <c r="J6" s="67"/>
    </row>
    <row r="7" spans="2:10" x14ac:dyDescent="0.2">
      <c r="B7" s="74"/>
      <c r="J7" s="75"/>
    </row>
    <row r="8" spans="2:10" x14ac:dyDescent="0.2">
      <c r="B8" s="74"/>
      <c r="J8" s="75"/>
    </row>
    <row r="9" spans="2:10" x14ac:dyDescent="0.2">
      <c r="B9" s="74"/>
      <c r="J9" s="75"/>
    </row>
    <row r="10" spans="2:10" x14ac:dyDescent="0.2">
      <c r="B10" s="74"/>
      <c r="C10" s="55" t="s">
        <v>302</v>
      </c>
      <c r="E10" s="76"/>
      <c r="J10" s="75"/>
    </row>
    <row r="11" spans="2:10" x14ac:dyDescent="0.2">
      <c r="B11" s="74"/>
      <c r="J11" s="75"/>
    </row>
    <row r="12" spans="2:10" x14ac:dyDescent="0.2">
      <c r="B12" s="74"/>
      <c r="C12" s="77" t="s">
        <v>322</v>
      </c>
      <c r="J12" s="75"/>
    </row>
    <row r="13" spans="2:10" x14ac:dyDescent="0.2">
      <c r="B13" s="74"/>
      <c r="C13" s="55" t="s">
        <v>323</v>
      </c>
      <c r="J13" s="75"/>
    </row>
    <row r="14" spans="2:10" x14ac:dyDescent="0.2">
      <c r="B14" s="74"/>
      <c r="J14" s="75"/>
    </row>
    <row r="15" spans="2:10" x14ac:dyDescent="0.2">
      <c r="B15" s="74"/>
      <c r="C15" s="55" t="s">
        <v>324</v>
      </c>
      <c r="J15" s="75"/>
    </row>
    <row r="16" spans="2:10" x14ac:dyDescent="0.2">
      <c r="B16" s="74"/>
      <c r="C16" s="78"/>
      <c r="J16" s="75"/>
    </row>
    <row r="17" spans="2:10" x14ac:dyDescent="0.2">
      <c r="B17" s="74"/>
      <c r="C17" s="55" t="s">
        <v>303</v>
      </c>
      <c r="D17" s="76"/>
      <c r="H17" s="79" t="s">
        <v>304</v>
      </c>
      <c r="I17" s="79" t="s">
        <v>305</v>
      </c>
      <c r="J17" s="75"/>
    </row>
    <row r="18" spans="2:10" x14ac:dyDescent="0.2">
      <c r="B18" s="74"/>
      <c r="C18" s="77" t="s">
        <v>306</v>
      </c>
      <c r="D18" s="77"/>
      <c r="E18" s="77"/>
      <c r="F18" s="77"/>
      <c r="H18" s="80">
        <v>71</v>
      </c>
      <c r="I18" s="81">
        <v>7478058</v>
      </c>
      <c r="J18" s="75"/>
    </row>
    <row r="19" spans="2:10" x14ac:dyDescent="0.2">
      <c r="B19" s="74"/>
      <c r="C19" s="55" t="s">
        <v>307</v>
      </c>
      <c r="H19" s="82">
        <v>40</v>
      </c>
      <c r="I19" s="83">
        <v>3281524</v>
      </c>
      <c r="J19" s="75"/>
    </row>
    <row r="20" spans="2:10" x14ac:dyDescent="0.2">
      <c r="B20" s="74"/>
      <c r="C20" s="55" t="s">
        <v>308</v>
      </c>
      <c r="H20" s="82">
        <v>0</v>
      </c>
      <c r="I20" s="83">
        <v>0</v>
      </c>
      <c r="J20" s="75"/>
    </row>
    <row r="21" spans="2:10" x14ac:dyDescent="0.2">
      <c r="B21" s="74"/>
      <c r="C21" s="55" t="s">
        <v>309</v>
      </c>
      <c r="H21" s="82">
        <v>22</v>
      </c>
      <c r="I21" s="84">
        <v>2408572</v>
      </c>
      <c r="J21" s="75"/>
    </row>
    <row r="22" spans="2:10" x14ac:dyDescent="0.2">
      <c r="B22" s="74"/>
      <c r="C22" s="55" t="s">
        <v>351</v>
      </c>
      <c r="H22" s="82">
        <v>5</v>
      </c>
      <c r="I22" s="83">
        <v>1477828</v>
      </c>
      <c r="J22" s="75"/>
    </row>
    <row r="23" spans="2:10" ht="13.5" thickBot="1" x14ac:dyDescent="0.25">
      <c r="B23" s="74"/>
      <c r="C23" s="55" t="s">
        <v>310</v>
      </c>
      <c r="H23" s="85">
        <v>1</v>
      </c>
      <c r="I23" s="86">
        <v>6100</v>
      </c>
      <c r="J23" s="75"/>
    </row>
    <row r="24" spans="2:10" x14ac:dyDescent="0.2">
      <c r="B24" s="74"/>
      <c r="C24" s="77" t="s">
        <v>311</v>
      </c>
      <c r="D24" s="77"/>
      <c r="E24" s="77"/>
      <c r="F24" s="77"/>
      <c r="H24" s="80">
        <f>H19+H20+H21+H22+H23</f>
        <v>68</v>
      </c>
      <c r="I24" s="87">
        <f>I19+I20+I21+I22+I23</f>
        <v>7174024</v>
      </c>
      <c r="J24" s="75"/>
    </row>
    <row r="25" spans="2:10" x14ac:dyDescent="0.2">
      <c r="B25" s="74"/>
      <c r="C25" s="55" t="s">
        <v>312</v>
      </c>
      <c r="H25" s="82">
        <v>3</v>
      </c>
      <c r="I25" s="83">
        <v>304034</v>
      </c>
      <c r="J25" s="75"/>
    </row>
    <row r="26" spans="2:10" x14ac:dyDescent="0.2">
      <c r="B26" s="74"/>
      <c r="C26" s="55" t="s">
        <v>313</v>
      </c>
      <c r="H26" s="82">
        <v>0</v>
      </c>
      <c r="I26" s="83">
        <v>0</v>
      </c>
      <c r="J26" s="75"/>
    </row>
    <row r="27" spans="2:10" ht="13.5" thickBot="1" x14ac:dyDescent="0.25">
      <c r="B27" s="74"/>
      <c r="C27" s="55" t="s">
        <v>314</v>
      </c>
      <c r="H27" s="85">
        <v>0</v>
      </c>
      <c r="I27" s="86">
        <v>0</v>
      </c>
      <c r="J27" s="75"/>
    </row>
    <row r="28" spans="2:10" x14ac:dyDescent="0.2">
      <c r="B28" s="74"/>
      <c r="C28" s="77" t="s">
        <v>315</v>
      </c>
      <c r="D28" s="77"/>
      <c r="E28" s="77"/>
      <c r="F28" s="77"/>
      <c r="H28" s="80">
        <f>H25+H26+H27</f>
        <v>3</v>
      </c>
      <c r="I28" s="87">
        <f>I25+I26+I27</f>
        <v>304034</v>
      </c>
      <c r="J28" s="75"/>
    </row>
    <row r="29" spans="2:10" ht="13.5" thickBot="1" x14ac:dyDescent="0.25">
      <c r="B29" s="74"/>
      <c r="C29" s="55" t="s">
        <v>316</v>
      </c>
      <c r="D29" s="77"/>
      <c r="E29" s="77"/>
      <c r="F29" s="77"/>
      <c r="H29" s="85">
        <v>0</v>
      </c>
      <c r="I29" s="86">
        <v>0</v>
      </c>
      <c r="J29" s="75"/>
    </row>
    <row r="30" spans="2:10" x14ac:dyDescent="0.2">
      <c r="B30" s="74"/>
      <c r="C30" s="77" t="s">
        <v>317</v>
      </c>
      <c r="D30" s="77"/>
      <c r="E30" s="77"/>
      <c r="F30" s="77"/>
      <c r="H30" s="82">
        <f>H29</f>
        <v>0</v>
      </c>
      <c r="I30" s="83">
        <f>I29</f>
        <v>0</v>
      </c>
      <c r="J30" s="75"/>
    </row>
    <row r="31" spans="2:10" x14ac:dyDescent="0.2">
      <c r="B31" s="74"/>
      <c r="C31" s="77"/>
      <c r="D31" s="77"/>
      <c r="E31" s="77"/>
      <c r="F31" s="77"/>
      <c r="H31" s="88"/>
      <c r="I31" s="87"/>
      <c r="J31" s="75"/>
    </row>
    <row r="32" spans="2:10" ht="13.5" thickBot="1" x14ac:dyDescent="0.25">
      <c r="B32" s="74"/>
      <c r="C32" s="77" t="s">
        <v>318</v>
      </c>
      <c r="D32" s="77"/>
      <c r="H32" s="89">
        <f>H24+H28+H30</f>
        <v>71</v>
      </c>
      <c r="I32" s="90">
        <f>I24+I28+I30</f>
        <v>7478058</v>
      </c>
      <c r="J32" s="75"/>
    </row>
    <row r="33" spans="2:10" ht="13.5" thickTop="1" x14ac:dyDescent="0.2">
      <c r="B33" s="74"/>
      <c r="C33" s="77"/>
      <c r="D33" s="77"/>
      <c r="H33" s="91"/>
      <c r="I33" s="83"/>
      <c r="J33" s="75"/>
    </row>
    <row r="34" spans="2:10" x14ac:dyDescent="0.2">
      <c r="B34" s="74"/>
      <c r="G34" s="91"/>
      <c r="H34" s="91"/>
      <c r="I34" s="91"/>
      <c r="J34" s="75"/>
    </row>
    <row r="35" spans="2:10" x14ac:dyDescent="0.2">
      <c r="B35" s="74"/>
      <c r="G35" s="91"/>
      <c r="H35" s="91"/>
      <c r="I35" s="91"/>
      <c r="J35" s="75"/>
    </row>
    <row r="36" spans="2:10" x14ac:dyDescent="0.2">
      <c r="B36" s="74"/>
      <c r="G36" s="91"/>
      <c r="H36" s="91"/>
      <c r="I36" s="91"/>
      <c r="J36" s="75"/>
    </row>
    <row r="37" spans="2:10" ht="13.5" thickBot="1" x14ac:dyDescent="0.25">
      <c r="B37" s="74"/>
      <c r="C37" s="92"/>
      <c r="D37" s="92"/>
      <c r="G37" s="92" t="s">
        <v>319</v>
      </c>
      <c r="H37" s="92"/>
      <c r="I37" s="91"/>
      <c r="J37" s="75"/>
    </row>
    <row r="38" spans="2:10" x14ac:dyDescent="0.2">
      <c r="B38" s="74"/>
      <c r="C38" s="91" t="s">
        <v>320</v>
      </c>
      <c r="D38" s="91"/>
      <c r="G38" s="91" t="s">
        <v>321</v>
      </c>
      <c r="H38" s="91"/>
      <c r="I38" s="91"/>
      <c r="J38" s="75"/>
    </row>
    <row r="39" spans="2:10" x14ac:dyDescent="0.2">
      <c r="B39" s="74"/>
      <c r="G39" s="91"/>
      <c r="H39" s="91"/>
      <c r="I39" s="91"/>
      <c r="J39" s="75"/>
    </row>
    <row r="40" spans="2:10" x14ac:dyDescent="0.2">
      <c r="B40" s="74"/>
      <c r="G40" s="91"/>
      <c r="H40" s="91"/>
      <c r="I40" s="91"/>
      <c r="J40" s="75"/>
    </row>
    <row r="41" spans="2:10" ht="18.75" customHeight="1" thickBot="1" x14ac:dyDescent="0.25">
      <c r="B41" s="93"/>
      <c r="C41" s="94"/>
      <c r="D41" s="94"/>
      <c r="E41" s="94"/>
      <c r="F41" s="94"/>
      <c r="G41" s="92"/>
      <c r="H41" s="92"/>
      <c r="I41" s="92"/>
      <c r="J41" s="9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DFA CONSULTORES SAS</dc:creator>
  <cp:lastModifiedBy>Geraldine Valencia Zambrano</cp:lastModifiedBy>
  <cp:lastPrinted>2020-08-06T21:07:27Z</cp:lastPrinted>
  <dcterms:created xsi:type="dcterms:W3CDTF">2020-07-24T03:07:20Z</dcterms:created>
  <dcterms:modified xsi:type="dcterms:W3CDTF">2022-08-30T15:18:14Z</dcterms:modified>
</cp:coreProperties>
</file>