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REVISION CARTERA 2022\8. AGOSTO CARTERAS RECIBIDAS\SIAM\"/>
    </mc:Choice>
  </mc:AlternateContent>
  <bookViews>
    <workbookView xWindow="0" yWindow="0" windowWidth="20490" windowHeight="7755" activeTab="3"/>
  </bookViews>
  <sheets>
    <sheet name="INFO IPS" sheetId="1" r:id="rId1"/>
    <sheet name="ESTADO DE CADA FACTURA" sheetId="2" r:id="rId2"/>
    <sheet name="TD" sheetId="4" r:id="rId3"/>
    <sheet name="FOR-CSA-018" sheetId="3" r:id="rId4"/>
  </sheets>
  <definedNames>
    <definedName name="_xlnm._FilterDatabase" localSheetId="1" hidden="1">'ESTADO DE CADA FACTURA'!$A$2:$AT$17</definedName>
  </definedNames>
  <calcPr calcId="152511"/>
  <pivotCaches>
    <pivotCache cacheId="0"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 i="2" l="1"/>
  <c r="J1" i="2"/>
  <c r="I30" i="3" l="1"/>
  <c r="H30" i="3"/>
  <c r="I28" i="3"/>
  <c r="H28" i="3"/>
  <c r="I24" i="3"/>
  <c r="H24" i="3"/>
  <c r="H32" i="3" l="1"/>
  <c r="I32" i="3"/>
  <c r="L17" i="1"/>
  <c r="K8" i="1"/>
  <c r="K7" i="1"/>
  <c r="K5" i="1"/>
  <c r="K6" i="1"/>
  <c r="J2" i="1"/>
</calcChain>
</file>

<file path=xl/comments1.xml><?xml version="1.0" encoding="utf-8"?>
<comments xmlns="http://schemas.openxmlformats.org/spreadsheetml/2006/main">
  <authors>
    <author>Juan Camilo Paez Ramirez</author>
  </authors>
  <commentList>
    <comment ref="B1" authorId="0" shapeId="0">
      <text>
        <r>
          <rPr>
            <b/>
            <sz val="9"/>
            <color indexed="81"/>
            <rFont val="Tahoma"/>
            <family val="2"/>
          </rPr>
          <t>Juan Camilo Paez Ramirez:</t>
        </r>
        <r>
          <rPr>
            <sz val="9"/>
            <color indexed="81"/>
            <rFont val="Tahoma"/>
            <family val="2"/>
          </rPr>
          <t xml:space="preserve">
NIT DE LA ENTIDAD QUE REPRESENTA</t>
        </r>
      </text>
    </comment>
    <comment ref="D1" authorId="0" shapeId="0">
      <text>
        <r>
          <rPr>
            <b/>
            <sz val="9"/>
            <color rgb="FF000000"/>
            <rFont val="Tahoma"/>
            <family val="2"/>
          </rPr>
          <t>Juan Camilo Paez Ramirez:</t>
        </r>
        <r>
          <rPr>
            <sz val="9"/>
            <color rgb="FF000000"/>
            <rFont val="Tahoma"/>
            <family val="2"/>
          </rPr>
          <t xml:space="preserve">
</t>
        </r>
        <r>
          <rPr>
            <sz val="9"/>
            <color rgb="FF000000"/>
            <rFont val="Tahoma"/>
            <family val="2"/>
          </rPr>
          <t>CARÁCTER ALFA NUMERICO (SI APLICA)</t>
        </r>
      </text>
    </comment>
    <comment ref="E1" authorId="0" shapeId="0">
      <text>
        <r>
          <rPr>
            <b/>
            <sz val="9"/>
            <color indexed="81"/>
            <rFont val="Tahoma"/>
            <family val="2"/>
          </rPr>
          <t>Juan Camilo Paez Ramirez:</t>
        </r>
        <r>
          <rPr>
            <sz val="9"/>
            <color indexed="81"/>
            <rFont val="Tahoma"/>
            <family val="2"/>
          </rPr>
          <t xml:space="preserve">
Numero fiscal de la factura</t>
        </r>
      </text>
    </comment>
    <comment ref="G1" authorId="0" shapeId="0">
      <text>
        <r>
          <rPr>
            <b/>
            <sz val="9"/>
            <color indexed="81"/>
            <rFont val="Tahoma"/>
            <family val="2"/>
          </rPr>
          <t>Juan Camilo Paez Ramirez:</t>
        </r>
        <r>
          <rPr>
            <sz val="9"/>
            <color indexed="81"/>
            <rFont val="Tahoma"/>
            <family val="2"/>
          </rPr>
          <t xml:space="preserve">
Si la Factura no tiene fecha de radicacion, dejar el campo en blanco</t>
        </r>
      </text>
    </comment>
  </commentList>
</comments>
</file>

<file path=xl/sharedStrings.xml><?xml version="1.0" encoding="utf-8"?>
<sst xmlns="http://schemas.openxmlformats.org/spreadsheetml/2006/main" count="373" uniqueCount="175">
  <si>
    <t>MODALIDAD CONTRATACION</t>
  </si>
  <si>
    <t>NOMBRE PRESTADOR</t>
  </si>
  <si>
    <t>No. FACTURA ACREEDOR</t>
  </si>
  <si>
    <t>FECHA FACTURA ACREEDOR</t>
  </si>
  <si>
    <t>FECHA DE RADICACION ACREEDOR</t>
  </si>
  <si>
    <t>VALOR FACTURA ACREEDOR</t>
  </si>
  <si>
    <t>VALOR COPAGO-CUOTA MODERADORA (Si Aplica)</t>
  </si>
  <si>
    <t>VALOR PAGADO POR LA EPS</t>
  </si>
  <si>
    <t>VALOR GLOSA ACEPTADA</t>
  </si>
  <si>
    <t>ACREEDOR SALDO DE FACTURA</t>
  </si>
  <si>
    <t>NIT PRESTADOR</t>
  </si>
  <si>
    <t>PREFIJO FACTURA ACREEDOR (Si Aplica)</t>
  </si>
  <si>
    <t>900034438-3</t>
  </si>
  <si>
    <t>FMED</t>
  </si>
  <si>
    <t>3952</t>
  </si>
  <si>
    <t>4006</t>
  </si>
  <si>
    <t>4007</t>
  </si>
  <si>
    <t>4008</t>
  </si>
  <si>
    <t>4009</t>
  </si>
  <si>
    <t>4010</t>
  </si>
  <si>
    <t>4011</t>
  </si>
  <si>
    <t>4012</t>
  </si>
  <si>
    <t>4064</t>
  </si>
  <si>
    <t>4065</t>
  </si>
  <si>
    <t>4066</t>
  </si>
  <si>
    <t>4067</t>
  </si>
  <si>
    <t>4068</t>
  </si>
  <si>
    <t>4069</t>
  </si>
  <si>
    <t>4070</t>
  </si>
  <si>
    <t>2022/05/12</t>
  </si>
  <si>
    <t>2022/06/09</t>
  </si>
  <si>
    <t>2022/07/13</t>
  </si>
  <si>
    <t>N/A</t>
  </si>
  <si>
    <t>Conjunto de atención integral para la población con diagnostico de VIH</t>
  </si>
  <si>
    <t xml:space="preserve">FUNDACIÓN SIAM </t>
  </si>
  <si>
    <t>FOR-CSA-018</t>
  </si>
  <si>
    <t>HOJA 1 DE 1</t>
  </si>
  <si>
    <t>RESUMEN DE CARTERA REVISADA POR LA EPS</t>
  </si>
  <si>
    <t>VERSION 1</t>
  </si>
  <si>
    <t>SANTIAGO DE CALI , AGOSTO 22 DE 2022</t>
  </si>
  <si>
    <t>A continuacion me permito remitir nuestra respuesta al estado de cartera presentado en la fecha: 3/08/2022</t>
  </si>
  <si>
    <t>Con Corte al dia :31/07/2022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</si>
  <si>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</si>
  <si>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</si>
  <si>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</si>
  <si>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</si>
  <si>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</si>
  <si>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</si>
  <si>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</si>
  <si>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</si>
  <si>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</si>
  <si>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</si>
  <si>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</si>
  <si>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</si>
  <si>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</si>
  <si>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</si>
  <si>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</si>
  <si>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</si>
  <si>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</si>
  <si>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</si>
  <si>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</si>
  <si>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NIT IPS</t>
  </si>
  <si>
    <t xml:space="preserve"> ENTIDAD</t>
  </si>
  <si>
    <t>Prefijo Factura</t>
  </si>
  <si>
    <t>NÚMERO FACTURA</t>
  </si>
  <si>
    <t>FACTURA</t>
  </si>
  <si>
    <t>LLAVE</t>
  </si>
  <si>
    <t>PREFIJO SASS</t>
  </si>
  <si>
    <t>NUMERO FACT SASSS</t>
  </si>
  <si>
    <t>FECHA FACT IPS</t>
  </si>
  <si>
    <t>VALOR FACT IPS</t>
  </si>
  <si>
    <t>SALDO FACT IPS</t>
  </si>
  <si>
    <t>OBSERVACION SASS</t>
  </si>
  <si>
    <t>ESTADO EPS 22 AGOSTO</t>
  </si>
  <si>
    <t>FUERA DE CIERRE</t>
  </si>
  <si>
    <t>ESTADO VAGLO</t>
  </si>
  <si>
    <t>VALOR VAGLO</t>
  </si>
  <si>
    <t>DETALLE VAGLO</t>
  </si>
  <si>
    <t>P. ABIERTAS IMPORTE</t>
  </si>
  <si>
    <t>P. ABIERTAS DOCUMENTO</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</si>
  <si>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</si>
  <si>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</si>
  <si>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</si>
  <si>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</si>
  <si>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</si>
  <si>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</si>
  <si>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</si>
  <si>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</si>
  <si>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</si>
  <si>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DV</t>
  </si>
  <si>
    <t>SALDO SASS</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</si>
  <si>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</si>
  <si>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</si>
  <si>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</si>
  <si>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</si>
  <si>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</si>
  <si>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</si>
  <si>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</si>
  <si>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</si>
  <si>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</si>
  <si>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</si>
  <si>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</si>
  <si>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</si>
  <si>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</si>
  <si>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</si>
  <si>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</si>
  <si>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FUNDACION PARA EL SERVICIO INTEGRAL DE ATENCION</t>
  </si>
  <si>
    <t>FMED_4007</t>
  </si>
  <si>
    <t>900034438_FMED_4007</t>
  </si>
  <si>
    <t>B)Factura sin saldo ERP</t>
  </si>
  <si>
    <t>OK</t>
  </si>
  <si>
    <t>SI</t>
  </si>
  <si>
    <t>FMED_4068</t>
  </si>
  <si>
    <t>900034438_FMED_4068</t>
  </si>
  <si>
    <t>FMED_4069</t>
  </si>
  <si>
    <t>900034438_FMED_4069</t>
  </si>
  <si>
    <t>FMED_4070</t>
  </si>
  <si>
    <t>900034438_FMED_4070</t>
  </si>
  <si>
    <t>FMED_4008</t>
  </si>
  <si>
    <t>900034438_FMED_4008</t>
  </si>
  <si>
    <t>B)Factura sin saldo ERP/conciliar diferencia glosa aceptada</t>
  </si>
  <si>
    <t>FMED_4009</t>
  </si>
  <si>
    <t>900034438_FMED_4009</t>
  </si>
  <si>
    <t>FMED_4010</t>
  </si>
  <si>
    <t>900034438_FMED_4010</t>
  </si>
  <si>
    <t>FMED_4065</t>
  </si>
  <si>
    <t>900034438_FMED_4065</t>
  </si>
  <si>
    <t>D)Glosas parcial pendiente por respuesta de IPS</t>
  </si>
  <si>
    <t>FACTURA GLOSA POR CONCILIAR</t>
  </si>
  <si>
    <t>GLOSA</t>
  </si>
  <si>
    <t>.FACTURACION</t>
  </si>
  <si>
    <t>FACTURACION, SE APLICA GLOSA A LOS PACIENTES GARCIA BENJUMEAJOHN DE JESUS CC 16773778 PACIENTE DE REGIMEN CONTRIBUTIVO DEBE SER FACTURADO APARTE, FARIAS RIVAS JESUS ISMAEL CE 936458 PACIENTE NO REGISTRA EN BASE DE AFILIADOS COMFENALCO. DIAZ</t>
  </si>
  <si>
    <t>NO</t>
  </si>
  <si>
    <t>FMED_4064</t>
  </si>
  <si>
    <t>900034438_FMED_4064</t>
  </si>
  <si>
    <t>FACTURACION, SE APLICA GLOSA POR FACTURACION A 20 PACIENTESQUE AL MOMENTO DE VALIDAR LA INFORMACION SON PACIENTES DE REGIMEN SUBSIDIADO Y NO AFILIADOS A COMFENALCO, POR FAVOR VALIDAR Y SEPARARA PACIENTES RS DE RC. CLAUDIA DIAZ</t>
  </si>
  <si>
    <t>FMED_4006</t>
  </si>
  <si>
    <t>900034438_FMED_4006</t>
  </si>
  <si>
    <t>E)Glosas total en Gestion por ERP</t>
  </si>
  <si>
    <t>ESTADO 0</t>
  </si>
  <si>
    <t>DEVOLUCION</t>
  </si>
  <si>
    <t xml:space="preserve">SE REALIZA DEVOLUCION DE LA FACTURA, AL MOMENTO DE VALIDAR L A INFORMACION SE EVIDENCIA QUE EL PACIENTE CC	31475484 ALEXNDRA FRANCO BENAVIDES A LA FECHA DE PRESTACION REPORTADA (31 /05/2022)EN LA FACTURA NO HA INICIADO PAQ 3 ASINTOMATICOS SSIN TAR. POR FAVOR VALIDAR                                                                                              CLAUDIA DIAZ                                                                                                                                                                                                                                                                                                                                                            </t>
  </si>
  <si>
    <t>SE REALIZA DEVOLUCION DE LA FACTURA, AL MOMENTO DE VALIDAR LA INFORMACION SE EVIDENCIA QUE EL PACIENTE CC 31475484 ALEXANDRA FRANCO BENAVIDES A LA FECHA DE PRESTACION REPORTADA (31/05/2022)EN LA FACTURA NO HA INICIADO PAQ 3 ASINTOMATICOS SISIN TAR. POR FAVOR VALIDARCLAUDIA DIAZ</t>
  </si>
  <si>
    <t>FMED_4067</t>
  </si>
  <si>
    <t>900034438_FMED_4067</t>
  </si>
  <si>
    <t>FACTURACION, SE APLICA GLOSA POR FACTURACION A GARCIA BENJUMEA JOHN DE JESUS CC 16773778 PACIENTE DE REGIMEN CONTRIBUTIVO DEBE SER FACTURADO APARTE, Y FARIAS RIVAS JESUS ISMAELCE 936458 NO SE ENCUENTRA EN BASE DE AFILIADOS A COMFENALCOSERVICIO GLOSADO PAQUETE HAR EN TRATAMIENTO  VALOR GLOSA1.180.000CLAUDIA DIAZ}</t>
  </si>
  <si>
    <t>FMED_4011</t>
  </si>
  <si>
    <t>900034438_FMED_4011</t>
  </si>
  <si>
    <t xml:space="preserve">.FACTURACION, SE APLICA GLOSA POR FACTURACION A 32 PACIENTES DE LOS CUALES 26 PERTENECEN A REGIMEN SUBSIDIADO Y DEBEN SEFACTURADAS EN FACTURA RS, Y SE 6 PACIENTES QUE NO SE ENCUENT RAN EN LA BASE DE AFILIADOS DE COMFENALCO Y NO SE EVIDENCIAEN LA BASE DE ATENCION DE LA COHORTE. SE ENVIA RELACION DE LOS PACIENTES GLOSADOS.                                      CLAUDIA DIAZ                                                                                                                                                                                                                                                                                                                                                            </t>
  </si>
  <si>
    <t>FMED_4012</t>
  </si>
  <si>
    <t>900034438_FMED_4012</t>
  </si>
  <si>
    <t>F)Glosas parcial en Gestion por ERP</t>
  </si>
  <si>
    <t xml:space="preserve">.FACTURACION, SE APLICA GLOSA POR FACTURACION A LOS PACIENTES CC 94281360 JOAQUIN EMILIO CASTAÃ‘EDA SANCHEZ             PT 5107111 KEVIN JHOAN OROPEZA CATILLO CC 1112475305 LUIS MIGUEL ZUÑIGA NUÑEZ                                           FACTURADOS CON EL SERVICIO DE PAQUETE HART PRIMERA VEZ, PACI ENTRES NO INICIAN TAR EN EL MES DE MAYO, FUERON FORMULADOS L 03/06/2022 Y 04/06/2022. VALOR GLOSA 1.770.000                                                                        CLAUDIA DIAZ                                                                                                                                                                                                                                    </t>
  </si>
  <si>
    <t>SE SOSTIEN GLOSA, .FACTURACION, SE APLICA GLOSA POR FACTURACON A LOS PACIENTES CC 94281360 JOAQUIN EMILIO CASTAÃ_x0018_EDA SAN PT 5107111 KEVIN JHOAN OROPEZA CATILLO CC 1112475305 LUIS MIGUEL ZUÑIGA NUÑEZ FACTURADOS CON EL SERVICIO DE PAQUETE HART PRIMERA VEZ, PACI ENTRES NO INICIAN TAR EN EL MES DEMAYO, FUERON FORMULADOS L 03/06/2022 Y 04/06/2022. VALOR GLOSA 1.770.000ELIZABTEH FERNANDEZ</t>
  </si>
  <si>
    <t>FMED_4066</t>
  </si>
  <si>
    <t>900034438_FMED_4066</t>
  </si>
  <si>
    <t>FACTURACION, SE APLICA GLOSA POR FACTURACION A 28 PACIENTESQUE AL MOMENTO DE LA PRESTACION DEL SERVICIO PERTENECE A REGIMEN SUBSIDIADO, DEBE SER FACTURADO A PARTE VALOR GLOSA16.520.000, SE APLICA GLOSA A 5 USUARIOS QUE NO SE ENCUENTRAN AFILIADOS A COMFENALCO VALLE VALOR DE LA GLOSA2.950.000 SE ENVIA JUNTO CON LA NOTIFICACION DE LA GLOSA LARELACION DE LOS PACIENTES GLOSADOS CON SU RESPECTIVA INFORMACION.CLAUDIA DIAZ</t>
  </si>
  <si>
    <t>FMED_3952</t>
  </si>
  <si>
    <t>900034438_FMED_3952</t>
  </si>
  <si>
    <t>.FACTURACION, SE APLICA GLOSA A 87 PACIENTES DE REGIMEN SUBSI DIADO FACTURADOS EN FACTURA REGIMEN CONTRIBUTIVO, SE DEBENACTURAR APARTE VALOR GLOSA (51.330.000) SE APLICA GLOSA A 3 PACIENTES Q AL MOMENTO DE LA PRESTACION                     DEL SERVICO  NO SE ENCUENTRAN AFILIADOS A LA EPS COMFENALCO VALLE. VALOR DE LA GLOSA 1.770.000, SE APLICA GLOSA A 3 PACIENTES QUE AL MOMENTO DE VALIDAR LA INFORMAICON NO SE EVIDENC IA REGISTRO EN BASE AFILIADOS COMFENALCO, NO SE EVIDENCIAN N BDUA VALOR GLOSA 1.770.000, SE APLICA GLOSA A 3 PACIENTES QUE AL MOMENTO DE VALIDAR LA INFORMACION SE EVIDENCIA QUE A LA FECHA DE ATENCION SE ENCUENTRAN RETIRADOS VALOR GLOSA 1.7 70.000. SE ADJUNTA LISTADO PACIENTES GLOSADOS. CLAUDIA DIAZ</t>
  </si>
  <si>
    <t>FACTURACION, SE APLICA GLOSA A 87 PACIENTES DE REGIMEN SUBSIDIADO FACTURADOS EN FACTURA REGIMEN CONTRIBUTIVO, SE DEBEN FACTURAR APARTE VALOR GLOSA (51.330.000)SE APLICA GLOSA A 3 PACIENTES Q AL MOMENTO DE LA PRESTACIONDEL SERVICO  NO SE ENCUENTRAN AFILIADOS A LA EPS COMFENALCOVALLE. VALOR DE LA GLOSA 1.770.000, SE APLICA GLOSA A 3 PACIENTES QUE AL MOMENTO DE VALIDAR LA INFORMAICON NO SE EVIDENCIA REGISTRO EN BASE AFILIADOS COMFENALCO, NO SE EVIDENCIAN EN BDUA VALOR GLOSA 1.770.000, SE APLICA GLOSA A 3 PACIENTESQUE AL MOMENTO DE VALIDAR LA INFORMACION SE EVIDENCIA QUE ALA FECHA DE ATENCION SE ENCUENTRAN RETIRADOS VALOR GLOSA 1.770.000. SE ADJUNTA LISTADO PACIENTES GLOSADOS. CLAUDIA DIAZ</t>
  </si>
  <si>
    <t>FACTURA PENDIENTE EN PROGRAMACION DE PAGO - PENDIENTE GLOSA POR CONCILIAR</t>
  </si>
  <si>
    <t>VALOR CANCELADO SAP</t>
  </si>
  <si>
    <t>17.08.2022</t>
  </si>
  <si>
    <t>01.08.2022</t>
  </si>
  <si>
    <t>15.06.2022</t>
  </si>
  <si>
    <t>FACTURA CANCELADA</t>
  </si>
  <si>
    <t>FACTURA CANCELADA - GLOSA PENDIENTE POR CONCILIAR</t>
  </si>
  <si>
    <t>Total general</t>
  </si>
  <si>
    <t>Tipificación</t>
  </si>
  <si>
    <t>Cant Facturas</t>
  </si>
  <si>
    <t>Saldo Facturas</t>
  </si>
  <si>
    <t xml:space="preserve">Valor Glosa Devuelta  </t>
  </si>
  <si>
    <t>Señores : FUNDACION PARA EL SERVICIO INTEGRAL DE ATENCION</t>
  </si>
  <si>
    <t>NIT: 900034438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</si>
</sst>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quot;$&quot;\ * #,##0_-;\-&quot;$&quot;\ * #,##0_-;_-&quot;$&quot;\ * &quot;-&quot;_-;_-@_-"/>
    <numFmt numFmtId="44" formatCode="_-&quot;$&quot;\ * #,##0.00_-;\-&quot;$&quot;\ * #,##0.00_-;_-&quot;$&quot;\ * &quot;-&quot;??_-;_-@_-"/>
    <numFmt numFmtId="43" formatCode="_-* #,##0.00_-;\-* #,##0.00_-;_-* &quot;-&quot;??_-;_-@_-"/>
    <numFmt numFmtId="164" formatCode="_-* #,##0\ _€_-;\-* #,##0\ _€_-;_-* &quot;-&quot;\ _€_-;_-@_-"/>
    <numFmt numFmtId="165" formatCode="yyyy\-mm\-dd;@"/>
    <numFmt numFmtId="166" formatCode="_-&quot;$&quot;\ * #,##0_-;\-&quot;$&quot;\ * #,##0_-;_-&quot;$&quot;\ * &quot;-&quot;??_-;_-@_-"/>
    <numFmt numFmtId="167" formatCode="&quot;$&quot;\ #,##0;[Red]&quot;$&quot;\ #,##0"/>
    <numFmt numFmtId="168" formatCode="&quot;$&quot;\ #,##0"/>
    <numFmt numFmtId="169" formatCode="_-* #,##0_-;\-* #,##0_-;_-* &quot;-&quot;??_-;_-@_-"/>
    <numFmt numFmtId="170" formatCode="_-* #,##0.0000_-;\-* #,##0.0000_-;_-* &quot;-&quot;??_-;_-@_-"/>
  </numFmts>
  <fonts count="14" x14ac:knownFonts="1">
    <font>
      <sz val="11"/>
      <color theme="1"/>
      <name val="Calibri"/>
      <family val="2"/>
      <scheme val="minor"/>
    </font>
    <font>
      <sz val="11"/>
      <color theme="1"/>
      <name val="Calibri"/>
      <family val="2"/>
      <scheme val="minor"/>
    </font>
    <font>
      <sz val="9"/>
      <color indexed="81"/>
      <name val="Tahoma"/>
      <family val="2"/>
    </font>
    <font>
      <b/>
      <sz val="9"/>
      <color indexed="81"/>
      <name val="Tahoma"/>
      <family val="2"/>
    </font>
    <font>
      <sz val="12"/>
      <color theme="1"/>
      <name val="Bookman Old Style"/>
      <family val="1"/>
    </font>
    <font>
      <sz val="12"/>
      <color rgb="FF000000"/>
      <name val="Bookman Old Style"/>
      <family val="1"/>
    </font>
    <font>
      <b/>
      <sz val="11"/>
      <color theme="0"/>
      <name val="Bookman Old Style"/>
      <family val="1"/>
    </font>
    <font>
      <b/>
      <sz val="9"/>
      <color rgb="FF000000"/>
      <name val="Tahoma"/>
      <family val="2"/>
    </font>
    <font>
      <sz val="9"/>
      <color rgb="FF000000"/>
      <name val="Tahoma"/>
      <family val="2"/>
    </font>
    <font>
      <b/>
      <sz val="12"/>
      <color theme="1"/>
      <name val="Bookman Old Style"/>
      <family val="1"/>
    </font>
    <font>
      <sz val="10"/>
      <name val="Arial"/>
      <family val="2"/>
    </font>
    <font>
      <sz val="10"/>
      <color indexed="8"/>
      <name val="Arial"/>
      <family val="2"/>
    </font>
    <font>
      <b/>
      <sz val="10"/>
      <color indexed="8"/>
      <name val="Arial"/>
      <family val="2"/>
    </font>
    <font>
      <b/>
      <sz val="11"/>
      <color theme="1"/>
      <name val="Calibri"/>
      <family val="2"/>
      <scheme val="minor"/>
    </font>
  </fonts>
  <fills count="6">
    <fill>
      <patternFill patternType="none"/>
    </fill>
    <fill>
      <patternFill patternType="gray125"/>
    </fill>
    <fill>
      <patternFill patternType="solid">
        <fgColor rgb="FFC00000"/>
        <bgColor indexed="64"/>
      </patternFill>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164" fontId="1" fillId="0" borderId="0" applyFont="0" applyFill="0" applyBorder="0" applyAlignment="0" applyProtection="0"/>
    <xf numFmtId="44" fontId="1" fillId="0" borderId="0" applyFont="0" applyFill="0" applyBorder="0" applyAlignment="0" applyProtection="0"/>
    <xf numFmtId="0" fontId="10" fillId="0" borderId="0"/>
    <xf numFmtId="43" fontId="1" fillId="0" borderId="0" applyFont="0" applyFill="0" applyBorder="0" applyAlignment="0" applyProtection="0"/>
  </cellStyleXfs>
  <cellXfs count="86">
    <xf numFmtId="0" fontId="0" fillId="0" borderId="0" xfId="0"/>
    <xf numFmtId="14" fontId="0" fillId="0" borderId="0" xfId="0" applyNumberFormat="1"/>
    <xf numFmtId="0" fontId="4" fillId="0" borderId="1" xfId="0" applyFont="1" applyBorder="1"/>
    <xf numFmtId="0" fontId="5" fillId="0" borderId="1" xfId="0" applyFont="1" applyBorder="1" applyAlignment="1"/>
    <xf numFmtId="0" fontId="5" fillId="0" borderId="1" xfId="0" applyFont="1" applyBorder="1"/>
    <xf numFmtId="166" fontId="4" fillId="0" borderId="1" xfId="2" applyNumberFormat="1" applyFont="1" applyBorder="1"/>
    <xf numFmtId="166" fontId="5" fillId="0" borderId="1" xfId="2" applyNumberFormat="1" applyFont="1" applyBorder="1" applyAlignment="1">
      <alignment horizontal="right"/>
    </xf>
    <xf numFmtId="166" fontId="4" fillId="0" borderId="1" xfId="0" applyNumberFormat="1" applyFont="1" applyBorder="1"/>
    <xf numFmtId="14" fontId="4" fillId="0" borderId="1" xfId="0" applyNumberFormat="1" applyFont="1" applyBorder="1" applyAlignment="1">
      <alignment horizontal="right"/>
    </xf>
    <xf numFmtId="0" fontId="4" fillId="0" borderId="0" xfId="0" applyFont="1"/>
    <xf numFmtId="44" fontId="4" fillId="0" borderId="0" xfId="2" applyFont="1"/>
    <xf numFmtId="0" fontId="6" fillId="2" borderId="1" xfId="0" applyFont="1" applyFill="1" applyBorder="1" applyAlignment="1">
      <alignment horizontal="center" vertical="center" wrapText="1"/>
    </xf>
    <xf numFmtId="1" fontId="6" fillId="2" borderId="1" xfId="0" applyNumberFormat="1" applyFont="1" applyFill="1" applyBorder="1" applyAlignment="1">
      <alignment horizontal="center" vertical="center" wrapText="1"/>
    </xf>
    <xf numFmtId="1" fontId="6" fillId="2" borderId="1" xfId="0" applyNumberFormat="1" applyFont="1" applyFill="1" applyBorder="1" applyAlignment="1">
      <alignment wrapText="1"/>
    </xf>
    <xf numFmtId="165" fontId="6" fillId="2" borderId="1" xfId="0" applyNumberFormat="1" applyFont="1" applyFill="1" applyBorder="1" applyAlignment="1">
      <alignment horizontal="center" vertical="center" wrapText="1"/>
    </xf>
    <xf numFmtId="164" fontId="6" fillId="2" borderId="1" xfId="1" applyFont="1" applyFill="1" applyBorder="1" applyAlignment="1">
      <alignment horizontal="center" vertical="center" wrapText="1"/>
    </xf>
    <xf numFmtId="0" fontId="0" fillId="0" borderId="0" xfId="0" applyFont="1"/>
    <xf numFmtId="14" fontId="4" fillId="0" borderId="1" xfId="0" applyNumberFormat="1" applyFont="1" applyBorder="1"/>
    <xf numFmtId="166" fontId="9" fillId="0" borderId="0" xfId="0" applyNumberFormat="1" applyFont="1"/>
    <xf numFmtId="0" fontId="4" fillId="0" borderId="1" xfId="0" applyFont="1" applyBorder="1" applyAlignment="1">
      <alignment wrapText="1"/>
    </xf>
    <xf numFmtId="0" fontId="11" fillId="0" borderId="0" xfId="3" applyFont="1"/>
    <xf numFmtId="0" fontId="11" fillId="0" borderId="2" xfId="3" applyFont="1" applyBorder="1" applyAlignment="1">
      <alignment horizontal="centerContinuous"/>
    </xf>
    <xf numFmtId="0" fontId="11" fillId="0" borderId="3" xfId="3" applyFont="1" applyBorder="1" applyAlignment="1">
      <alignment horizontal="centerContinuous"/>
    </xf>
    <xf numFmtId="0" fontId="12" fillId="0" borderId="2" xfId="3" applyFont="1" applyBorder="1" applyAlignment="1">
      <alignment horizontal="centerContinuous" vertical="center"/>
    </xf>
    <xf numFmtId="0" fontId="12" fillId="0" borderId="4" xfId="3" applyFont="1" applyBorder="1" applyAlignment="1">
      <alignment horizontal="centerContinuous" vertical="center"/>
    </xf>
    <xf numFmtId="0" fontId="12" fillId="0" borderId="3" xfId="3" applyFont="1" applyBorder="1" applyAlignment="1">
      <alignment horizontal="centerContinuous" vertical="center"/>
    </xf>
    <xf numFmtId="0" fontId="12" fillId="0" borderId="5" xfId="3" applyFont="1" applyBorder="1" applyAlignment="1">
      <alignment horizontal="centerContinuous" vertical="center"/>
    </xf>
    <xf numFmtId="0" fontId="11" fillId="0" borderId="6" xfId="3" applyFont="1" applyBorder="1" applyAlignment="1">
      <alignment horizontal="centerContinuous"/>
    </xf>
    <xf numFmtId="0" fontId="11" fillId="0" borderId="7" xfId="3" applyFont="1" applyBorder="1" applyAlignment="1">
      <alignment horizontal="centerContinuous"/>
    </xf>
    <xf numFmtId="0" fontId="12" fillId="0" borderId="8" xfId="3" applyFont="1" applyBorder="1" applyAlignment="1">
      <alignment horizontal="centerContinuous" vertical="center"/>
    </xf>
    <xf numFmtId="0" fontId="12" fillId="0" borderId="9" xfId="3" applyFont="1" applyBorder="1" applyAlignment="1">
      <alignment horizontal="centerContinuous" vertical="center"/>
    </xf>
    <xf numFmtId="0" fontId="12" fillId="0" borderId="10" xfId="3" applyFont="1" applyBorder="1" applyAlignment="1">
      <alignment horizontal="centerContinuous" vertical="center"/>
    </xf>
    <xf numFmtId="0" fontId="12" fillId="0" borderId="11" xfId="3" applyFont="1" applyBorder="1" applyAlignment="1">
      <alignment horizontal="centerContinuous" vertical="center"/>
    </xf>
    <xf numFmtId="0" fontId="12" fillId="0" borderId="6" xfId="3" applyFont="1" applyBorder="1" applyAlignment="1">
      <alignment horizontal="centerContinuous" vertical="center"/>
    </xf>
    <xf numFmtId="0" fontId="12" fillId="0" borderId="0" xfId="3" applyFont="1" applyAlignment="1">
      <alignment horizontal="centerContinuous" vertical="center"/>
    </xf>
    <xf numFmtId="0" fontId="12" fillId="0" borderId="7" xfId="3" applyFont="1" applyBorder="1" applyAlignment="1">
      <alignment horizontal="centerContinuous" vertical="center"/>
    </xf>
    <xf numFmtId="0" fontId="12" fillId="0" borderId="12" xfId="3" applyFont="1" applyBorder="1" applyAlignment="1">
      <alignment horizontal="centerContinuous" vertical="center"/>
    </xf>
    <xf numFmtId="0" fontId="11" fillId="0" borderId="8" xfId="3" applyFont="1" applyBorder="1" applyAlignment="1">
      <alignment horizontal="centerContinuous"/>
    </xf>
    <xf numFmtId="0" fontId="11" fillId="0" borderId="10" xfId="3" applyFont="1" applyBorder="1" applyAlignment="1">
      <alignment horizontal="centerContinuous"/>
    </xf>
    <xf numFmtId="0" fontId="11" fillId="0" borderId="6" xfId="3" applyFont="1" applyBorder="1"/>
    <xf numFmtId="0" fontId="11" fillId="0" borderId="7" xfId="3" applyFont="1" applyBorder="1"/>
    <xf numFmtId="14" fontId="11" fillId="0" borderId="0" xfId="3" applyNumberFormat="1" applyFont="1"/>
    <xf numFmtId="0" fontId="12" fillId="0" borderId="0" xfId="3" applyFont="1"/>
    <xf numFmtId="14" fontId="11" fillId="0" borderId="0" xfId="3" applyNumberFormat="1" applyFont="1" applyAlignment="1">
      <alignment horizontal="left"/>
    </xf>
    <xf numFmtId="0" fontId="12" fillId="0" borderId="0" xfId="3" applyFont="1" applyAlignment="1">
      <alignment horizontal="center"/>
    </xf>
    <xf numFmtId="1" fontId="12" fillId="0" borderId="0" xfId="3" applyNumberFormat="1" applyFont="1" applyAlignment="1">
      <alignment horizontal="center"/>
    </xf>
    <xf numFmtId="42" fontId="12" fillId="0" borderId="0" xfId="3" applyNumberFormat="1" applyFont="1" applyAlignment="1">
      <alignment horizontal="right"/>
    </xf>
    <xf numFmtId="1" fontId="11" fillId="0" borderId="0" xfId="3" applyNumberFormat="1" applyFont="1" applyAlignment="1">
      <alignment horizontal="center"/>
    </xf>
    <xf numFmtId="167" fontId="11" fillId="0" borderId="0" xfId="3" applyNumberFormat="1" applyFont="1" applyAlignment="1">
      <alignment horizontal="right"/>
    </xf>
    <xf numFmtId="168" fontId="11" fillId="0" borderId="0" xfId="3" applyNumberFormat="1" applyFont="1" applyAlignment="1">
      <alignment horizontal="right"/>
    </xf>
    <xf numFmtId="1" fontId="11" fillId="0" borderId="9" xfId="3" applyNumberFormat="1" applyFont="1" applyBorder="1" applyAlignment="1">
      <alignment horizontal="center"/>
    </xf>
    <xf numFmtId="167" fontId="11" fillId="0" borderId="9" xfId="3" applyNumberFormat="1" applyFont="1" applyBorder="1" applyAlignment="1">
      <alignment horizontal="right"/>
    </xf>
    <xf numFmtId="167" fontId="12" fillId="0" borderId="0" xfId="3" applyNumberFormat="1" applyFont="1" applyAlignment="1">
      <alignment horizontal="right"/>
    </xf>
    <xf numFmtId="0" fontId="11" fillId="0" borderId="0" xfId="3" applyFont="1" applyAlignment="1">
      <alignment horizontal="center"/>
    </xf>
    <xf numFmtId="1" fontId="12" fillId="0" borderId="13" xfId="3" applyNumberFormat="1" applyFont="1" applyBorder="1" applyAlignment="1">
      <alignment horizontal="center"/>
    </xf>
    <xf numFmtId="167" fontId="12" fillId="0" borderId="13" xfId="3" applyNumberFormat="1" applyFont="1" applyBorder="1" applyAlignment="1">
      <alignment horizontal="right"/>
    </xf>
    <xf numFmtId="167" fontId="11" fillId="0" borderId="0" xfId="3" applyNumberFormat="1" applyFont="1"/>
    <xf numFmtId="167" fontId="11" fillId="0" borderId="9" xfId="3" applyNumberFormat="1" applyFont="1" applyBorder="1"/>
    <xf numFmtId="0" fontId="11" fillId="0" borderId="8" xfId="3" applyFont="1" applyBorder="1"/>
    <xf numFmtId="0" fontId="11" fillId="0" borderId="9" xfId="3" applyFont="1" applyBorder="1"/>
    <xf numFmtId="0" fontId="11" fillId="0" borderId="10" xfId="3" applyFont="1" applyBorder="1"/>
    <xf numFmtId="0" fontId="13" fillId="0" borderId="1" xfId="0" applyFont="1" applyBorder="1" applyAlignment="1">
      <alignment horizontal="center" vertical="center" wrapText="1"/>
    </xf>
    <xf numFmtId="0" fontId="13" fillId="3" borderId="1" xfId="0" applyFont="1" applyFill="1" applyBorder="1" applyAlignment="1">
      <alignment horizontal="center" vertical="center" wrapText="1"/>
    </xf>
    <xf numFmtId="169" fontId="13" fillId="0" borderId="1" xfId="4" applyNumberFormat="1" applyFont="1" applyBorder="1" applyAlignment="1">
      <alignment horizontal="center" vertical="center" wrapText="1"/>
    </xf>
    <xf numFmtId="0" fontId="13" fillId="4" borderId="1" xfId="0" applyFont="1" applyFill="1" applyBorder="1" applyAlignment="1">
      <alignment horizontal="center" vertical="center" wrapText="1"/>
    </xf>
    <xf numFmtId="169" fontId="13" fillId="4" borderId="1" xfId="4" applyNumberFormat="1" applyFont="1" applyFill="1" applyBorder="1" applyAlignment="1">
      <alignment horizontal="center" vertical="center" wrapText="1"/>
    </xf>
    <xf numFmtId="169" fontId="13" fillId="5" borderId="1" xfId="4" applyNumberFormat="1" applyFont="1" applyFill="1" applyBorder="1" applyAlignment="1">
      <alignment horizontal="center" vertical="center" wrapText="1"/>
    </xf>
    <xf numFmtId="170" fontId="13" fillId="4" borderId="1" xfId="4" applyNumberFormat="1" applyFont="1" applyFill="1" applyBorder="1" applyAlignment="1">
      <alignment horizontal="center" vertical="center" wrapText="1"/>
    </xf>
    <xf numFmtId="170" fontId="13" fillId="0" borderId="1" xfId="4" applyNumberFormat="1" applyFont="1" applyBorder="1" applyAlignment="1">
      <alignment horizontal="center" vertical="center" wrapText="1"/>
    </xf>
    <xf numFmtId="0" fontId="0" fillId="0" borderId="1" xfId="0" applyBorder="1"/>
    <xf numFmtId="14" fontId="0" fillId="0" borderId="1" xfId="0" applyNumberFormat="1" applyBorder="1"/>
    <xf numFmtId="169" fontId="0" fillId="0" borderId="1" xfId="4" applyNumberFormat="1" applyFont="1" applyBorder="1"/>
    <xf numFmtId="170" fontId="0" fillId="0" borderId="1" xfId="4" applyNumberFormat="1" applyFont="1" applyBorder="1"/>
    <xf numFmtId="169" fontId="13" fillId="0" borderId="0" xfId="4" applyNumberFormat="1" applyFont="1"/>
    <xf numFmtId="49" fontId="0" fillId="0" borderId="0" xfId="0" applyNumberFormat="1"/>
    <xf numFmtId="49" fontId="13" fillId="5" borderId="1" xfId="4" applyNumberFormat="1" applyFont="1" applyFill="1" applyBorder="1" applyAlignment="1">
      <alignment horizontal="center" vertical="center" wrapText="1"/>
    </xf>
    <xf numFmtId="49" fontId="0" fillId="0" borderId="1" xfId="4" applyNumberFormat="1" applyFont="1" applyBorder="1"/>
    <xf numFmtId="4" fontId="0" fillId="0" borderId="1" xfId="0" applyNumberFormat="1" applyBorder="1"/>
    <xf numFmtId="3" fontId="0" fillId="0" borderId="1" xfId="0" applyNumberFormat="1" applyBorder="1"/>
    <xf numFmtId="0" fontId="0" fillId="0" borderId="1" xfId="0" applyBorder="1" applyAlignment="1">
      <alignment horizontal="left"/>
    </xf>
    <xf numFmtId="0" fontId="0" fillId="0" borderId="1" xfId="0" pivotButton="1" applyBorder="1" applyAlignment="1">
      <alignment horizontal="center"/>
    </xf>
    <xf numFmtId="0" fontId="0" fillId="0" borderId="1" xfId="0" applyBorder="1" applyAlignment="1">
      <alignment horizontal="center"/>
    </xf>
    <xf numFmtId="169" fontId="0" fillId="0" borderId="1" xfId="0" applyNumberFormat="1" applyBorder="1"/>
    <xf numFmtId="0" fontId="0" fillId="0" borderId="1" xfId="0" applyNumberFormat="1" applyBorder="1" applyAlignment="1">
      <alignment horizontal="center"/>
    </xf>
    <xf numFmtId="169" fontId="0" fillId="0" borderId="0" xfId="0" applyNumberFormat="1"/>
    <xf numFmtId="4" fontId="0" fillId="0" borderId="0" xfId="0" applyNumberFormat="1"/>
  </cellXfs>
  <cellStyles count="5">
    <cellStyle name="Millares" xfId="4" builtinId="3"/>
    <cellStyle name="Millares [0]" xfId="1" builtinId="6"/>
    <cellStyle name="Moneda" xfId="2" builtinId="4"/>
    <cellStyle name="Normal" xfId="0" builtinId="0"/>
    <cellStyle name="Normal 2 2" xfId="3"/>
  </cellStyles>
  <dxfs count="11">
    <dxf>
      <numFmt numFmtId="169" formatCode="_-* #,##0_-;\-* #,##0_-;_-* &quot;-&quot;??_-;_-@_-"/>
    </dxf>
    <dxf>
      <alignment horizontal="center" readingOrder="0"/>
    </dxf>
    <dxf>
      <numFmt numFmtId="169" formatCode="_-* #,##0_-;\-* #,##0_-;_-* &quot;-&quot;??_-;_-@_-"/>
    </dxf>
    <dxf>
      <alignment horizontal="center" readingOrder="0"/>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133351</xdr:rowOff>
    </xdr:from>
    <xdr:ext cx="1666875" cy="307974"/>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079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795.455530555555" createdVersion="5" refreshedVersion="5" minRefreshableVersion="3" recordCount="15">
  <cacheSource type="worksheet">
    <worksheetSource ref="A2:AT17" sheet="ESTADO DE CADA FACTURA"/>
  </cacheSource>
  <cacheFields count="46">
    <cacheField name="NIT IPS" numFmtId="0">
      <sharedItems containsSemiMixedTypes="0" containsString="0" containsNumber="1" containsInteger="1" minValue="900034438" maxValue="900034438"/>
    </cacheField>
    <cacheField name=" ENTIDAD" numFmtId="0">
      <sharedItems/>
    </cacheField>
    <cacheField name="Prefijo Factura" numFmtId="0">
      <sharedItems/>
    </cacheField>
    <cacheField name="NÚMERO FACTURA" numFmtId="0">
      <sharedItems containsSemiMixedTypes="0" containsString="0" containsNumber="1" containsInteger="1" minValue="3952" maxValue="4070"/>
    </cacheField>
    <cacheField name="FACTURA" numFmtId="0">
      <sharedItems/>
    </cacheField>
    <cacheField name="LLAVE" numFmtId="0">
      <sharedItems/>
    </cacheField>
    <cacheField name="PREFIJO SASS" numFmtId="0">
      <sharedItems/>
    </cacheField>
    <cacheField name="NUMERO FACT SASSS" numFmtId="0">
      <sharedItems containsSemiMixedTypes="0" containsString="0" containsNumber="1" containsInteger="1" minValue="3952" maxValue="4070"/>
    </cacheField>
    <cacheField name="FECHA FACT IPS" numFmtId="14">
      <sharedItems containsSemiMixedTypes="0" containsNonDate="0" containsDate="1" containsString="0" minDate="2022-05-12T00:00:00" maxDate="2022-07-14T00:00:00"/>
    </cacheField>
    <cacheField name="VALOR FACT IPS" numFmtId="169">
      <sharedItems containsSemiMixedTypes="0" containsString="0" containsNumber="1" containsInteger="1" minValue="275000" maxValue="705640000"/>
    </cacheField>
    <cacheField name="SALDO FACT IPS" numFmtId="169">
      <sharedItems containsSemiMixedTypes="0" containsString="0" containsNumber="1" containsInteger="1" minValue="275000" maxValue="649590000" count="15">
        <n v="590000"/>
        <n v="550000"/>
        <n v="2950000"/>
        <n v="1180000"/>
        <n v="4050800"/>
        <n v="497800"/>
        <n v="79060000"/>
        <n v="589000"/>
        <n v="3887400"/>
        <n v="275000"/>
        <n v="91450000"/>
        <n v="649590000"/>
        <n v="4130000"/>
        <n v="637790000"/>
        <n v="4720000"/>
      </sharedItems>
    </cacheField>
    <cacheField name="OBSERVACION SASS" numFmtId="0">
      <sharedItems/>
    </cacheField>
    <cacheField name="ESTADO EPS 22 AGOSTO" numFmtId="0">
      <sharedItems count="5">
        <s v="FACTURA CANCELADA"/>
        <s v="FACTURA PENDIENTE EN PROGRAMACION DE PAGO - PENDIENTE GLOSA POR CONCILIAR"/>
        <s v="FACTURA CANCELADA - GLOSA PENDIENTE POR CONCILIAR"/>
        <s v="FACTURA EN PROCESO INTERNO"/>
        <s v="FACTURA GLOSA POR CONCILIAR"/>
      </sharedItems>
    </cacheField>
    <cacheField name="FUERA DE CIERRE" numFmtId="0">
      <sharedItems containsBlank="1"/>
    </cacheField>
    <cacheField name="ESTADO VAGLO" numFmtId="0">
      <sharedItems containsBlank="1"/>
    </cacheField>
    <cacheField name="VALOR VAGLO" numFmtId="169">
      <sharedItems containsSemiMixedTypes="0" containsString="0" containsNumber="1" containsInteger="1" minValue="0" maxValue="56640000"/>
    </cacheField>
    <cacheField name="DETALLE VAGLO" numFmtId="0">
      <sharedItems containsBlank="1" longText="1"/>
    </cacheField>
    <cacheField name="P. ABIERTAS IMPORTE" numFmtId="0">
      <sharedItems containsString="0" containsBlank="1" containsNumber="1" containsInteger="1" minValue="581400" maxValue="90270000"/>
    </cacheField>
    <cacheField name="P. ABIERTAS DOCUMENTO" numFmtId="0">
      <sharedItems containsString="0" containsBlank="1" containsNumber="1" containsInteger="1" minValue="1222049996" maxValue="1222049997"/>
    </cacheField>
    <cacheField name="VALIDACION ALFA FACT" numFmtId="0">
      <sharedItems/>
    </cacheField>
    <cacheField name="VALOR RADICADO FACT" numFmtId="169">
      <sharedItems containsSemiMixedTypes="0" containsString="0" containsNumber="1" containsInteger="1" minValue="275000" maxValue="705640000"/>
    </cacheField>
    <cacheField name="VALOR NOTA CREDITO" numFmtId="169">
      <sharedItems containsSemiMixedTypes="0" containsString="0" containsNumber="1" containsInteger="1" minValue="0" maxValue="18880000"/>
    </cacheField>
    <cacheField name="VALOR NOTA DEBITO" numFmtId="169">
      <sharedItems containsSemiMixedTypes="0" containsString="0" containsNumber="1" containsInteger="1" minValue="0" maxValue="0"/>
    </cacheField>
    <cacheField name="VALOR DESCCOMERCIAL" numFmtId="169">
      <sharedItems containsSemiMixedTypes="0" containsString="0" containsNumber="1" containsInteger="1" minValue="0" maxValue="0"/>
    </cacheField>
    <cacheField name="VALOR CRUZADO SASS" numFmtId="169">
      <sharedItems containsSemiMixedTypes="0" containsString="0" containsNumber="1" containsInteger="1" minValue="0" maxValue="649000000"/>
    </cacheField>
    <cacheField name="VALOR GLOSA ACEPTDA" numFmtId="169">
      <sharedItems containsSemiMixedTypes="0" containsString="0" containsNumber="1" containsInteger="1" minValue="0" maxValue="0"/>
    </cacheField>
    <cacheField name="OBSERVACION GLOSA ACEPTADA" numFmtId="169">
      <sharedItems containsNonDate="0" containsString="0" containsBlank="1"/>
    </cacheField>
    <cacheField name="VALOR GLOSA DEVUELTA" numFmtId="169">
      <sharedItems containsSemiMixedTypes="0" containsString="0" containsNumber="1" containsInteger="1" minValue="0" maxValue="56640000"/>
    </cacheField>
    <cacheField name="OBSERVACION GLOSA DV" numFmtId="0">
      <sharedItems containsMixedTypes="1" containsNumber="1" containsInteger="1" minValue="0" maxValue="0" longText="1"/>
    </cacheField>
    <cacheField name="SALDO SASS" numFmtId="169">
      <sharedItems containsSemiMixedTypes="0" containsString="0" containsNumber="1" containsInteger="1" minValue="0" maxValue="56640000"/>
    </cacheField>
    <cacheField name="VALOR CANCELADO SAP" numFmtId="169">
      <sharedItems containsSemiMixedTypes="0" containsString="0" containsNumber="1" containsInteger="1" minValue="0" maxValue="649000000"/>
    </cacheField>
    <cacheField name="RETENCION" numFmtId="169">
      <sharedItems containsSemiMixedTypes="0" containsString="0" containsNumber="1" containsInteger="1" minValue="0" maxValue="0"/>
    </cacheField>
    <cacheField name="DOC COMPENSACION SAP" numFmtId="0">
      <sharedItems containsString="0" containsBlank="1" containsNumber="1" containsInteger="1" minValue="2201244304" maxValue="4800056648"/>
    </cacheField>
    <cacheField name="FECHA COMPENSACION SAP" numFmtId="0">
      <sharedItems containsBlank="1"/>
    </cacheField>
    <cacheField name="VALOR TRANFERENCIA" numFmtId="170">
      <sharedItems containsSemiMixedTypes="0" containsString="0" containsNumber="1" containsInteger="1" minValue="0" maxValue="0"/>
    </cacheField>
    <cacheField name="FECHA RAD IPS" numFmtId="14">
      <sharedItems containsSemiMixedTypes="0" containsNonDate="0" containsDate="1" containsString="0" minDate="2022-05-15T00:00:00" maxDate="2022-07-15T00:00:00"/>
    </cacheField>
    <cacheField name="FECHA RAD INICIAL SASS" numFmtId="0">
      <sharedItems containsNonDate="0" containsString="0" containsBlank="1"/>
    </cacheField>
    <cacheField name="ULTIMO ESTADO FACT" numFmtId="0">
      <sharedItems containsSemiMixedTypes="0" containsString="0" containsNumber="1" containsInteger="1" minValue="0" maxValue="9"/>
    </cacheField>
    <cacheField name="FECHA ULTIMA NOVEDAD" numFmtId="0">
      <sharedItems containsNonDate="0" containsString="0" containsBlank="1"/>
    </cacheField>
    <cacheField name="CLASIFICACION GLOSA" numFmtId="0">
      <sharedItems/>
    </cacheField>
    <cacheField name="NUMERO INGRESO FACT" numFmtId="0">
      <sharedItems containsSemiMixedTypes="0" containsString="0" containsNumber="1" containsInteger="1" minValue="1" maxValue="3"/>
    </cacheField>
    <cacheField name="F PROBABLE PAGO SASS" numFmtId="0">
      <sharedItems containsSemiMixedTypes="0" containsString="0" containsNumber="1" containsInteger="1" minValue="20220630" maxValue="21001231"/>
    </cacheField>
    <cacheField name="F RAD SASS" numFmtId="0">
      <sharedItems containsSemiMixedTypes="0" containsString="0" containsNumber="1" containsInteger="1" minValue="20220517" maxValue="20220816"/>
    </cacheField>
    <cacheField name="VALOR REPORTADO CRICULAR 030" numFmtId="170">
      <sharedItems containsSemiMixedTypes="0" containsString="0" containsNumber="1" containsInteger="1" minValue="275000" maxValue="705640000"/>
    </cacheField>
    <cacheField name="VALOR GLOSA ACEPTADA REPORTADO CIRCULAR 030" numFmtId="170">
      <sharedItems containsSemiMixedTypes="0" containsString="0" containsNumber="1" containsInteger="1" minValue="0" maxValue="18880000"/>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
  <r>
    <n v="900034438"/>
    <s v="FUNDACION PARA EL SERVICIO INTEGRAL DE ATENCION"/>
    <s v="FMED"/>
    <n v="4007"/>
    <s v="FMED_4007"/>
    <s v="900034438_FMED_4007"/>
    <s v="FMED"/>
    <n v="4007"/>
    <d v="2022-06-09T00:00:00"/>
    <n v="590000"/>
    <x v="0"/>
    <s v="B)Factura sin saldo ERP"/>
    <x v="0"/>
    <m/>
    <m/>
    <n v="0"/>
    <m/>
    <m/>
    <m/>
    <s v="OK"/>
    <n v="590000"/>
    <n v="0"/>
    <n v="0"/>
    <n v="0"/>
    <n v="590000"/>
    <n v="0"/>
    <m/>
    <n v="0"/>
    <n v="0"/>
    <n v="0"/>
    <n v="590000"/>
    <n v="0"/>
    <n v="4800056648"/>
    <s v="17.08.2022"/>
    <n v="0"/>
    <d v="2022-06-15T00:00:00"/>
    <m/>
    <n v="2"/>
    <m/>
    <s v="SI"/>
    <n v="1"/>
    <n v="20220630"/>
    <n v="20220615"/>
    <n v="590000"/>
    <n v="0"/>
    <m/>
  </r>
  <r>
    <n v="900034438"/>
    <s v="FUNDACION PARA EL SERVICIO INTEGRAL DE ATENCION"/>
    <s v="FMED"/>
    <n v="4068"/>
    <s v="FMED_4068"/>
    <s v="900034438_FMED_4068"/>
    <s v="FMED"/>
    <n v="4068"/>
    <d v="2022-07-13T00:00:00"/>
    <n v="550000"/>
    <x v="1"/>
    <s v="B)Factura sin saldo ERP"/>
    <x v="0"/>
    <m/>
    <m/>
    <n v="0"/>
    <m/>
    <m/>
    <m/>
    <s v="OK"/>
    <n v="550000"/>
    <n v="0"/>
    <n v="0"/>
    <n v="0"/>
    <n v="550000"/>
    <n v="0"/>
    <m/>
    <n v="0"/>
    <n v="0"/>
    <n v="0"/>
    <n v="550000"/>
    <n v="0"/>
    <n v="2201275792"/>
    <s v="17.08.2022"/>
    <n v="0"/>
    <d v="2022-07-14T00:00:00"/>
    <m/>
    <n v="2"/>
    <m/>
    <s v="SI"/>
    <n v="1"/>
    <n v="20220730"/>
    <n v="20220714"/>
    <n v="550000"/>
    <n v="0"/>
    <m/>
  </r>
  <r>
    <n v="900034438"/>
    <s v="FUNDACION PARA EL SERVICIO INTEGRAL DE ATENCION"/>
    <s v="FMED"/>
    <n v="4069"/>
    <s v="FMED_4069"/>
    <s v="900034438_FMED_4069"/>
    <s v="FMED"/>
    <n v="4069"/>
    <d v="2022-07-13T00:00:00"/>
    <n v="2950000"/>
    <x v="2"/>
    <s v="B)Factura sin saldo ERP"/>
    <x v="0"/>
    <m/>
    <m/>
    <n v="0"/>
    <m/>
    <m/>
    <m/>
    <s v="OK"/>
    <n v="2950000"/>
    <n v="0"/>
    <n v="0"/>
    <n v="0"/>
    <n v="2950000"/>
    <n v="0"/>
    <m/>
    <n v="0"/>
    <n v="0"/>
    <n v="0"/>
    <n v="2950000"/>
    <n v="0"/>
    <n v="2201275792"/>
    <s v="17.08.2022"/>
    <n v="0"/>
    <d v="2022-07-14T00:00:00"/>
    <m/>
    <n v="2"/>
    <m/>
    <s v="SI"/>
    <n v="1"/>
    <n v="20220730"/>
    <n v="20220714"/>
    <n v="2950000"/>
    <n v="0"/>
    <m/>
  </r>
  <r>
    <n v="900034438"/>
    <s v="FUNDACION PARA EL SERVICIO INTEGRAL DE ATENCION"/>
    <s v="FMED"/>
    <n v="4070"/>
    <s v="FMED_4070"/>
    <s v="900034438_FMED_4070"/>
    <s v="FMED"/>
    <n v="4070"/>
    <d v="2022-07-13T00:00:00"/>
    <n v="1180000"/>
    <x v="3"/>
    <s v="B)Factura sin saldo ERP"/>
    <x v="0"/>
    <m/>
    <m/>
    <n v="0"/>
    <m/>
    <m/>
    <m/>
    <s v="OK"/>
    <n v="1180000"/>
    <n v="0"/>
    <n v="0"/>
    <n v="0"/>
    <n v="1180000"/>
    <n v="0"/>
    <m/>
    <n v="0"/>
    <n v="0"/>
    <n v="0"/>
    <n v="1180000"/>
    <n v="0"/>
    <n v="2201275792"/>
    <s v="17.08.2022"/>
    <n v="0"/>
    <d v="2022-07-14T00:00:00"/>
    <m/>
    <n v="2"/>
    <m/>
    <s v="SI"/>
    <n v="1"/>
    <n v="20220730"/>
    <n v="20220722"/>
    <n v="1180000"/>
    <n v="0"/>
    <m/>
  </r>
  <r>
    <n v="900034438"/>
    <s v="FUNDACION PARA EL SERVICIO INTEGRAL DE ATENCION"/>
    <s v="FMED"/>
    <n v="4008"/>
    <s v="FMED_4008"/>
    <s v="900034438_FMED_4008"/>
    <s v="FMED"/>
    <n v="4008"/>
    <d v="2022-06-09T00:00:00"/>
    <n v="4142000"/>
    <x v="4"/>
    <s v="B)Factura sin saldo ERP/conciliar diferencia glosa aceptada"/>
    <x v="0"/>
    <m/>
    <m/>
    <n v="0"/>
    <m/>
    <m/>
    <m/>
    <s v="OK"/>
    <n v="4142000"/>
    <n v="91200"/>
    <n v="0"/>
    <n v="0"/>
    <n v="4050800"/>
    <n v="0"/>
    <m/>
    <n v="0"/>
    <n v="0"/>
    <n v="0"/>
    <n v="4050800"/>
    <n v="0"/>
    <n v="2201273964"/>
    <s v="01.08.2022"/>
    <n v="0"/>
    <d v="2022-06-15T00:00:00"/>
    <m/>
    <n v="2"/>
    <m/>
    <s v="SI"/>
    <n v="2"/>
    <n v="20220811"/>
    <n v="20220728"/>
    <n v="4142000"/>
    <n v="91200"/>
    <m/>
  </r>
  <r>
    <n v="900034438"/>
    <s v="FUNDACION PARA EL SERVICIO INTEGRAL DE ATENCION"/>
    <s v="FMED"/>
    <n v="4009"/>
    <s v="FMED_4009"/>
    <s v="900034438_FMED_4009"/>
    <s v="FMED"/>
    <n v="4009"/>
    <d v="2022-06-09T00:00:00"/>
    <n v="509200"/>
    <x v="5"/>
    <s v="B)Factura sin saldo ERP/conciliar diferencia glosa aceptada"/>
    <x v="0"/>
    <m/>
    <m/>
    <n v="0"/>
    <m/>
    <m/>
    <m/>
    <s v="OK"/>
    <n v="509200"/>
    <n v="11400"/>
    <n v="0"/>
    <n v="0"/>
    <n v="497800"/>
    <n v="0"/>
    <m/>
    <n v="0"/>
    <n v="0"/>
    <n v="0"/>
    <n v="497800"/>
    <n v="0"/>
    <n v="4800056648"/>
    <s v="17.08.2022"/>
    <n v="0"/>
    <d v="2022-06-15T00:00:00"/>
    <m/>
    <n v="2"/>
    <m/>
    <s v="SI"/>
    <n v="2"/>
    <n v="20220811"/>
    <n v="20220728"/>
    <n v="509200"/>
    <n v="11400"/>
    <m/>
  </r>
  <r>
    <n v="900034438"/>
    <s v="FUNDACION PARA EL SERVICIO INTEGRAL DE ATENCION"/>
    <s v="FMED"/>
    <n v="4010"/>
    <s v="FMED_4010"/>
    <s v="900034438_FMED_4010"/>
    <s v="FMED"/>
    <n v="4010"/>
    <d v="2022-06-09T00:00:00"/>
    <n v="80240000"/>
    <x v="6"/>
    <s v="B)Factura sin saldo ERP/conciliar diferencia glosa aceptada"/>
    <x v="0"/>
    <m/>
    <m/>
    <n v="0"/>
    <m/>
    <m/>
    <m/>
    <s v="OK"/>
    <n v="80240000"/>
    <n v="1180000"/>
    <n v="0"/>
    <n v="0"/>
    <n v="79060000"/>
    <n v="0"/>
    <m/>
    <n v="0"/>
    <n v="0"/>
    <n v="0"/>
    <n v="79060000"/>
    <n v="0"/>
    <n v="4800056648"/>
    <s v="17.08.2022"/>
    <n v="0"/>
    <d v="2022-06-15T00:00:00"/>
    <m/>
    <n v="2"/>
    <m/>
    <s v="SI"/>
    <n v="2"/>
    <n v="20220811"/>
    <n v="20220728"/>
    <n v="80240000"/>
    <n v="1180000"/>
    <m/>
  </r>
  <r>
    <n v="900034438"/>
    <s v="FUNDACION PARA EL SERVICIO INTEGRAL DE ATENCION"/>
    <s v="FMED"/>
    <n v="4065"/>
    <s v="FMED_4065"/>
    <s v="900034438_FMED_4065"/>
    <s v="FMED"/>
    <n v="4065"/>
    <d v="2022-07-13T00:00:00"/>
    <n v="589000"/>
    <x v="7"/>
    <s v="D)Glosas parcial pendiente por respuesta de IPS"/>
    <x v="1"/>
    <m/>
    <s v="GLOSA"/>
    <n v="7600"/>
    <s v=".FACTURACION"/>
    <n v="581400"/>
    <n v="1222049996"/>
    <s v="OK"/>
    <n v="589000"/>
    <n v="0"/>
    <n v="0"/>
    <n v="0"/>
    <n v="581400"/>
    <n v="0"/>
    <m/>
    <n v="7600"/>
    <s v="FACTURACION, SE APLICA GLOSA A LOS PACIENTES GARCIA BENJUMEAJOHN DE JESUS CC 16773778 PACIENTE DE REGIMEN CONTRIBUTIVO DEBE SER FACTURADO APARTE, FARIAS RIVAS JESUS ISMAEL CE 936458 PACIENTE NO REGISTRA EN BASE DE AFILIADOS COMFENALCO. DIAZ"/>
    <n v="7600"/>
    <n v="0"/>
    <n v="0"/>
    <m/>
    <m/>
    <n v="0"/>
    <d v="2022-07-14T00:00:00"/>
    <m/>
    <n v="9"/>
    <m/>
    <s v="NO"/>
    <n v="1"/>
    <n v="20220830"/>
    <n v="20220714"/>
    <n v="589000"/>
    <n v="0"/>
    <m/>
  </r>
  <r>
    <n v="900034438"/>
    <s v="FUNDACION PARA EL SERVICIO INTEGRAL DE ATENCION"/>
    <s v="FMED"/>
    <n v="4064"/>
    <s v="FMED_4064"/>
    <s v="900034438_FMED_4064"/>
    <s v="FMED"/>
    <n v="4064"/>
    <d v="2022-07-13T00:00:00"/>
    <n v="3887400"/>
    <x v="8"/>
    <s v="D)Glosas parcial pendiente por respuesta de IPS"/>
    <x v="2"/>
    <m/>
    <s v="GLOSA"/>
    <n v="26600"/>
    <s v=".FACTURACION"/>
    <m/>
    <m/>
    <s v="OK"/>
    <n v="3887400"/>
    <n v="0"/>
    <n v="0"/>
    <n v="0"/>
    <n v="3860800"/>
    <n v="0"/>
    <m/>
    <n v="26600"/>
    <s v="FACTURACION, SE APLICA GLOSA POR FACTURACION A 20 PACIENTESQUE AL MOMENTO DE VALIDAR LA INFORMACION SON PACIENTES DE REGIMEN SUBSIDIADO Y NO AFILIADOS A COMFENALCO, POR FAVOR VALIDAR Y SEPARARA PACIENTES RS DE RC. CLAUDIA DIAZ"/>
    <n v="26600"/>
    <n v="3860800"/>
    <n v="0"/>
    <n v="2201275792"/>
    <s v="17.08.2022"/>
    <n v="0"/>
    <d v="2022-07-14T00:00:00"/>
    <m/>
    <n v="9"/>
    <m/>
    <s v="NO"/>
    <n v="1"/>
    <n v="20220830"/>
    <n v="20220714"/>
    <n v="3887400"/>
    <n v="0"/>
    <m/>
  </r>
  <r>
    <n v="900034438"/>
    <s v="FUNDACION PARA EL SERVICIO INTEGRAL DE ATENCION"/>
    <s v="FMED"/>
    <n v="4006"/>
    <s v="FMED_4006"/>
    <s v="900034438_FMED_4006"/>
    <s v="FMED"/>
    <n v="4006"/>
    <d v="2022-06-09T00:00:00"/>
    <n v="275000"/>
    <x v="9"/>
    <s v="E)Glosas total en Gestion por ERP"/>
    <x v="3"/>
    <s v="ESTADO 0"/>
    <s v="DEVOLUCION"/>
    <n v="275000"/>
    <s v="SE REALIZA DEVOLUCION DE LA FACTURA, AL MOMENTO DE VALIDAR L A INFORMACION SE EVIDENCIA QUE EL PACIENTE CC_x0009_31475484 ALEXNDRA FRANCO BENAVIDES A LA FECHA DE PRESTACION REPORTADA (31 /05/2022)EN LA FACTURA NO HA INICIADO PAQ 3 ASINTOMATICOS SSIN TAR. POR FAVOR VALIDAR                                                                                              CLAUDIA DIAZ                                                                                                                                                                                                                                                                                                                                                            "/>
    <m/>
    <m/>
    <s v="OK"/>
    <n v="275000"/>
    <n v="0"/>
    <n v="0"/>
    <n v="0"/>
    <n v="0"/>
    <n v="0"/>
    <m/>
    <n v="275000"/>
    <s v="SE REALIZA DEVOLUCION DE LA FACTURA, AL MOMENTO DE VALIDAR LA INFORMACION SE EVIDENCIA QUE EL PACIENTE CC 31475484 ALEXANDRA FRANCO BENAVIDES A LA FECHA DE PRESTACION REPORTADA (31/05/2022)EN LA FACTURA NO HA INICIADO PAQ 3 ASINTOMATICOS SISIN TAR. POR FAVOR VALIDARCLAUDIA DIAZ"/>
    <n v="275000"/>
    <n v="0"/>
    <n v="0"/>
    <m/>
    <m/>
    <n v="0"/>
    <d v="2022-06-15T00:00:00"/>
    <m/>
    <n v="0"/>
    <m/>
    <s v="SI"/>
    <n v="2"/>
    <n v="20220827"/>
    <n v="20220804"/>
    <n v="275000"/>
    <n v="0"/>
    <m/>
  </r>
  <r>
    <n v="900034438"/>
    <s v="FUNDACION PARA EL SERVICIO INTEGRAL DE ATENCION"/>
    <s v="FMED"/>
    <n v="4067"/>
    <s v="FMED_4067"/>
    <s v="900034438_FMED_4067"/>
    <s v="FMED"/>
    <n v="4067"/>
    <d v="2022-07-13T00:00:00"/>
    <n v="91450000"/>
    <x v="10"/>
    <s v="D)Glosas parcial pendiente por respuesta de IPS"/>
    <x v="1"/>
    <m/>
    <s v="GLOSA"/>
    <n v="1180000"/>
    <s v=".FACTURACION"/>
    <n v="90270000"/>
    <n v="1222049997"/>
    <s v="OK"/>
    <n v="91450000"/>
    <n v="0"/>
    <n v="0"/>
    <n v="0"/>
    <n v="90270000"/>
    <n v="0"/>
    <m/>
    <n v="1180000"/>
    <s v="FACTURACION, SE APLICA GLOSA POR FACTURACION A GARCIA BENJUMEA JOHN DE JESUS CC 16773778 PACIENTE DE REGIMEN CONTRIBUTIVO DEBE SER FACTURADO APARTE, Y FARIAS RIVAS JESUS ISMAELCE 936458 NO SE ENCUENTRA EN BASE DE AFILIADOS A COMFENALCOSERVICIO GLOSADO PAQUETE HAR EN TRATAMIENTO  VALOR GLOSA1.180.000CLAUDIA DIAZ}"/>
    <n v="1180000"/>
    <n v="0"/>
    <n v="0"/>
    <m/>
    <m/>
    <n v="0"/>
    <d v="2022-07-14T00:00:00"/>
    <m/>
    <n v="9"/>
    <m/>
    <s v="NO"/>
    <n v="1"/>
    <n v="20220830"/>
    <n v="20220714"/>
    <n v="91450000"/>
    <n v="0"/>
    <m/>
  </r>
  <r>
    <n v="900034438"/>
    <s v="FUNDACION PARA EL SERVICIO INTEGRAL DE ATENCION"/>
    <s v="FMED"/>
    <n v="4011"/>
    <s v="FMED_4011"/>
    <s v="900034438_FMED_4011"/>
    <s v="FMED"/>
    <n v="4011"/>
    <d v="2022-06-09T00:00:00"/>
    <n v="666700000"/>
    <x v="11"/>
    <s v="B)Factura sin saldo ERP/conciliar diferencia glosa aceptada"/>
    <x v="2"/>
    <m/>
    <s v="GLOSA"/>
    <n v="1770000"/>
    <s v=".FACTURACION, SE APLICA GLOSA POR FACTURACION A 32 PACIENTES DE LOS CUALES 26 PERTENECEN A REGIMEN SUBSIDIADO Y DEBEN SEFACTURADAS EN FACTURA RS, Y SE 6 PACIENTES QUE NO SE ENCUENT RAN EN LA BASE DE AFILIADOS DE COMFENALCO Y NO SE EVIDENCIAEN LA BASE DE ATENCION DE LA COHORTE. SE ENVIA RELACION DE LOS PACIENTES GLOSADOS.                                      CLAUDIA DIAZ                                                                                                                                                                                                                                                                                                                                                            "/>
    <m/>
    <m/>
    <s v="OK"/>
    <n v="666700000"/>
    <n v="18880000"/>
    <n v="0"/>
    <n v="0"/>
    <n v="647820000"/>
    <n v="0"/>
    <m/>
    <n v="0"/>
    <n v="0"/>
    <n v="0"/>
    <n v="647820000"/>
    <n v="0"/>
    <n v="2201273964"/>
    <s v="01.08.2022"/>
    <n v="0"/>
    <d v="2022-06-15T00:00:00"/>
    <m/>
    <n v="2"/>
    <m/>
    <s v="SI"/>
    <n v="3"/>
    <n v="20220830"/>
    <n v="20220816"/>
    <n v="666700000"/>
    <n v="18880000"/>
    <m/>
  </r>
  <r>
    <n v="900034438"/>
    <s v="FUNDACION PARA EL SERVICIO INTEGRAL DE ATENCION"/>
    <s v="FMED"/>
    <n v="4012"/>
    <s v="FMED_4012"/>
    <s v="900034438_FMED_4012"/>
    <s v="FMED"/>
    <n v="4012"/>
    <d v="2022-06-09T00:00:00"/>
    <n v="4130000"/>
    <x v="12"/>
    <s v="F)Glosas parcial en Gestion por ERP"/>
    <x v="3"/>
    <s v="ESTADO 0"/>
    <s v="GLOSA"/>
    <n v="1770000"/>
    <s v=".FACTURACION, SE APLICA GLOSA POR FACTURACION A LOS PACIENTES CC 94281360 JOAQUIN EMILIO CASTAÃ‘EDA SANCHEZ             PT 5107111 KEVIN JHOAN OROPEZA CATILLO CC 1112475305 LUIS MIGUEL ZUÑIGA NUÑEZ                                           FACTURADOS CON EL SERVICIO DE PAQUETE HART PRIMERA VEZ, PACI ENTRES NO INICIAN TAR EN EL MES DE MAYO, FUERON FORMULADOS L 03/06/2022 Y 04/06/2022. VALOR GLOSA 1.770.000                                                                        CLAUDIA DIAZ                                                                                                                                                                                                                                    "/>
    <m/>
    <m/>
    <s v="OK"/>
    <n v="4130000"/>
    <n v="0"/>
    <n v="0"/>
    <n v="0"/>
    <n v="2360000"/>
    <n v="0"/>
    <m/>
    <n v="1770000"/>
    <s v="SE SOSTIEN GLOSA, .FACTURACION, SE APLICA GLOSA POR FACTURACON A LOS PACIENTES CC 94281360 JOAQUIN EMILIO CASTAÃ_x0018_EDA SAN PT 5107111 KEVIN JHOAN OROPEZA CATILLO CC 1112475305 LUIS MIGUEL ZUÑIGA NUÑEZ FACTURADOS CON EL SERVICIO DE PAQUETE HART PRIMERA VEZ, PACI ENTRES NO INICIAN TAR EN EL MES DEMAYO, FUERON FORMULADOS L 03/06/2022 Y 04/06/2022. VALOR GLOSA 1.770.000ELIZABTEH FERNANDEZ"/>
    <n v="1770000"/>
    <n v="2360000"/>
    <n v="0"/>
    <n v="2201273964"/>
    <s v="01.08.2022"/>
    <n v="0"/>
    <d v="2022-06-15T00:00:00"/>
    <m/>
    <n v="0"/>
    <m/>
    <s v="NO"/>
    <n v="3"/>
    <n v="20220830"/>
    <n v="20220816"/>
    <n v="4130000"/>
    <n v="0"/>
    <m/>
  </r>
  <r>
    <n v="900034438"/>
    <s v="FUNDACION PARA EL SERVICIO INTEGRAL DE ATENCION"/>
    <s v="FMED"/>
    <n v="4066"/>
    <s v="FMED_4066"/>
    <s v="900034438_FMED_4066"/>
    <s v="FMED"/>
    <n v="4066"/>
    <d v="2022-07-13T00:00:00"/>
    <n v="637790000"/>
    <x v="13"/>
    <s v="D)Glosas parcial pendiente por respuesta de IPS"/>
    <x v="4"/>
    <m/>
    <s v="GLOSA"/>
    <n v="22420000"/>
    <s v=".FACTURACION"/>
    <m/>
    <m/>
    <s v="OK"/>
    <n v="637790000"/>
    <n v="0"/>
    <n v="0"/>
    <n v="0"/>
    <n v="615370000"/>
    <n v="0"/>
    <m/>
    <n v="22420000"/>
    <s v="FACTURACION, SE APLICA GLOSA POR FACTURACION A 28 PACIENTESQUE AL MOMENTO DE LA PRESTACION DEL SERVICIO PERTENECE A REGIMEN SUBSIDIADO, DEBE SER FACTURADO A PARTE VALOR GLOSA16.520.000, SE APLICA GLOSA A 5 USUARIOS QUE NO SE ENCUENTRAN AFILIADOS A COMFENALCO VALLE VALOR DE LA GLOSA2.950.000 SE ENVIA JUNTO CON LA NOTIFICACION DE LA GLOSA LARELACION DE LOS PACIENTES GLOSADOS CON SU RESPECTIVA INFORMACION.CLAUDIA DIAZ"/>
    <n v="22420000"/>
    <n v="615370000"/>
    <n v="0"/>
    <n v="2201275792"/>
    <s v="17.08.2022"/>
    <n v="0"/>
    <d v="2022-07-14T00:00:00"/>
    <m/>
    <n v="9"/>
    <m/>
    <s v="NO"/>
    <n v="1"/>
    <n v="20220830"/>
    <n v="20220714"/>
    <n v="637790000"/>
    <n v="0"/>
    <m/>
  </r>
  <r>
    <n v="900034438"/>
    <s v="FUNDACION PARA EL SERVICIO INTEGRAL DE ATENCION"/>
    <s v="FMED"/>
    <n v="3952"/>
    <s v="FMED_3952"/>
    <s v="900034438_FMED_3952"/>
    <s v="FMED"/>
    <n v="3952"/>
    <d v="2022-05-12T00:00:00"/>
    <n v="705640000"/>
    <x v="14"/>
    <s v="D)Glosas parcial pendiente por respuesta de IPS"/>
    <x v="4"/>
    <m/>
    <s v="GLOSA"/>
    <n v="56640000"/>
    <s v=".FACTURACION, SE APLICA GLOSA A 87 PACIENTES DE REGIMEN SUBSI DIADO FACTURADOS EN FACTURA REGIMEN CONTRIBUTIVO, SE DEBENACTURAR APARTE VALOR GLOSA (51.330.000) SE APLICA GLOSA A 3 PACIENTES Q AL MOMENTO DE LA PRESTACION                     DEL SERVICO  NO SE ENCUENTRAN AFILIADOS A LA EPS COMFENALCO VALLE. VALOR DE LA GLOSA 1.770.000, SE APLICA GLOSA A 3 PACIENTES QUE AL MOMENTO DE VALIDAR LA INFORMAICON NO SE EVIDENC IA REGISTRO EN BASE AFILIADOS COMFENALCO, NO SE EVIDENCIAN N BDUA VALOR GLOSA 1.770.000, SE APLICA GLOSA A 3 PACIENTES QUE AL MOMENTO DE VALIDAR LA INFORMACION SE EVIDENCIA QUE A LA FECHA DE ATENCION SE ENCUENTRAN RETIRADOS VALOR GLOSA 1.7 70.000. SE ADJUNTA LISTADO PACIENTES GLOSADOS. CLAUDIA DIAZ"/>
    <m/>
    <m/>
    <s v="OK"/>
    <n v="705640000"/>
    <n v="0"/>
    <n v="0"/>
    <n v="0"/>
    <n v="649000000"/>
    <n v="0"/>
    <m/>
    <n v="56640000"/>
    <s v="FACTURACION, SE APLICA GLOSA A 87 PACIENTES DE REGIMEN SUBSIDIADO FACTURADOS EN FACTURA REGIMEN CONTRIBUTIVO, SE DEBEN FACTURAR APARTE VALOR GLOSA (51.330.000)SE APLICA GLOSA A 3 PACIENTES Q AL MOMENTO DE LA PRESTACIONDEL SERVICO  NO SE ENCUENTRAN AFILIADOS A LA EPS COMFENALCOVALLE. VALOR DE LA GLOSA 1.770.000, SE APLICA GLOSA A 3 PACIENTES QUE AL MOMENTO DE VALIDAR LA INFORMAICON NO SE EVIDENCIA REGISTRO EN BASE AFILIADOS COMFENALCO, NO SE EVIDENCIAN EN BDUA VALOR GLOSA 1.770.000, SE APLICA GLOSA A 3 PACIENTESQUE AL MOMENTO DE VALIDAR LA INFORMACION SE EVIDENCIA QUE ALA FECHA DE ATENCION SE ENCUENTRAN RETIRADOS VALOR GLOSA 1.770.000. SE ADJUNTA LISTADO PACIENTES GLOSADOS. CLAUDIA DIAZ"/>
    <n v="56640000"/>
    <n v="649000000"/>
    <n v="0"/>
    <n v="2201244304"/>
    <s v="15.06.2022"/>
    <n v="0"/>
    <d v="2022-05-15T00:00:00"/>
    <m/>
    <n v="9"/>
    <m/>
    <s v="NO"/>
    <n v="1"/>
    <n v="21001231"/>
    <n v="20220517"/>
    <n v="705640000"/>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D9" firstHeaderRow="0" firstDataRow="1" firstDataCol="1"/>
  <pivotFields count="46">
    <pivotField showAll="0"/>
    <pivotField showAll="0"/>
    <pivotField showAll="0"/>
    <pivotField showAll="0"/>
    <pivotField showAll="0"/>
    <pivotField showAll="0"/>
    <pivotField showAll="0"/>
    <pivotField showAll="0"/>
    <pivotField numFmtId="14" showAll="0"/>
    <pivotField numFmtId="169" showAll="0"/>
    <pivotField dataField="1" numFmtId="169" showAll="0">
      <items count="16">
        <item x="9"/>
        <item x="5"/>
        <item x="1"/>
        <item x="7"/>
        <item x="0"/>
        <item x="3"/>
        <item x="2"/>
        <item x="8"/>
        <item x="4"/>
        <item x="12"/>
        <item x="14"/>
        <item x="6"/>
        <item x="10"/>
        <item x="13"/>
        <item x="11"/>
        <item t="default"/>
      </items>
    </pivotField>
    <pivotField showAll="0"/>
    <pivotField axis="axisRow" showAll="0" sortType="ascending">
      <items count="6">
        <item x="0"/>
        <item x="2"/>
        <item x="3"/>
        <item x="4"/>
        <item x="1"/>
        <item t="default"/>
      </items>
      <autoSortScope>
        <pivotArea dataOnly="0" outline="0" fieldPosition="0">
          <references count="1">
            <reference field="4294967294" count="1" selected="0">
              <x v="0"/>
            </reference>
          </references>
        </pivotArea>
      </autoSortScope>
    </pivotField>
    <pivotField showAll="0"/>
    <pivotField showAll="0"/>
    <pivotField numFmtId="169" showAll="0"/>
    <pivotField showAll="0"/>
    <pivotField showAll="0"/>
    <pivotField showAll="0"/>
    <pivotField showAll="0"/>
    <pivotField numFmtId="169" showAll="0"/>
    <pivotField numFmtId="169" showAll="0"/>
    <pivotField numFmtId="169" showAll="0"/>
    <pivotField numFmtId="169" showAll="0"/>
    <pivotField numFmtId="169" showAll="0"/>
    <pivotField numFmtId="169" showAll="0"/>
    <pivotField showAll="0"/>
    <pivotField dataField="1" numFmtId="169" showAll="0"/>
    <pivotField showAll="0"/>
    <pivotField numFmtId="169" showAll="0"/>
    <pivotField numFmtId="169" showAll="0"/>
    <pivotField numFmtId="169" showAll="0"/>
    <pivotField showAll="0"/>
    <pivotField showAll="0"/>
    <pivotField numFmtId="170" showAll="0"/>
    <pivotField numFmtId="14" showAll="0"/>
    <pivotField showAll="0"/>
    <pivotField showAll="0"/>
    <pivotField showAll="0"/>
    <pivotField showAll="0"/>
    <pivotField showAll="0"/>
    <pivotField showAll="0"/>
    <pivotField showAll="0"/>
    <pivotField numFmtId="170" showAll="0"/>
    <pivotField numFmtId="170" showAll="0"/>
    <pivotField showAll="0"/>
  </pivotFields>
  <rowFields count="1">
    <field x="12"/>
  </rowFields>
  <rowItems count="6">
    <i>
      <x v="2"/>
    </i>
    <i>
      <x v="1"/>
    </i>
    <i>
      <x v="4"/>
    </i>
    <i>
      <x v="3"/>
    </i>
    <i>
      <x/>
    </i>
    <i t="grand">
      <x/>
    </i>
  </rowItems>
  <colFields count="1">
    <field x="-2"/>
  </colFields>
  <colItems count="3">
    <i>
      <x/>
    </i>
    <i i="1">
      <x v="1"/>
    </i>
    <i i="2">
      <x v="2"/>
    </i>
  </colItems>
  <dataFields count="3">
    <dataField name="Cant Facturas" fld="10" subtotal="count" baseField="12" baseItem="0"/>
    <dataField name="Saldo Facturas" fld="10" baseField="0" baseItem="0" numFmtId="169"/>
    <dataField name="Valor Glosa Devuelta  " fld="27" baseField="0" baseItem="0" numFmtId="169"/>
  </dataFields>
  <formats count="11">
    <format dxfId="10">
      <pivotArea type="all" dataOnly="0" outline="0" fieldPosition="0"/>
    </format>
    <format dxfId="9">
      <pivotArea outline="0" collapsedLevelsAreSubtotals="1" fieldPosition="0"/>
    </format>
    <format dxfId="8">
      <pivotArea field="12" type="button" dataOnly="0" labelOnly="1" outline="0" axis="axisRow" fieldPosition="0"/>
    </format>
    <format dxfId="7">
      <pivotArea dataOnly="0" labelOnly="1" fieldPosition="0">
        <references count="1">
          <reference field="12" count="0"/>
        </references>
      </pivotArea>
    </format>
    <format dxfId="6">
      <pivotArea dataOnly="0" labelOnly="1" grandRow="1" outline="0" fieldPosition="0"/>
    </format>
    <format dxfId="5">
      <pivotArea dataOnly="0" labelOnly="1" outline="0" fieldPosition="0">
        <references count="1">
          <reference field="4294967294" count="2">
            <x v="0"/>
            <x v="1"/>
          </reference>
        </references>
      </pivotArea>
    </format>
    <format dxfId="4">
      <pivotArea field="12" type="button" dataOnly="0" labelOnly="1" outline="0" axis="axisRow" fieldPosition="0"/>
    </format>
    <format dxfId="3">
      <pivotArea dataOnly="0" labelOnly="1" outline="0" fieldPosition="0">
        <references count="1">
          <reference field="4294967294" count="2">
            <x v="0"/>
            <x v="1"/>
          </reference>
        </references>
      </pivotArea>
    </format>
    <format dxfId="2">
      <pivotArea outline="0" collapsedLevelsAreSubtotals="1" fieldPosition="0">
        <references count="1">
          <reference field="4294967294" count="1" selected="0">
            <x v="1"/>
          </reference>
        </references>
      </pivotArea>
    </format>
    <format dxfId="1">
      <pivotArea outline="0" collapsedLevelsAreSubtotals="1" fieldPosition="0">
        <references count="1">
          <reference field="4294967294" count="1" selected="0">
            <x v="0"/>
          </reference>
        </references>
      </pivotArea>
    </format>
    <format dxfId="0">
      <pivotArea outline="0" collapsedLevelsAreSubtotals="1" fieldPosition="0">
        <references count="1">
          <reference field="4294967294" count="1" selected="0">
            <x v="2"/>
          </reference>
        </references>
      </pivotArea>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7"/>
  <sheetViews>
    <sheetView showGridLines="0" zoomScale="90" zoomScaleNormal="90" workbookViewId="0">
      <selection activeCell="B6" sqref="B6"/>
    </sheetView>
  </sheetViews>
  <sheetFormatPr baseColWidth="10" defaultRowHeight="15" x14ac:dyDescent="0.25"/>
  <cols>
    <col min="1" max="1" width="33.28515625" customWidth="1"/>
    <col min="2" max="2" width="16.28515625" customWidth="1"/>
    <col min="3" max="3" width="19.85546875" customWidth="1"/>
    <col min="4" max="4" width="19.140625" customWidth="1"/>
    <col min="5" max="5" width="13" customWidth="1"/>
    <col min="6" max="6" width="19.140625" customWidth="1"/>
    <col min="7" max="7" width="15.140625" customWidth="1"/>
    <col min="8" max="8" width="20.42578125" customWidth="1"/>
    <col min="9" max="9" width="30.42578125" bestFit="1" customWidth="1"/>
    <col min="10" max="10" width="18.140625" bestFit="1" customWidth="1"/>
    <col min="11" max="11" width="19.28515625" customWidth="1"/>
    <col min="12" max="12" width="21.7109375" customWidth="1"/>
  </cols>
  <sheetData>
    <row r="1" spans="1:16" s="16" customFormat="1" ht="42" customHeight="1" x14ac:dyDescent="0.25">
      <c r="A1" s="11" t="s">
        <v>0</v>
      </c>
      <c r="B1" s="11" t="s">
        <v>10</v>
      </c>
      <c r="C1" s="12" t="s">
        <v>1</v>
      </c>
      <c r="D1" s="11" t="s">
        <v>11</v>
      </c>
      <c r="E1" s="13" t="s">
        <v>2</v>
      </c>
      <c r="F1" s="14" t="s">
        <v>3</v>
      </c>
      <c r="G1" s="14" t="s">
        <v>4</v>
      </c>
      <c r="H1" s="15" t="s">
        <v>5</v>
      </c>
      <c r="I1" s="15" t="s">
        <v>6</v>
      </c>
      <c r="J1" s="15" t="s">
        <v>7</v>
      </c>
      <c r="K1" s="15" t="s">
        <v>8</v>
      </c>
      <c r="L1" s="15" t="s">
        <v>9</v>
      </c>
    </row>
    <row r="2" spans="1:16" ht="47.25" x14ac:dyDescent="0.25">
      <c r="A2" s="19" t="s">
        <v>33</v>
      </c>
      <c r="B2" s="2" t="s">
        <v>12</v>
      </c>
      <c r="C2" s="2" t="s">
        <v>34</v>
      </c>
      <c r="D2" s="2" t="s">
        <v>13</v>
      </c>
      <c r="E2" s="3" t="s">
        <v>14</v>
      </c>
      <c r="F2" s="4" t="s">
        <v>29</v>
      </c>
      <c r="G2" s="17">
        <v>44696</v>
      </c>
      <c r="H2" s="5">
        <v>705640000</v>
      </c>
      <c r="I2" s="2" t="s">
        <v>32</v>
      </c>
      <c r="J2" s="5">
        <f>+H2-L2</f>
        <v>700920000</v>
      </c>
      <c r="K2" s="2"/>
      <c r="L2" s="6">
        <v>4720000</v>
      </c>
    </row>
    <row r="3" spans="1:16" ht="47.25" x14ac:dyDescent="0.25">
      <c r="A3" s="19" t="s">
        <v>33</v>
      </c>
      <c r="B3" s="2" t="s">
        <v>12</v>
      </c>
      <c r="C3" s="2" t="s">
        <v>34</v>
      </c>
      <c r="D3" s="2" t="s">
        <v>13</v>
      </c>
      <c r="E3" s="3" t="s">
        <v>15</v>
      </c>
      <c r="F3" s="4" t="s">
        <v>30</v>
      </c>
      <c r="G3" s="17">
        <v>44727</v>
      </c>
      <c r="H3" s="6">
        <v>275000</v>
      </c>
      <c r="I3" s="2" t="s">
        <v>32</v>
      </c>
      <c r="J3" s="2"/>
      <c r="K3" s="2"/>
      <c r="L3" s="6">
        <v>275000</v>
      </c>
    </row>
    <row r="4" spans="1:16" ht="47.25" x14ac:dyDescent="0.25">
      <c r="A4" s="19" t="s">
        <v>33</v>
      </c>
      <c r="B4" s="2" t="s">
        <v>12</v>
      </c>
      <c r="C4" s="2" t="s">
        <v>34</v>
      </c>
      <c r="D4" s="2" t="s">
        <v>13</v>
      </c>
      <c r="E4" s="3" t="s">
        <v>16</v>
      </c>
      <c r="F4" s="4" t="s">
        <v>30</v>
      </c>
      <c r="G4" s="17">
        <v>44727</v>
      </c>
      <c r="H4" s="6">
        <v>590000</v>
      </c>
      <c r="I4" s="2" t="s">
        <v>32</v>
      </c>
      <c r="J4" s="2"/>
      <c r="K4" s="2"/>
      <c r="L4" s="6">
        <v>590000</v>
      </c>
    </row>
    <row r="5" spans="1:16" ht="47.25" x14ac:dyDescent="0.25">
      <c r="A5" s="19" t="s">
        <v>33</v>
      </c>
      <c r="B5" s="2" t="s">
        <v>12</v>
      </c>
      <c r="C5" s="2" t="s">
        <v>34</v>
      </c>
      <c r="D5" s="2" t="s">
        <v>13</v>
      </c>
      <c r="E5" s="3" t="s">
        <v>17</v>
      </c>
      <c r="F5" s="4" t="s">
        <v>30</v>
      </c>
      <c r="G5" s="17">
        <v>44727</v>
      </c>
      <c r="H5" s="5">
        <v>4142000</v>
      </c>
      <c r="I5" s="2" t="s">
        <v>32</v>
      </c>
      <c r="J5" s="2"/>
      <c r="K5" s="7">
        <f>+H5-L5</f>
        <v>91200</v>
      </c>
      <c r="L5" s="6">
        <v>4050800</v>
      </c>
    </row>
    <row r="6" spans="1:16" ht="47.25" x14ac:dyDescent="0.25">
      <c r="A6" s="19" t="s">
        <v>33</v>
      </c>
      <c r="B6" s="2" t="s">
        <v>12</v>
      </c>
      <c r="C6" s="2" t="s">
        <v>34</v>
      </c>
      <c r="D6" s="2" t="s">
        <v>13</v>
      </c>
      <c r="E6" s="3" t="s">
        <v>18</v>
      </c>
      <c r="F6" s="4" t="s">
        <v>30</v>
      </c>
      <c r="G6" s="17">
        <v>44727</v>
      </c>
      <c r="H6" s="5">
        <v>509200</v>
      </c>
      <c r="I6" s="2" t="s">
        <v>32</v>
      </c>
      <c r="J6" s="2"/>
      <c r="K6" s="7">
        <f>+H6-L6</f>
        <v>11400</v>
      </c>
      <c r="L6" s="6">
        <v>497800</v>
      </c>
    </row>
    <row r="7" spans="1:16" ht="47.25" x14ac:dyDescent="0.25">
      <c r="A7" s="19" t="s">
        <v>33</v>
      </c>
      <c r="B7" s="2" t="s">
        <v>12</v>
      </c>
      <c r="C7" s="2" t="s">
        <v>34</v>
      </c>
      <c r="D7" s="2" t="s">
        <v>13</v>
      </c>
      <c r="E7" s="3" t="s">
        <v>19</v>
      </c>
      <c r="F7" s="4" t="s">
        <v>30</v>
      </c>
      <c r="G7" s="17">
        <v>44727</v>
      </c>
      <c r="H7" s="5">
        <v>80240000</v>
      </c>
      <c r="I7" s="2" t="s">
        <v>32</v>
      </c>
      <c r="J7" s="2"/>
      <c r="K7" s="7">
        <f>+H7-L7</f>
        <v>1180000</v>
      </c>
      <c r="L7" s="6">
        <v>79060000</v>
      </c>
      <c r="P7" s="1"/>
    </row>
    <row r="8" spans="1:16" ht="47.25" x14ac:dyDescent="0.25">
      <c r="A8" s="19" t="s">
        <v>33</v>
      </c>
      <c r="B8" s="2" t="s">
        <v>12</v>
      </c>
      <c r="C8" s="2" t="s">
        <v>34</v>
      </c>
      <c r="D8" s="2" t="s">
        <v>13</v>
      </c>
      <c r="E8" s="3" t="s">
        <v>20</v>
      </c>
      <c r="F8" s="4" t="s">
        <v>30</v>
      </c>
      <c r="G8" s="17">
        <v>44727</v>
      </c>
      <c r="H8" s="5">
        <v>666700000</v>
      </c>
      <c r="I8" s="2" t="s">
        <v>32</v>
      </c>
      <c r="J8" s="2"/>
      <c r="K8" s="7">
        <f>+H8-L8</f>
        <v>17110000</v>
      </c>
      <c r="L8" s="6">
        <v>649590000</v>
      </c>
    </row>
    <row r="9" spans="1:16" ht="47.25" x14ac:dyDescent="0.25">
      <c r="A9" s="19" t="s">
        <v>33</v>
      </c>
      <c r="B9" s="2" t="s">
        <v>12</v>
      </c>
      <c r="C9" s="2" t="s">
        <v>34</v>
      </c>
      <c r="D9" s="2" t="s">
        <v>13</v>
      </c>
      <c r="E9" s="3" t="s">
        <v>21</v>
      </c>
      <c r="F9" s="4" t="s">
        <v>30</v>
      </c>
      <c r="G9" s="17">
        <v>44727</v>
      </c>
      <c r="H9" s="6">
        <v>4130000</v>
      </c>
      <c r="I9" s="2" t="s">
        <v>32</v>
      </c>
      <c r="J9" s="2"/>
      <c r="K9" s="2"/>
      <c r="L9" s="6">
        <v>4130000</v>
      </c>
    </row>
    <row r="10" spans="1:16" ht="47.25" x14ac:dyDescent="0.25">
      <c r="A10" s="19" t="s">
        <v>33</v>
      </c>
      <c r="B10" s="2" t="s">
        <v>12</v>
      </c>
      <c r="C10" s="2" t="s">
        <v>34</v>
      </c>
      <c r="D10" s="2" t="s">
        <v>13</v>
      </c>
      <c r="E10" s="3" t="s">
        <v>22</v>
      </c>
      <c r="F10" s="4" t="s">
        <v>31</v>
      </c>
      <c r="G10" s="8">
        <v>44756</v>
      </c>
      <c r="H10" s="6">
        <v>3887400</v>
      </c>
      <c r="I10" s="2" t="s">
        <v>32</v>
      </c>
      <c r="J10" s="2"/>
      <c r="K10" s="2"/>
      <c r="L10" s="6">
        <v>3887400</v>
      </c>
      <c r="P10" s="1"/>
    </row>
    <row r="11" spans="1:16" ht="47.25" x14ac:dyDescent="0.25">
      <c r="A11" s="19" t="s">
        <v>33</v>
      </c>
      <c r="B11" s="2" t="s">
        <v>12</v>
      </c>
      <c r="C11" s="2" t="s">
        <v>34</v>
      </c>
      <c r="D11" s="2" t="s">
        <v>13</v>
      </c>
      <c r="E11" s="3" t="s">
        <v>23</v>
      </c>
      <c r="F11" s="4" t="s">
        <v>31</v>
      </c>
      <c r="G11" s="8">
        <v>44756</v>
      </c>
      <c r="H11" s="6">
        <v>589000</v>
      </c>
      <c r="I11" s="2" t="s">
        <v>32</v>
      </c>
      <c r="J11" s="2"/>
      <c r="K11" s="2"/>
      <c r="L11" s="6">
        <v>589000</v>
      </c>
    </row>
    <row r="12" spans="1:16" ht="47.25" x14ac:dyDescent="0.25">
      <c r="A12" s="19" t="s">
        <v>33</v>
      </c>
      <c r="B12" s="2" t="s">
        <v>12</v>
      </c>
      <c r="C12" s="2" t="s">
        <v>34</v>
      </c>
      <c r="D12" s="2" t="s">
        <v>13</v>
      </c>
      <c r="E12" s="3" t="s">
        <v>24</v>
      </c>
      <c r="F12" s="4" t="s">
        <v>31</v>
      </c>
      <c r="G12" s="8">
        <v>44756</v>
      </c>
      <c r="H12" s="6">
        <v>637790000</v>
      </c>
      <c r="I12" s="2" t="s">
        <v>32</v>
      </c>
      <c r="J12" s="2"/>
      <c r="K12" s="2"/>
      <c r="L12" s="6">
        <v>637790000</v>
      </c>
    </row>
    <row r="13" spans="1:16" ht="47.25" x14ac:dyDescent="0.25">
      <c r="A13" s="19" t="s">
        <v>33</v>
      </c>
      <c r="B13" s="2" t="s">
        <v>12</v>
      </c>
      <c r="C13" s="2" t="s">
        <v>34</v>
      </c>
      <c r="D13" s="2" t="s">
        <v>13</v>
      </c>
      <c r="E13" s="3" t="s">
        <v>25</v>
      </c>
      <c r="F13" s="4" t="s">
        <v>31</v>
      </c>
      <c r="G13" s="8">
        <v>44756</v>
      </c>
      <c r="H13" s="6">
        <v>91450000</v>
      </c>
      <c r="I13" s="2" t="s">
        <v>32</v>
      </c>
      <c r="J13" s="2"/>
      <c r="K13" s="2"/>
      <c r="L13" s="6">
        <v>91450000</v>
      </c>
    </row>
    <row r="14" spans="1:16" ht="47.25" x14ac:dyDescent="0.25">
      <c r="A14" s="19" t="s">
        <v>33</v>
      </c>
      <c r="B14" s="2" t="s">
        <v>12</v>
      </c>
      <c r="C14" s="2" t="s">
        <v>34</v>
      </c>
      <c r="D14" s="2" t="s">
        <v>13</v>
      </c>
      <c r="E14" s="3" t="s">
        <v>26</v>
      </c>
      <c r="F14" s="4" t="s">
        <v>31</v>
      </c>
      <c r="G14" s="8">
        <v>44756</v>
      </c>
      <c r="H14" s="6">
        <v>550000</v>
      </c>
      <c r="I14" s="2" t="s">
        <v>32</v>
      </c>
      <c r="J14" s="2"/>
      <c r="K14" s="2"/>
      <c r="L14" s="6">
        <v>550000</v>
      </c>
    </row>
    <row r="15" spans="1:16" ht="47.25" x14ac:dyDescent="0.25">
      <c r="A15" s="19" t="s">
        <v>33</v>
      </c>
      <c r="B15" s="2" t="s">
        <v>12</v>
      </c>
      <c r="C15" s="2" t="s">
        <v>34</v>
      </c>
      <c r="D15" s="2" t="s">
        <v>13</v>
      </c>
      <c r="E15" s="3" t="s">
        <v>27</v>
      </c>
      <c r="F15" s="4" t="s">
        <v>31</v>
      </c>
      <c r="G15" s="8">
        <v>44756</v>
      </c>
      <c r="H15" s="6">
        <v>2950000</v>
      </c>
      <c r="I15" s="2" t="s">
        <v>32</v>
      </c>
      <c r="J15" s="2"/>
      <c r="K15" s="2"/>
      <c r="L15" s="6">
        <v>2950000</v>
      </c>
    </row>
    <row r="16" spans="1:16" ht="47.25" x14ac:dyDescent="0.25">
      <c r="A16" s="19" t="s">
        <v>33</v>
      </c>
      <c r="B16" s="2" t="s">
        <v>12</v>
      </c>
      <c r="C16" s="2" t="s">
        <v>34</v>
      </c>
      <c r="D16" s="2" t="s">
        <v>13</v>
      </c>
      <c r="E16" s="3" t="s">
        <v>28</v>
      </c>
      <c r="F16" s="4" t="s">
        <v>31</v>
      </c>
      <c r="G16" s="8">
        <v>44756</v>
      </c>
      <c r="H16" s="6">
        <v>1180000</v>
      </c>
      <c r="I16" s="2" t="s">
        <v>32</v>
      </c>
      <c r="J16" s="2"/>
      <c r="K16" s="2"/>
      <c r="L16" s="6">
        <v>1180000</v>
      </c>
    </row>
    <row r="17" spans="1:12" ht="15.75" x14ac:dyDescent="0.25">
      <c r="A17" s="9"/>
      <c r="B17" s="9"/>
      <c r="C17" s="9"/>
      <c r="D17" s="9"/>
      <c r="E17" s="9"/>
      <c r="F17" s="9"/>
      <c r="G17" s="9"/>
      <c r="H17" s="10"/>
      <c r="I17" s="9"/>
      <c r="J17" s="9"/>
      <c r="K17" s="9"/>
      <c r="L17" s="18">
        <f>SUM(L2:L16)</f>
        <v>1481310000</v>
      </c>
    </row>
  </sheetData>
  <dataValidations count="3">
    <dataValidation type="textLength" allowBlank="1" showInputMessage="1" showErrorMessage="1" errorTitle="ERROR" error="El prefijo no debe superar los 4 caracteres" sqref="D2:D1048576">
      <formula1>0</formula1>
      <formula2>4</formula2>
    </dataValidation>
    <dataValidation type="whole" allowBlank="1" showInputMessage="1" showErrorMessage="1" errorTitle="ERROR" error="Datos no validos" sqref="E2:E1048576">
      <formula1>1</formula1>
      <formula2>9999999999999</formula2>
    </dataValidation>
    <dataValidation type="date" allowBlank="1" showInputMessage="1" showErrorMessage="1" sqref="F1:F1048576 G17:G1048576 G1">
      <formula1>36526</formula1>
      <formula2>44656</formula2>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T21"/>
  <sheetViews>
    <sheetView workbookViewId="0">
      <selection activeCell="A10" sqref="A10"/>
    </sheetView>
  </sheetViews>
  <sheetFormatPr baseColWidth="10" defaultRowHeight="15" x14ac:dyDescent="0.25"/>
  <cols>
    <col min="3" max="3" width="7.42578125" bestFit="1" customWidth="1"/>
    <col min="4" max="4" width="9.28515625" bestFit="1" customWidth="1"/>
    <col min="5" max="5" width="11" bestFit="1" customWidth="1"/>
    <col min="7" max="7" width="8" bestFit="1" customWidth="1"/>
    <col min="8" max="8" width="11.140625" bestFit="1" customWidth="1"/>
    <col min="10" max="11" width="16.85546875" bestFit="1" customWidth="1"/>
    <col min="12" max="12" width="21.140625" customWidth="1"/>
    <col min="13" max="13" width="35.42578125" customWidth="1"/>
    <col min="18" max="18" width="12.7109375" bestFit="1" customWidth="1"/>
    <col min="21" max="21" width="15" bestFit="1" customWidth="1"/>
    <col min="22" max="22" width="13.140625" bestFit="1" customWidth="1"/>
    <col min="25" max="25" width="14.28515625" bestFit="1" customWidth="1"/>
    <col min="29" max="29" width="12.5703125" style="74" customWidth="1"/>
    <col min="31" max="31" width="13.5703125" customWidth="1"/>
  </cols>
  <sheetData>
    <row r="1" spans="1:46" x14ac:dyDescent="0.25">
      <c r="J1" s="73">
        <f>SUBTOTAL(9,J3:J17)</f>
        <v>2110186400</v>
      </c>
      <c r="K1" s="73">
        <f>SUBTOTAL(9,K3:K17)</f>
        <v>1392156400</v>
      </c>
    </row>
    <row r="2" spans="1:46" ht="105" x14ac:dyDescent="0.25">
      <c r="A2" s="61" t="s">
        <v>61</v>
      </c>
      <c r="B2" s="61" t="s">
        <v>62</v>
      </c>
      <c r="C2" s="61" t="s">
        <v>63</v>
      </c>
      <c r="D2" s="61" t="s">
        <v>64</v>
      </c>
      <c r="E2" s="61" t="s">
        <v>65</v>
      </c>
      <c r="F2" s="62" t="s">
        <v>66</v>
      </c>
      <c r="G2" s="61" t="s">
        <v>67</v>
      </c>
      <c r="H2" s="61" t="s">
        <v>68</v>
      </c>
      <c r="I2" s="61" t="s">
        <v>69</v>
      </c>
      <c r="J2" s="63" t="s">
        <v>70</v>
      </c>
      <c r="K2" s="63" t="s">
        <v>71</v>
      </c>
      <c r="L2" s="61" t="s">
        <v>72</v>
      </c>
      <c r="M2" s="64" t="s">
        <v>73</v>
      </c>
      <c r="N2" s="64" t="s">
        <v>74</v>
      </c>
      <c r="O2" s="64" t="s">
        <v>75</v>
      </c>
      <c r="P2" s="65" t="s">
        <v>76</v>
      </c>
      <c r="Q2" s="64" t="s">
        <v>77</v>
      </c>
      <c r="R2" s="64" t="s">
        <v>78</v>
      </c>
      <c r="S2" s="64" t="s">
        <v>79</v>
      </c>
      <c r="T2" s="61" t="s">
        <v>80</v>
      </c>
      <c r="U2" s="63" t="s">
        <v>81</v>
      </c>
      <c r="V2" s="63" t="s">
        <v>82</v>
      </c>
      <c r="W2" s="63" t="s">
        <v>83</v>
      </c>
      <c r="X2" s="63" t="s">
        <v>84</v>
      </c>
      <c r="Y2" s="63" t="s">
        <v>85</v>
      </c>
      <c r="Z2" s="66" t="s">
        <v>86</v>
      </c>
      <c r="AA2" s="66" t="s">
        <v>87</v>
      </c>
      <c r="AB2" s="66" t="s">
        <v>88</v>
      </c>
      <c r="AC2" s="75" t="s">
        <v>89</v>
      </c>
      <c r="AD2" s="63" t="s">
        <v>90</v>
      </c>
      <c r="AE2" s="65" t="s">
        <v>162</v>
      </c>
      <c r="AF2" s="65" t="s">
        <v>91</v>
      </c>
      <c r="AG2" s="64" t="s">
        <v>92</v>
      </c>
      <c r="AH2" s="64" t="s">
        <v>93</v>
      </c>
      <c r="AI2" s="67" t="s">
        <v>94</v>
      </c>
      <c r="AJ2" s="61" t="s">
        <v>95</v>
      </c>
      <c r="AK2" s="61" t="s">
        <v>96</v>
      </c>
      <c r="AL2" s="61" t="s">
        <v>97</v>
      </c>
      <c r="AM2" s="61" t="s">
        <v>98</v>
      </c>
      <c r="AN2" s="61" t="s">
        <v>99</v>
      </c>
      <c r="AO2" s="61" t="s">
        <v>100</v>
      </c>
      <c r="AP2" s="61" t="s">
        <v>101</v>
      </c>
      <c r="AQ2" s="61" t="s">
        <v>102</v>
      </c>
      <c r="AR2" s="68" t="s">
        <v>103</v>
      </c>
      <c r="AS2" s="68" t="s">
        <v>104</v>
      </c>
      <c r="AT2" s="61" t="s">
        <v>105</v>
      </c>
    </row>
    <row r="3" spans="1:46" hidden="1" x14ac:dyDescent="0.25">
      <c r="A3" s="69">
        <v>900034438</v>
      </c>
      <c r="B3" s="69" t="s">
        <v>106</v>
      </c>
      <c r="C3" s="69" t="s">
        <v>13</v>
      </c>
      <c r="D3" s="69">
        <v>4007</v>
      </c>
      <c r="E3" s="69" t="s">
        <v>107</v>
      </c>
      <c r="F3" s="69" t="s">
        <v>108</v>
      </c>
      <c r="G3" s="69" t="s">
        <v>13</v>
      </c>
      <c r="H3" s="69">
        <v>4007</v>
      </c>
      <c r="I3" s="70">
        <v>44721</v>
      </c>
      <c r="J3" s="71">
        <v>590000</v>
      </c>
      <c r="K3" s="71">
        <v>590000</v>
      </c>
      <c r="L3" s="69" t="s">
        <v>109</v>
      </c>
      <c r="M3" s="69" t="s">
        <v>166</v>
      </c>
      <c r="N3" s="69"/>
      <c r="O3" s="69"/>
      <c r="P3" s="71">
        <v>0</v>
      </c>
      <c r="Q3" s="69"/>
      <c r="R3" s="69"/>
      <c r="S3" s="69"/>
      <c r="T3" s="69" t="s">
        <v>110</v>
      </c>
      <c r="U3" s="71">
        <v>590000</v>
      </c>
      <c r="V3" s="71">
        <v>0</v>
      </c>
      <c r="W3" s="71">
        <v>0</v>
      </c>
      <c r="X3" s="71">
        <v>0</v>
      </c>
      <c r="Y3" s="71">
        <v>590000</v>
      </c>
      <c r="Z3" s="71">
        <v>0</v>
      </c>
      <c r="AA3" s="71"/>
      <c r="AB3" s="71">
        <v>0</v>
      </c>
      <c r="AC3" s="76">
        <v>0</v>
      </c>
      <c r="AD3" s="71">
        <v>0</v>
      </c>
      <c r="AE3" s="71">
        <v>590000</v>
      </c>
      <c r="AF3" s="71">
        <v>0</v>
      </c>
      <c r="AG3" s="69">
        <v>4800056648</v>
      </c>
      <c r="AH3" s="69" t="s">
        <v>163</v>
      </c>
      <c r="AI3" s="72">
        <v>0</v>
      </c>
      <c r="AJ3" s="70">
        <v>44727</v>
      </c>
      <c r="AK3" s="69"/>
      <c r="AL3" s="69">
        <v>2</v>
      </c>
      <c r="AM3" s="69"/>
      <c r="AN3" s="69" t="s">
        <v>111</v>
      </c>
      <c r="AO3" s="69">
        <v>1</v>
      </c>
      <c r="AP3" s="69">
        <v>20220630</v>
      </c>
      <c r="AQ3" s="69">
        <v>20220615</v>
      </c>
      <c r="AR3" s="72">
        <v>590000</v>
      </c>
      <c r="AS3" s="72">
        <v>0</v>
      </c>
      <c r="AT3" s="69"/>
    </row>
    <row r="4" spans="1:46" hidden="1" x14ac:dyDescent="0.25">
      <c r="A4" s="69">
        <v>900034438</v>
      </c>
      <c r="B4" s="69" t="s">
        <v>106</v>
      </c>
      <c r="C4" s="69" t="s">
        <v>13</v>
      </c>
      <c r="D4" s="69">
        <v>4068</v>
      </c>
      <c r="E4" s="69" t="s">
        <v>112</v>
      </c>
      <c r="F4" s="69" t="s">
        <v>113</v>
      </c>
      <c r="G4" s="69" t="s">
        <v>13</v>
      </c>
      <c r="H4" s="69">
        <v>4068</v>
      </c>
      <c r="I4" s="70">
        <v>44755</v>
      </c>
      <c r="J4" s="71">
        <v>550000</v>
      </c>
      <c r="K4" s="71">
        <v>550000</v>
      </c>
      <c r="L4" s="69" t="s">
        <v>109</v>
      </c>
      <c r="M4" s="69" t="s">
        <v>166</v>
      </c>
      <c r="N4" s="69"/>
      <c r="O4" s="69"/>
      <c r="P4" s="71">
        <v>0</v>
      </c>
      <c r="Q4" s="69"/>
      <c r="R4" s="69"/>
      <c r="S4" s="69"/>
      <c r="T4" s="69" t="s">
        <v>110</v>
      </c>
      <c r="U4" s="71">
        <v>550000</v>
      </c>
      <c r="V4" s="71">
        <v>0</v>
      </c>
      <c r="W4" s="71">
        <v>0</v>
      </c>
      <c r="X4" s="71">
        <v>0</v>
      </c>
      <c r="Y4" s="71">
        <v>550000</v>
      </c>
      <c r="Z4" s="71">
        <v>0</v>
      </c>
      <c r="AA4" s="71"/>
      <c r="AB4" s="71">
        <v>0</v>
      </c>
      <c r="AC4" s="76">
        <v>0</v>
      </c>
      <c r="AD4" s="71">
        <v>0</v>
      </c>
      <c r="AE4" s="71">
        <v>550000</v>
      </c>
      <c r="AF4" s="71">
        <v>0</v>
      </c>
      <c r="AG4" s="69">
        <v>2201275792</v>
      </c>
      <c r="AH4" s="69" t="s">
        <v>163</v>
      </c>
      <c r="AI4" s="72">
        <v>0</v>
      </c>
      <c r="AJ4" s="70">
        <v>44756</v>
      </c>
      <c r="AK4" s="69"/>
      <c r="AL4" s="69">
        <v>2</v>
      </c>
      <c r="AM4" s="69"/>
      <c r="AN4" s="69" t="s">
        <v>111</v>
      </c>
      <c r="AO4" s="69">
        <v>1</v>
      </c>
      <c r="AP4" s="69">
        <v>20220730</v>
      </c>
      <c r="AQ4" s="69">
        <v>20220714</v>
      </c>
      <c r="AR4" s="72">
        <v>550000</v>
      </c>
      <c r="AS4" s="72">
        <v>0</v>
      </c>
      <c r="AT4" s="69"/>
    </row>
    <row r="5" spans="1:46" hidden="1" x14ac:dyDescent="0.25">
      <c r="A5" s="69">
        <v>900034438</v>
      </c>
      <c r="B5" s="69" t="s">
        <v>106</v>
      </c>
      <c r="C5" s="69" t="s">
        <v>13</v>
      </c>
      <c r="D5" s="69">
        <v>4069</v>
      </c>
      <c r="E5" s="69" t="s">
        <v>114</v>
      </c>
      <c r="F5" s="69" t="s">
        <v>115</v>
      </c>
      <c r="G5" s="69" t="s">
        <v>13</v>
      </c>
      <c r="H5" s="69">
        <v>4069</v>
      </c>
      <c r="I5" s="70">
        <v>44755</v>
      </c>
      <c r="J5" s="71">
        <v>2950000</v>
      </c>
      <c r="K5" s="71">
        <v>2950000</v>
      </c>
      <c r="L5" s="69" t="s">
        <v>109</v>
      </c>
      <c r="M5" s="69" t="s">
        <v>166</v>
      </c>
      <c r="N5" s="69"/>
      <c r="O5" s="69"/>
      <c r="P5" s="71">
        <v>0</v>
      </c>
      <c r="Q5" s="69"/>
      <c r="R5" s="69"/>
      <c r="S5" s="69"/>
      <c r="T5" s="69" t="s">
        <v>110</v>
      </c>
      <c r="U5" s="71">
        <v>2950000</v>
      </c>
      <c r="V5" s="71">
        <v>0</v>
      </c>
      <c r="W5" s="71">
        <v>0</v>
      </c>
      <c r="X5" s="71">
        <v>0</v>
      </c>
      <c r="Y5" s="71">
        <v>2950000</v>
      </c>
      <c r="Z5" s="71">
        <v>0</v>
      </c>
      <c r="AA5" s="71"/>
      <c r="AB5" s="71">
        <v>0</v>
      </c>
      <c r="AC5" s="76">
        <v>0</v>
      </c>
      <c r="AD5" s="71">
        <v>0</v>
      </c>
      <c r="AE5" s="71">
        <v>2950000</v>
      </c>
      <c r="AF5" s="71">
        <v>0</v>
      </c>
      <c r="AG5" s="69">
        <v>2201275792</v>
      </c>
      <c r="AH5" s="69" t="s">
        <v>163</v>
      </c>
      <c r="AI5" s="72">
        <v>0</v>
      </c>
      <c r="AJ5" s="70">
        <v>44756</v>
      </c>
      <c r="AK5" s="69"/>
      <c r="AL5" s="69">
        <v>2</v>
      </c>
      <c r="AM5" s="69"/>
      <c r="AN5" s="69" t="s">
        <v>111</v>
      </c>
      <c r="AO5" s="69">
        <v>1</v>
      </c>
      <c r="AP5" s="69">
        <v>20220730</v>
      </c>
      <c r="AQ5" s="69">
        <v>20220714</v>
      </c>
      <c r="AR5" s="72">
        <v>2950000</v>
      </c>
      <c r="AS5" s="72">
        <v>0</v>
      </c>
      <c r="AT5" s="69"/>
    </row>
    <row r="6" spans="1:46" hidden="1" x14ac:dyDescent="0.25">
      <c r="A6" s="69">
        <v>900034438</v>
      </c>
      <c r="B6" s="69" t="s">
        <v>106</v>
      </c>
      <c r="C6" s="69" t="s">
        <v>13</v>
      </c>
      <c r="D6" s="69">
        <v>4070</v>
      </c>
      <c r="E6" s="69" t="s">
        <v>116</v>
      </c>
      <c r="F6" s="69" t="s">
        <v>117</v>
      </c>
      <c r="G6" s="69" t="s">
        <v>13</v>
      </c>
      <c r="H6" s="69">
        <v>4070</v>
      </c>
      <c r="I6" s="70">
        <v>44755</v>
      </c>
      <c r="J6" s="71">
        <v>1180000</v>
      </c>
      <c r="K6" s="71">
        <v>1180000</v>
      </c>
      <c r="L6" s="69" t="s">
        <v>109</v>
      </c>
      <c r="M6" s="69" t="s">
        <v>166</v>
      </c>
      <c r="N6" s="69"/>
      <c r="O6" s="69"/>
      <c r="P6" s="71">
        <v>0</v>
      </c>
      <c r="Q6" s="69"/>
      <c r="R6" s="69"/>
      <c r="S6" s="69"/>
      <c r="T6" s="69" t="s">
        <v>110</v>
      </c>
      <c r="U6" s="71">
        <v>1180000</v>
      </c>
      <c r="V6" s="71">
        <v>0</v>
      </c>
      <c r="W6" s="71">
        <v>0</v>
      </c>
      <c r="X6" s="71">
        <v>0</v>
      </c>
      <c r="Y6" s="71">
        <v>1180000</v>
      </c>
      <c r="Z6" s="71">
        <v>0</v>
      </c>
      <c r="AA6" s="71"/>
      <c r="AB6" s="71">
        <v>0</v>
      </c>
      <c r="AC6" s="76">
        <v>0</v>
      </c>
      <c r="AD6" s="71">
        <v>0</v>
      </c>
      <c r="AE6" s="71">
        <v>1180000</v>
      </c>
      <c r="AF6" s="71">
        <v>0</v>
      </c>
      <c r="AG6" s="69">
        <v>2201275792</v>
      </c>
      <c r="AH6" s="69" t="s">
        <v>163</v>
      </c>
      <c r="AI6" s="72">
        <v>0</v>
      </c>
      <c r="AJ6" s="70">
        <v>44756</v>
      </c>
      <c r="AK6" s="69"/>
      <c r="AL6" s="69">
        <v>2</v>
      </c>
      <c r="AM6" s="69"/>
      <c r="AN6" s="69" t="s">
        <v>111</v>
      </c>
      <c r="AO6" s="69">
        <v>1</v>
      </c>
      <c r="AP6" s="69">
        <v>20220730</v>
      </c>
      <c r="AQ6" s="69">
        <v>20220722</v>
      </c>
      <c r="AR6" s="72">
        <v>1180000</v>
      </c>
      <c r="AS6" s="72">
        <v>0</v>
      </c>
      <c r="AT6" s="69"/>
    </row>
    <row r="7" spans="1:46" hidden="1" x14ac:dyDescent="0.25">
      <c r="A7" s="69">
        <v>900034438</v>
      </c>
      <c r="B7" s="69" t="s">
        <v>106</v>
      </c>
      <c r="C7" s="69" t="s">
        <v>13</v>
      </c>
      <c r="D7" s="69">
        <v>4008</v>
      </c>
      <c r="E7" s="69" t="s">
        <v>118</v>
      </c>
      <c r="F7" s="69" t="s">
        <v>119</v>
      </c>
      <c r="G7" s="69" t="s">
        <v>13</v>
      </c>
      <c r="H7" s="69">
        <v>4008</v>
      </c>
      <c r="I7" s="70">
        <v>44721</v>
      </c>
      <c r="J7" s="71">
        <v>4142000</v>
      </c>
      <c r="K7" s="71">
        <v>4050800</v>
      </c>
      <c r="L7" s="69" t="s">
        <v>120</v>
      </c>
      <c r="M7" s="69" t="s">
        <v>166</v>
      </c>
      <c r="N7" s="69"/>
      <c r="O7" s="69"/>
      <c r="P7" s="71">
        <v>0</v>
      </c>
      <c r="Q7" s="69"/>
      <c r="R7" s="69"/>
      <c r="S7" s="69"/>
      <c r="T7" s="69" t="s">
        <v>110</v>
      </c>
      <c r="U7" s="71">
        <v>4142000</v>
      </c>
      <c r="V7" s="71">
        <v>91200</v>
      </c>
      <c r="W7" s="71">
        <v>0</v>
      </c>
      <c r="X7" s="71">
        <v>0</v>
      </c>
      <c r="Y7" s="71">
        <v>4050800</v>
      </c>
      <c r="Z7" s="71">
        <v>0</v>
      </c>
      <c r="AA7" s="71"/>
      <c r="AB7" s="71">
        <v>0</v>
      </c>
      <c r="AC7" s="76">
        <v>0</v>
      </c>
      <c r="AD7" s="71">
        <v>0</v>
      </c>
      <c r="AE7" s="71">
        <v>4050800</v>
      </c>
      <c r="AF7" s="71">
        <v>0</v>
      </c>
      <c r="AG7" s="69">
        <v>2201273964</v>
      </c>
      <c r="AH7" s="69" t="s">
        <v>164</v>
      </c>
      <c r="AI7" s="72">
        <v>0</v>
      </c>
      <c r="AJ7" s="70">
        <v>44727</v>
      </c>
      <c r="AK7" s="69"/>
      <c r="AL7" s="69">
        <v>2</v>
      </c>
      <c r="AM7" s="69"/>
      <c r="AN7" s="69" t="s">
        <v>111</v>
      </c>
      <c r="AO7" s="69">
        <v>2</v>
      </c>
      <c r="AP7" s="69">
        <v>20220811</v>
      </c>
      <c r="AQ7" s="69">
        <v>20220728</v>
      </c>
      <c r="AR7" s="72">
        <v>4142000</v>
      </c>
      <c r="AS7" s="72">
        <v>91200</v>
      </c>
      <c r="AT7" s="69"/>
    </row>
    <row r="8" spans="1:46" hidden="1" x14ac:dyDescent="0.25">
      <c r="A8" s="69">
        <v>900034438</v>
      </c>
      <c r="B8" s="69" t="s">
        <v>106</v>
      </c>
      <c r="C8" s="69" t="s">
        <v>13</v>
      </c>
      <c r="D8" s="69">
        <v>4009</v>
      </c>
      <c r="E8" s="69" t="s">
        <v>121</v>
      </c>
      <c r="F8" s="69" t="s">
        <v>122</v>
      </c>
      <c r="G8" s="69" t="s">
        <v>13</v>
      </c>
      <c r="H8" s="69">
        <v>4009</v>
      </c>
      <c r="I8" s="70">
        <v>44721</v>
      </c>
      <c r="J8" s="71">
        <v>509200</v>
      </c>
      <c r="K8" s="71">
        <v>497800</v>
      </c>
      <c r="L8" s="69" t="s">
        <v>120</v>
      </c>
      <c r="M8" s="69" t="s">
        <v>166</v>
      </c>
      <c r="N8" s="69"/>
      <c r="O8" s="69"/>
      <c r="P8" s="71">
        <v>0</v>
      </c>
      <c r="Q8" s="69"/>
      <c r="R8" s="69"/>
      <c r="S8" s="69"/>
      <c r="T8" s="69" t="s">
        <v>110</v>
      </c>
      <c r="U8" s="71">
        <v>509200</v>
      </c>
      <c r="V8" s="71">
        <v>11400</v>
      </c>
      <c r="W8" s="71">
        <v>0</v>
      </c>
      <c r="X8" s="71">
        <v>0</v>
      </c>
      <c r="Y8" s="71">
        <v>497800</v>
      </c>
      <c r="Z8" s="71">
        <v>0</v>
      </c>
      <c r="AA8" s="71"/>
      <c r="AB8" s="71">
        <v>0</v>
      </c>
      <c r="AC8" s="76">
        <v>0</v>
      </c>
      <c r="AD8" s="71">
        <v>0</v>
      </c>
      <c r="AE8" s="71">
        <v>497800</v>
      </c>
      <c r="AF8" s="71">
        <v>0</v>
      </c>
      <c r="AG8" s="69">
        <v>4800056648</v>
      </c>
      <c r="AH8" s="69" t="s">
        <v>163</v>
      </c>
      <c r="AI8" s="72">
        <v>0</v>
      </c>
      <c r="AJ8" s="70">
        <v>44727</v>
      </c>
      <c r="AK8" s="69"/>
      <c r="AL8" s="69">
        <v>2</v>
      </c>
      <c r="AM8" s="69"/>
      <c r="AN8" s="69" t="s">
        <v>111</v>
      </c>
      <c r="AO8" s="69">
        <v>2</v>
      </c>
      <c r="AP8" s="69">
        <v>20220811</v>
      </c>
      <c r="AQ8" s="69">
        <v>20220728</v>
      </c>
      <c r="AR8" s="72">
        <v>509200</v>
      </c>
      <c r="AS8" s="72">
        <v>11400</v>
      </c>
      <c r="AT8" s="69"/>
    </row>
    <row r="9" spans="1:46" hidden="1" x14ac:dyDescent="0.25">
      <c r="A9" s="69">
        <v>900034438</v>
      </c>
      <c r="B9" s="69" t="s">
        <v>106</v>
      </c>
      <c r="C9" s="69" t="s">
        <v>13</v>
      </c>
      <c r="D9" s="69">
        <v>4010</v>
      </c>
      <c r="E9" s="69" t="s">
        <v>123</v>
      </c>
      <c r="F9" s="69" t="s">
        <v>124</v>
      </c>
      <c r="G9" s="69" t="s">
        <v>13</v>
      </c>
      <c r="H9" s="69">
        <v>4010</v>
      </c>
      <c r="I9" s="70">
        <v>44721</v>
      </c>
      <c r="J9" s="71">
        <v>80240000</v>
      </c>
      <c r="K9" s="71">
        <v>79060000</v>
      </c>
      <c r="L9" s="69" t="s">
        <v>120</v>
      </c>
      <c r="M9" s="69" t="s">
        <v>166</v>
      </c>
      <c r="N9" s="69"/>
      <c r="O9" s="69"/>
      <c r="P9" s="71">
        <v>0</v>
      </c>
      <c r="Q9" s="69"/>
      <c r="R9" s="69"/>
      <c r="S9" s="69"/>
      <c r="T9" s="69" t="s">
        <v>110</v>
      </c>
      <c r="U9" s="71">
        <v>80240000</v>
      </c>
      <c r="V9" s="71">
        <v>1180000</v>
      </c>
      <c r="W9" s="71">
        <v>0</v>
      </c>
      <c r="X9" s="71">
        <v>0</v>
      </c>
      <c r="Y9" s="71">
        <v>79060000</v>
      </c>
      <c r="Z9" s="71">
        <v>0</v>
      </c>
      <c r="AA9" s="71"/>
      <c r="AB9" s="71">
        <v>0</v>
      </c>
      <c r="AC9" s="76">
        <v>0</v>
      </c>
      <c r="AD9" s="71">
        <v>0</v>
      </c>
      <c r="AE9" s="71">
        <v>79060000</v>
      </c>
      <c r="AF9" s="71">
        <v>0</v>
      </c>
      <c r="AG9" s="69">
        <v>4800056648</v>
      </c>
      <c r="AH9" s="69" t="s">
        <v>163</v>
      </c>
      <c r="AI9" s="72">
        <v>0</v>
      </c>
      <c r="AJ9" s="70">
        <v>44727</v>
      </c>
      <c r="AK9" s="69"/>
      <c r="AL9" s="69">
        <v>2</v>
      </c>
      <c r="AM9" s="69"/>
      <c r="AN9" s="69" t="s">
        <v>111</v>
      </c>
      <c r="AO9" s="69">
        <v>2</v>
      </c>
      <c r="AP9" s="69">
        <v>20220811</v>
      </c>
      <c r="AQ9" s="69">
        <v>20220728</v>
      </c>
      <c r="AR9" s="72">
        <v>80240000</v>
      </c>
      <c r="AS9" s="72">
        <v>1180000</v>
      </c>
      <c r="AT9" s="69"/>
    </row>
    <row r="10" spans="1:46" x14ac:dyDescent="0.25">
      <c r="A10" s="69">
        <v>900034438</v>
      </c>
      <c r="B10" s="69" t="s">
        <v>106</v>
      </c>
      <c r="C10" s="69" t="s">
        <v>13</v>
      </c>
      <c r="D10" s="69">
        <v>4065</v>
      </c>
      <c r="E10" s="69" t="s">
        <v>125</v>
      </c>
      <c r="F10" s="69" t="s">
        <v>126</v>
      </c>
      <c r="G10" s="69" t="s">
        <v>13</v>
      </c>
      <c r="H10" s="69">
        <v>4065</v>
      </c>
      <c r="I10" s="70">
        <v>44755</v>
      </c>
      <c r="J10" s="71">
        <v>589000</v>
      </c>
      <c r="K10" s="71">
        <v>589000</v>
      </c>
      <c r="L10" s="69" t="s">
        <v>127</v>
      </c>
      <c r="M10" s="69" t="s">
        <v>161</v>
      </c>
      <c r="N10" s="69"/>
      <c r="O10" s="69" t="s">
        <v>129</v>
      </c>
      <c r="P10" s="71">
        <v>7600</v>
      </c>
      <c r="Q10" s="69" t="s">
        <v>130</v>
      </c>
      <c r="R10" s="77">
        <v>581400</v>
      </c>
      <c r="S10" s="69">
        <v>1222049996</v>
      </c>
      <c r="T10" s="69" t="s">
        <v>110</v>
      </c>
      <c r="U10" s="71">
        <v>589000</v>
      </c>
      <c r="V10" s="71">
        <v>0</v>
      </c>
      <c r="W10" s="71">
        <v>0</v>
      </c>
      <c r="X10" s="71">
        <v>0</v>
      </c>
      <c r="Y10" s="71">
        <v>581400</v>
      </c>
      <c r="Z10" s="71">
        <v>0</v>
      </c>
      <c r="AA10" s="71"/>
      <c r="AB10" s="71">
        <v>7600</v>
      </c>
      <c r="AC10" s="71" t="s">
        <v>131</v>
      </c>
      <c r="AD10" s="71">
        <v>7600</v>
      </c>
      <c r="AE10" s="71">
        <v>0</v>
      </c>
      <c r="AF10" s="71">
        <v>0</v>
      </c>
      <c r="AG10" s="69"/>
      <c r="AH10" s="69"/>
      <c r="AI10" s="72">
        <v>0</v>
      </c>
      <c r="AJ10" s="70">
        <v>44756</v>
      </c>
      <c r="AK10" s="69"/>
      <c r="AL10" s="69">
        <v>9</v>
      </c>
      <c r="AM10" s="69"/>
      <c r="AN10" s="69" t="s">
        <v>132</v>
      </c>
      <c r="AO10" s="69">
        <v>1</v>
      </c>
      <c r="AP10" s="69">
        <v>20220830</v>
      </c>
      <c r="AQ10" s="69">
        <v>20220714</v>
      </c>
      <c r="AR10" s="72">
        <v>589000</v>
      </c>
      <c r="AS10" s="72">
        <v>0</v>
      </c>
      <c r="AT10" s="69"/>
    </row>
    <row r="11" spans="1:46" x14ac:dyDescent="0.25">
      <c r="A11" s="69">
        <v>900034438</v>
      </c>
      <c r="B11" s="69" t="s">
        <v>106</v>
      </c>
      <c r="C11" s="69" t="s">
        <v>13</v>
      </c>
      <c r="D11" s="69">
        <v>4064</v>
      </c>
      <c r="E11" s="69" t="s">
        <v>133</v>
      </c>
      <c r="F11" s="69" t="s">
        <v>134</v>
      </c>
      <c r="G11" s="69" t="s">
        <v>13</v>
      </c>
      <c r="H11" s="69">
        <v>4064</v>
      </c>
      <c r="I11" s="70">
        <v>44755</v>
      </c>
      <c r="J11" s="71">
        <v>3887400</v>
      </c>
      <c r="K11" s="71">
        <v>3887400</v>
      </c>
      <c r="L11" s="69" t="s">
        <v>127</v>
      </c>
      <c r="M11" s="69" t="s">
        <v>167</v>
      </c>
      <c r="N11" s="69"/>
      <c r="O11" s="69" t="s">
        <v>129</v>
      </c>
      <c r="P11" s="71">
        <v>26600</v>
      </c>
      <c r="Q11" s="69" t="s">
        <v>130</v>
      </c>
      <c r="R11" s="69"/>
      <c r="S11" s="69"/>
      <c r="T11" s="69" t="s">
        <v>110</v>
      </c>
      <c r="U11" s="71">
        <v>3887400</v>
      </c>
      <c r="V11" s="71">
        <v>0</v>
      </c>
      <c r="W11" s="71">
        <v>0</v>
      </c>
      <c r="X11" s="71">
        <v>0</v>
      </c>
      <c r="Y11" s="71">
        <v>3860800</v>
      </c>
      <c r="Z11" s="71">
        <v>0</v>
      </c>
      <c r="AA11" s="71"/>
      <c r="AB11" s="71">
        <v>26600</v>
      </c>
      <c r="AC11" s="76" t="s">
        <v>135</v>
      </c>
      <c r="AD11" s="71">
        <v>26600</v>
      </c>
      <c r="AE11" s="71">
        <v>3860800</v>
      </c>
      <c r="AF11" s="71">
        <v>0</v>
      </c>
      <c r="AG11" s="69">
        <v>2201275792</v>
      </c>
      <c r="AH11" s="69" t="s">
        <v>163</v>
      </c>
      <c r="AI11" s="72">
        <v>0</v>
      </c>
      <c r="AJ11" s="70">
        <v>44756</v>
      </c>
      <c r="AK11" s="69"/>
      <c r="AL11" s="69">
        <v>9</v>
      </c>
      <c r="AM11" s="69"/>
      <c r="AN11" s="69" t="s">
        <v>132</v>
      </c>
      <c r="AO11" s="69">
        <v>1</v>
      </c>
      <c r="AP11" s="69">
        <v>20220830</v>
      </c>
      <c r="AQ11" s="69">
        <v>20220714</v>
      </c>
      <c r="AR11" s="72">
        <v>3887400</v>
      </c>
      <c r="AS11" s="72">
        <v>0</v>
      </c>
      <c r="AT11" s="69"/>
    </row>
    <row r="12" spans="1:46" hidden="1" x14ac:dyDescent="0.25">
      <c r="A12" s="69">
        <v>900034438</v>
      </c>
      <c r="B12" s="69" t="s">
        <v>106</v>
      </c>
      <c r="C12" s="69" t="s">
        <v>13</v>
      </c>
      <c r="D12" s="69">
        <v>4006</v>
      </c>
      <c r="E12" s="69" t="s">
        <v>136</v>
      </c>
      <c r="F12" s="69" t="s">
        <v>137</v>
      </c>
      <c r="G12" s="69" t="s">
        <v>13</v>
      </c>
      <c r="H12" s="69">
        <v>4006</v>
      </c>
      <c r="I12" s="70">
        <v>44721</v>
      </c>
      <c r="J12" s="71">
        <v>275000</v>
      </c>
      <c r="K12" s="71">
        <v>275000</v>
      </c>
      <c r="L12" s="69" t="s">
        <v>138</v>
      </c>
      <c r="M12" s="69" t="s">
        <v>53</v>
      </c>
      <c r="N12" s="69" t="s">
        <v>139</v>
      </c>
      <c r="O12" s="69" t="s">
        <v>140</v>
      </c>
      <c r="P12" s="71">
        <v>275000</v>
      </c>
      <c r="Q12" s="69" t="s">
        <v>141</v>
      </c>
      <c r="R12" s="69"/>
      <c r="S12" s="69"/>
      <c r="T12" s="69" t="s">
        <v>110</v>
      </c>
      <c r="U12" s="71">
        <v>275000</v>
      </c>
      <c r="V12" s="71">
        <v>0</v>
      </c>
      <c r="W12" s="71">
        <v>0</v>
      </c>
      <c r="X12" s="71">
        <v>0</v>
      </c>
      <c r="Y12" s="71">
        <v>0</v>
      </c>
      <c r="Z12" s="71">
        <v>0</v>
      </c>
      <c r="AA12" s="71"/>
      <c r="AB12" s="71">
        <v>275000</v>
      </c>
      <c r="AC12" s="71" t="s">
        <v>142</v>
      </c>
      <c r="AD12" s="71">
        <v>275000</v>
      </c>
      <c r="AE12" s="71">
        <v>0</v>
      </c>
      <c r="AF12" s="71">
        <v>0</v>
      </c>
      <c r="AG12" s="69"/>
      <c r="AH12" s="69"/>
      <c r="AI12" s="72">
        <v>0</v>
      </c>
      <c r="AJ12" s="70">
        <v>44727</v>
      </c>
      <c r="AK12" s="69"/>
      <c r="AL12" s="69">
        <v>0</v>
      </c>
      <c r="AM12" s="69"/>
      <c r="AN12" s="69" t="s">
        <v>111</v>
      </c>
      <c r="AO12" s="69">
        <v>2</v>
      </c>
      <c r="AP12" s="69">
        <v>20220827</v>
      </c>
      <c r="AQ12" s="69">
        <v>20220804</v>
      </c>
      <c r="AR12" s="72">
        <v>275000</v>
      </c>
      <c r="AS12" s="72">
        <v>0</v>
      </c>
      <c r="AT12" s="69"/>
    </row>
    <row r="13" spans="1:46" x14ac:dyDescent="0.25">
      <c r="A13" s="69">
        <v>900034438</v>
      </c>
      <c r="B13" s="69" t="s">
        <v>106</v>
      </c>
      <c r="C13" s="69" t="s">
        <v>13</v>
      </c>
      <c r="D13" s="69">
        <v>4067</v>
      </c>
      <c r="E13" s="69" t="s">
        <v>143</v>
      </c>
      <c r="F13" s="69" t="s">
        <v>144</v>
      </c>
      <c r="G13" s="69" t="s">
        <v>13</v>
      </c>
      <c r="H13" s="69">
        <v>4067</v>
      </c>
      <c r="I13" s="70">
        <v>44755</v>
      </c>
      <c r="J13" s="71">
        <v>91450000</v>
      </c>
      <c r="K13" s="71">
        <v>91450000</v>
      </c>
      <c r="L13" s="69" t="s">
        <v>127</v>
      </c>
      <c r="M13" s="69" t="s">
        <v>161</v>
      </c>
      <c r="N13" s="69"/>
      <c r="O13" s="69" t="s">
        <v>129</v>
      </c>
      <c r="P13" s="71">
        <v>1180000</v>
      </c>
      <c r="Q13" s="69" t="s">
        <v>130</v>
      </c>
      <c r="R13" s="78">
        <v>90270000</v>
      </c>
      <c r="S13" s="69">
        <v>1222049997</v>
      </c>
      <c r="T13" s="69" t="s">
        <v>110</v>
      </c>
      <c r="U13" s="71">
        <v>91450000</v>
      </c>
      <c r="V13" s="71">
        <v>0</v>
      </c>
      <c r="W13" s="71">
        <v>0</v>
      </c>
      <c r="X13" s="71">
        <v>0</v>
      </c>
      <c r="Y13" s="71">
        <v>90270000</v>
      </c>
      <c r="Z13" s="71">
        <v>0</v>
      </c>
      <c r="AA13" s="71"/>
      <c r="AB13" s="71">
        <v>1180000</v>
      </c>
      <c r="AC13" s="71" t="s">
        <v>145</v>
      </c>
      <c r="AD13" s="71">
        <v>1180000</v>
      </c>
      <c r="AE13" s="71">
        <v>0</v>
      </c>
      <c r="AF13" s="71">
        <v>0</v>
      </c>
      <c r="AG13" s="69"/>
      <c r="AH13" s="69"/>
      <c r="AI13" s="72">
        <v>0</v>
      </c>
      <c r="AJ13" s="70">
        <v>44756</v>
      </c>
      <c r="AK13" s="69"/>
      <c r="AL13" s="69">
        <v>9</v>
      </c>
      <c r="AM13" s="69"/>
      <c r="AN13" s="69" t="s">
        <v>132</v>
      </c>
      <c r="AO13" s="69">
        <v>1</v>
      </c>
      <c r="AP13" s="69">
        <v>20220830</v>
      </c>
      <c r="AQ13" s="69">
        <v>20220714</v>
      </c>
      <c r="AR13" s="72">
        <v>91450000</v>
      </c>
      <c r="AS13" s="72">
        <v>0</v>
      </c>
      <c r="AT13" s="69"/>
    </row>
    <row r="14" spans="1:46" x14ac:dyDescent="0.25">
      <c r="A14" s="69">
        <v>900034438</v>
      </c>
      <c r="B14" s="69" t="s">
        <v>106</v>
      </c>
      <c r="C14" s="69" t="s">
        <v>13</v>
      </c>
      <c r="D14" s="69">
        <v>4011</v>
      </c>
      <c r="E14" s="69" t="s">
        <v>146</v>
      </c>
      <c r="F14" s="69" t="s">
        <v>147</v>
      </c>
      <c r="G14" s="69" t="s">
        <v>13</v>
      </c>
      <c r="H14" s="69">
        <v>4011</v>
      </c>
      <c r="I14" s="70">
        <v>44721</v>
      </c>
      <c r="J14" s="71">
        <v>666700000</v>
      </c>
      <c r="K14" s="71">
        <v>649590000</v>
      </c>
      <c r="L14" s="69" t="s">
        <v>120</v>
      </c>
      <c r="M14" s="69" t="s">
        <v>167</v>
      </c>
      <c r="N14" s="69"/>
      <c r="O14" s="69" t="s">
        <v>129</v>
      </c>
      <c r="P14" s="71">
        <v>1770000</v>
      </c>
      <c r="Q14" s="69" t="s">
        <v>148</v>
      </c>
      <c r="R14" s="69"/>
      <c r="S14" s="69"/>
      <c r="T14" s="69" t="s">
        <v>110</v>
      </c>
      <c r="U14" s="71">
        <v>666700000</v>
      </c>
      <c r="V14" s="71">
        <v>18880000</v>
      </c>
      <c r="W14" s="71">
        <v>0</v>
      </c>
      <c r="X14" s="71">
        <v>0</v>
      </c>
      <c r="Y14" s="71">
        <v>647820000</v>
      </c>
      <c r="Z14" s="71">
        <v>0</v>
      </c>
      <c r="AA14" s="71"/>
      <c r="AB14" s="71">
        <v>0</v>
      </c>
      <c r="AC14" s="76">
        <v>0</v>
      </c>
      <c r="AD14" s="71">
        <v>0</v>
      </c>
      <c r="AE14" s="71">
        <v>647820000</v>
      </c>
      <c r="AF14" s="71">
        <v>0</v>
      </c>
      <c r="AG14" s="69">
        <v>2201273964</v>
      </c>
      <c r="AH14" s="69" t="s">
        <v>164</v>
      </c>
      <c r="AI14" s="72">
        <v>0</v>
      </c>
      <c r="AJ14" s="70">
        <v>44727</v>
      </c>
      <c r="AK14" s="69"/>
      <c r="AL14" s="69">
        <v>2</v>
      </c>
      <c r="AM14" s="69"/>
      <c r="AN14" s="69" t="s">
        <v>111</v>
      </c>
      <c r="AO14" s="69">
        <v>3</v>
      </c>
      <c r="AP14" s="69">
        <v>20220830</v>
      </c>
      <c r="AQ14" s="69">
        <v>20220816</v>
      </c>
      <c r="AR14" s="72">
        <v>666700000</v>
      </c>
      <c r="AS14" s="72">
        <v>18880000</v>
      </c>
      <c r="AT14" s="69"/>
    </row>
    <row r="15" spans="1:46" x14ac:dyDescent="0.25">
      <c r="A15" s="69">
        <v>900034438</v>
      </c>
      <c r="B15" s="69" t="s">
        <v>106</v>
      </c>
      <c r="C15" s="69" t="s">
        <v>13</v>
      </c>
      <c r="D15" s="69">
        <v>4012</v>
      </c>
      <c r="E15" s="69" t="s">
        <v>149</v>
      </c>
      <c r="F15" s="69" t="s">
        <v>150</v>
      </c>
      <c r="G15" s="69" t="s">
        <v>13</v>
      </c>
      <c r="H15" s="69">
        <v>4012</v>
      </c>
      <c r="I15" s="70">
        <v>44721</v>
      </c>
      <c r="J15" s="71">
        <v>4130000</v>
      </c>
      <c r="K15" s="71">
        <v>4130000</v>
      </c>
      <c r="L15" s="69" t="s">
        <v>151</v>
      </c>
      <c r="M15" s="69" t="s">
        <v>53</v>
      </c>
      <c r="N15" s="69" t="s">
        <v>139</v>
      </c>
      <c r="O15" s="69" t="s">
        <v>129</v>
      </c>
      <c r="P15" s="71">
        <v>1770000</v>
      </c>
      <c r="Q15" s="69" t="s">
        <v>152</v>
      </c>
      <c r="R15" s="69"/>
      <c r="S15" s="69"/>
      <c r="T15" s="69" t="s">
        <v>110</v>
      </c>
      <c r="U15" s="71">
        <v>4130000</v>
      </c>
      <c r="V15" s="71">
        <v>0</v>
      </c>
      <c r="W15" s="71">
        <v>0</v>
      </c>
      <c r="X15" s="71">
        <v>0</v>
      </c>
      <c r="Y15" s="71">
        <v>2360000</v>
      </c>
      <c r="Z15" s="71">
        <v>0</v>
      </c>
      <c r="AA15" s="71"/>
      <c r="AB15" s="71">
        <v>1770000</v>
      </c>
      <c r="AC15" s="76" t="s">
        <v>153</v>
      </c>
      <c r="AD15" s="71">
        <v>1770000</v>
      </c>
      <c r="AE15" s="71">
        <v>2360000</v>
      </c>
      <c r="AF15" s="71">
        <v>0</v>
      </c>
      <c r="AG15" s="69">
        <v>2201273964</v>
      </c>
      <c r="AH15" s="69" t="s">
        <v>164</v>
      </c>
      <c r="AI15" s="72">
        <v>0</v>
      </c>
      <c r="AJ15" s="70">
        <v>44727</v>
      </c>
      <c r="AK15" s="69"/>
      <c r="AL15" s="69">
        <v>0</v>
      </c>
      <c r="AM15" s="69"/>
      <c r="AN15" s="69" t="s">
        <v>132</v>
      </c>
      <c r="AO15" s="69">
        <v>3</v>
      </c>
      <c r="AP15" s="69">
        <v>20220830</v>
      </c>
      <c r="AQ15" s="69">
        <v>20220816</v>
      </c>
      <c r="AR15" s="72">
        <v>4130000</v>
      </c>
      <c r="AS15" s="72">
        <v>0</v>
      </c>
      <c r="AT15" s="69"/>
    </row>
    <row r="16" spans="1:46" x14ac:dyDescent="0.25">
      <c r="A16" s="69">
        <v>900034438</v>
      </c>
      <c r="B16" s="69" t="s">
        <v>106</v>
      </c>
      <c r="C16" s="69" t="s">
        <v>13</v>
      </c>
      <c r="D16" s="69">
        <v>4066</v>
      </c>
      <c r="E16" s="69" t="s">
        <v>154</v>
      </c>
      <c r="F16" s="69" t="s">
        <v>155</v>
      </c>
      <c r="G16" s="69" t="s">
        <v>13</v>
      </c>
      <c r="H16" s="69">
        <v>4066</v>
      </c>
      <c r="I16" s="70">
        <v>44755</v>
      </c>
      <c r="J16" s="71">
        <v>637790000</v>
      </c>
      <c r="K16" s="71">
        <v>637790000</v>
      </c>
      <c r="L16" s="69" t="s">
        <v>127</v>
      </c>
      <c r="M16" s="69" t="s">
        <v>128</v>
      </c>
      <c r="N16" s="69"/>
      <c r="O16" s="69" t="s">
        <v>129</v>
      </c>
      <c r="P16" s="71">
        <v>22420000</v>
      </c>
      <c r="Q16" s="69" t="s">
        <v>130</v>
      </c>
      <c r="R16" s="69"/>
      <c r="S16" s="69"/>
      <c r="T16" s="69" t="s">
        <v>110</v>
      </c>
      <c r="U16" s="71">
        <v>637790000</v>
      </c>
      <c r="V16" s="71">
        <v>0</v>
      </c>
      <c r="W16" s="71">
        <v>0</v>
      </c>
      <c r="X16" s="71">
        <v>0</v>
      </c>
      <c r="Y16" s="71">
        <v>615370000</v>
      </c>
      <c r="Z16" s="71">
        <v>0</v>
      </c>
      <c r="AA16" s="71"/>
      <c r="AB16" s="71">
        <v>22420000</v>
      </c>
      <c r="AC16" s="76" t="s">
        <v>156</v>
      </c>
      <c r="AD16" s="71">
        <v>22420000</v>
      </c>
      <c r="AE16" s="71">
        <v>615370000</v>
      </c>
      <c r="AF16" s="71">
        <v>0</v>
      </c>
      <c r="AG16" s="69">
        <v>2201275792</v>
      </c>
      <c r="AH16" s="69" t="s">
        <v>163</v>
      </c>
      <c r="AI16" s="72">
        <v>0</v>
      </c>
      <c r="AJ16" s="70">
        <v>44756</v>
      </c>
      <c r="AK16" s="69"/>
      <c r="AL16" s="69">
        <v>9</v>
      </c>
      <c r="AM16" s="69"/>
      <c r="AN16" s="69" t="s">
        <v>132</v>
      </c>
      <c r="AO16" s="69">
        <v>1</v>
      </c>
      <c r="AP16" s="69">
        <v>20220830</v>
      </c>
      <c r="AQ16" s="69">
        <v>20220714</v>
      </c>
      <c r="AR16" s="72">
        <v>637790000</v>
      </c>
      <c r="AS16" s="72">
        <v>0</v>
      </c>
      <c r="AT16" s="69"/>
    </row>
    <row r="17" spans="1:46" x14ac:dyDescent="0.25">
      <c r="A17" s="69">
        <v>900034438</v>
      </c>
      <c r="B17" s="69" t="s">
        <v>106</v>
      </c>
      <c r="C17" s="69" t="s">
        <v>13</v>
      </c>
      <c r="D17" s="69">
        <v>3952</v>
      </c>
      <c r="E17" s="69" t="s">
        <v>157</v>
      </c>
      <c r="F17" s="69" t="s">
        <v>158</v>
      </c>
      <c r="G17" s="69" t="s">
        <v>13</v>
      </c>
      <c r="H17" s="69">
        <v>3952</v>
      </c>
      <c r="I17" s="70">
        <v>44693</v>
      </c>
      <c r="J17" s="71">
        <v>705640000</v>
      </c>
      <c r="K17" s="71">
        <v>4720000</v>
      </c>
      <c r="L17" s="69" t="s">
        <v>127</v>
      </c>
      <c r="M17" s="69" t="s">
        <v>128</v>
      </c>
      <c r="N17" s="69"/>
      <c r="O17" s="69" t="s">
        <v>129</v>
      </c>
      <c r="P17" s="71">
        <v>56640000</v>
      </c>
      <c r="Q17" s="69" t="s">
        <v>159</v>
      </c>
      <c r="R17" s="69"/>
      <c r="S17" s="69"/>
      <c r="T17" s="69" t="s">
        <v>110</v>
      </c>
      <c r="U17" s="71">
        <v>705640000</v>
      </c>
      <c r="V17" s="71">
        <v>0</v>
      </c>
      <c r="W17" s="71">
        <v>0</v>
      </c>
      <c r="X17" s="71">
        <v>0</v>
      </c>
      <c r="Y17" s="71">
        <v>649000000</v>
      </c>
      <c r="Z17" s="71">
        <v>0</v>
      </c>
      <c r="AA17" s="71"/>
      <c r="AB17" s="71">
        <v>56640000</v>
      </c>
      <c r="AC17" s="76" t="s">
        <v>160</v>
      </c>
      <c r="AD17" s="71">
        <v>56640000</v>
      </c>
      <c r="AE17" s="71">
        <v>649000000</v>
      </c>
      <c r="AF17" s="71">
        <v>0</v>
      </c>
      <c r="AG17" s="69">
        <v>2201244304</v>
      </c>
      <c r="AH17" s="69" t="s">
        <v>165</v>
      </c>
      <c r="AI17" s="72">
        <v>0</v>
      </c>
      <c r="AJ17" s="70">
        <v>44696</v>
      </c>
      <c r="AK17" s="69"/>
      <c r="AL17" s="69">
        <v>9</v>
      </c>
      <c r="AM17" s="69"/>
      <c r="AN17" s="69" t="s">
        <v>132</v>
      </c>
      <c r="AO17" s="69">
        <v>1</v>
      </c>
      <c r="AP17" s="69">
        <v>21001231</v>
      </c>
      <c r="AQ17" s="69">
        <v>20220517</v>
      </c>
      <c r="AR17" s="72">
        <v>705640000</v>
      </c>
      <c r="AS17" s="72">
        <v>0</v>
      </c>
      <c r="AT17" s="69"/>
    </row>
    <row r="20" spans="1:46" x14ac:dyDescent="0.25">
      <c r="P20" s="84"/>
      <c r="R20" s="85"/>
      <c r="AE20" s="84"/>
    </row>
    <row r="21" spans="1:46" x14ac:dyDescent="0.25">
      <c r="P21" s="84"/>
    </row>
  </sheetData>
  <autoFilter ref="A2:AT17">
    <filterColumn colId="14">
      <filters>
        <filter val="GLOSA"/>
      </filters>
    </filterColumn>
  </autoFilter>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9"/>
  <sheetViews>
    <sheetView workbookViewId="0">
      <selection activeCell="B18" sqref="B18"/>
    </sheetView>
  </sheetViews>
  <sheetFormatPr baseColWidth="10" defaultRowHeight="15" x14ac:dyDescent="0.25"/>
  <cols>
    <col min="1" max="1" width="79.7109375" customWidth="1"/>
    <col min="2" max="2" width="12.7109375" customWidth="1"/>
    <col min="3" max="3" width="14.140625" customWidth="1"/>
    <col min="4" max="4" width="20.5703125" bestFit="1" customWidth="1"/>
  </cols>
  <sheetData>
    <row r="3" spans="1:4" x14ac:dyDescent="0.25">
      <c r="A3" s="80" t="s">
        <v>169</v>
      </c>
      <c r="B3" s="81" t="s">
        <v>170</v>
      </c>
      <c r="C3" s="81" t="s">
        <v>171</v>
      </c>
      <c r="D3" s="69" t="s">
        <v>172</v>
      </c>
    </row>
    <row r="4" spans="1:4" x14ac:dyDescent="0.25">
      <c r="A4" s="79" t="s">
        <v>53</v>
      </c>
      <c r="B4" s="83">
        <v>2</v>
      </c>
      <c r="C4" s="82">
        <v>4405000</v>
      </c>
      <c r="D4" s="82">
        <v>2045000</v>
      </c>
    </row>
    <row r="5" spans="1:4" x14ac:dyDescent="0.25">
      <c r="A5" s="79" t="s">
        <v>167</v>
      </c>
      <c r="B5" s="83">
        <v>2</v>
      </c>
      <c r="C5" s="82">
        <v>653477400</v>
      </c>
      <c r="D5" s="82">
        <v>26600</v>
      </c>
    </row>
    <row r="6" spans="1:4" x14ac:dyDescent="0.25">
      <c r="A6" s="79" t="s">
        <v>161</v>
      </c>
      <c r="B6" s="83">
        <v>2</v>
      </c>
      <c r="C6" s="82">
        <v>92039000</v>
      </c>
      <c r="D6" s="82">
        <v>1187600</v>
      </c>
    </row>
    <row r="7" spans="1:4" x14ac:dyDescent="0.25">
      <c r="A7" s="79" t="s">
        <v>128</v>
      </c>
      <c r="B7" s="83">
        <v>2</v>
      </c>
      <c r="C7" s="82">
        <v>642510000</v>
      </c>
      <c r="D7" s="82">
        <v>79060000</v>
      </c>
    </row>
    <row r="8" spans="1:4" x14ac:dyDescent="0.25">
      <c r="A8" s="79" t="s">
        <v>166</v>
      </c>
      <c r="B8" s="83">
        <v>7</v>
      </c>
      <c r="C8" s="82">
        <v>88878600</v>
      </c>
      <c r="D8" s="82">
        <v>0</v>
      </c>
    </row>
    <row r="9" spans="1:4" x14ac:dyDescent="0.25">
      <c r="A9" s="79" t="s">
        <v>168</v>
      </c>
      <c r="B9" s="83">
        <v>15</v>
      </c>
      <c r="C9" s="82">
        <v>1481310000</v>
      </c>
      <c r="D9" s="82">
        <v>82319200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7" zoomScale="90" zoomScaleNormal="90" zoomScaleSheetLayoutView="100" workbookViewId="0">
      <selection activeCell="O28" sqref="O28"/>
    </sheetView>
  </sheetViews>
  <sheetFormatPr baseColWidth="10" defaultRowHeight="12.75" x14ac:dyDescent="0.2"/>
  <cols>
    <col min="1" max="1" width="4.42578125" style="20" customWidth="1"/>
    <col min="2" max="2" width="11.42578125" style="20"/>
    <col min="3" max="3" width="17.5703125" style="20" customWidth="1"/>
    <col min="4" max="4" width="11.5703125" style="20" customWidth="1"/>
    <col min="5" max="8" width="11.42578125" style="20"/>
    <col min="9" max="9" width="22.5703125" style="20" customWidth="1"/>
    <col min="10" max="10" width="14" style="20" customWidth="1"/>
    <col min="11" max="11" width="1.7109375" style="20" customWidth="1"/>
    <col min="12" max="218" width="11.42578125" style="20"/>
    <col min="219" max="219" width="4.42578125" style="20" customWidth="1"/>
    <col min="220" max="220" width="11.42578125" style="20"/>
    <col min="221" max="221" width="17.5703125" style="20" customWidth="1"/>
    <col min="222" max="222" width="11.5703125" style="20" customWidth="1"/>
    <col min="223" max="226" width="11.42578125" style="20"/>
    <col min="227" max="227" width="22.5703125" style="20" customWidth="1"/>
    <col min="228" max="228" width="14" style="20" customWidth="1"/>
    <col min="229" max="229" width="1.7109375" style="20" customWidth="1"/>
    <col min="230" max="474" width="11.42578125" style="20"/>
    <col min="475" max="475" width="4.42578125" style="20" customWidth="1"/>
    <col min="476" max="476" width="11.42578125" style="20"/>
    <col min="477" max="477" width="17.5703125" style="20" customWidth="1"/>
    <col min="478" max="478" width="11.5703125" style="20" customWidth="1"/>
    <col min="479" max="482" width="11.42578125" style="20"/>
    <col min="483" max="483" width="22.5703125" style="20" customWidth="1"/>
    <col min="484" max="484" width="14" style="20" customWidth="1"/>
    <col min="485" max="485" width="1.7109375" style="20" customWidth="1"/>
    <col min="486" max="730" width="11.42578125" style="20"/>
    <col min="731" max="731" width="4.42578125" style="20" customWidth="1"/>
    <col min="732" max="732" width="11.42578125" style="20"/>
    <col min="733" max="733" width="17.5703125" style="20" customWidth="1"/>
    <col min="734" max="734" width="11.5703125" style="20" customWidth="1"/>
    <col min="735" max="738" width="11.42578125" style="20"/>
    <col min="739" max="739" width="22.5703125" style="20" customWidth="1"/>
    <col min="740" max="740" width="14" style="20" customWidth="1"/>
    <col min="741" max="741" width="1.7109375" style="20" customWidth="1"/>
    <col min="742" max="986" width="11.42578125" style="20"/>
    <col min="987" max="987" width="4.42578125" style="20" customWidth="1"/>
    <col min="988" max="988" width="11.42578125" style="20"/>
    <col min="989" max="989" width="17.5703125" style="20" customWidth="1"/>
    <col min="990" max="990" width="11.5703125" style="20" customWidth="1"/>
    <col min="991" max="994" width="11.42578125" style="20"/>
    <col min="995" max="995" width="22.5703125" style="20" customWidth="1"/>
    <col min="996" max="996" width="14" style="20" customWidth="1"/>
    <col min="997" max="997" width="1.7109375" style="20" customWidth="1"/>
    <col min="998" max="1242" width="11.42578125" style="20"/>
    <col min="1243" max="1243" width="4.42578125" style="20" customWidth="1"/>
    <col min="1244" max="1244" width="11.42578125" style="20"/>
    <col min="1245" max="1245" width="17.5703125" style="20" customWidth="1"/>
    <col min="1246" max="1246" width="11.5703125" style="20" customWidth="1"/>
    <col min="1247" max="1250" width="11.42578125" style="20"/>
    <col min="1251" max="1251" width="22.5703125" style="20" customWidth="1"/>
    <col min="1252" max="1252" width="14" style="20" customWidth="1"/>
    <col min="1253" max="1253" width="1.7109375" style="20" customWidth="1"/>
    <col min="1254" max="1498" width="11.42578125" style="20"/>
    <col min="1499" max="1499" width="4.42578125" style="20" customWidth="1"/>
    <col min="1500" max="1500" width="11.42578125" style="20"/>
    <col min="1501" max="1501" width="17.5703125" style="20" customWidth="1"/>
    <col min="1502" max="1502" width="11.5703125" style="20" customWidth="1"/>
    <col min="1503" max="1506" width="11.42578125" style="20"/>
    <col min="1507" max="1507" width="22.5703125" style="20" customWidth="1"/>
    <col min="1508" max="1508" width="14" style="20" customWidth="1"/>
    <col min="1509" max="1509" width="1.7109375" style="20" customWidth="1"/>
    <col min="1510" max="1754" width="11.42578125" style="20"/>
    <col min="1755" max="1755" width="4.42578125" style="20" customWidth="1"/>
    <col min="1756" max="1756" width="11.42578125" style="20"/>
    <col min="1757" max="1757" width="17.5703125" style="20" customWidth="1"/>
    <col min="1758" max="1758" width="11.5703125" style="20" customWidth="1"/>
    <col min="1759" max="1762" width="11.42578125" style="20"/>
    <col min="1763" max="1763" width="22.5703125" style="20" customWidth="1"/>
    <col min="1764" max="1764" width="14" style="20" customWidth="1"/>
    <col min="1765" max="1765" width="1.7109375" style="20" customWidth="1"/>
    <col min="1766" max="2010" width="11.42578125" style="20"/>
    <col min="2011" max="2011" width="4.42578125" style="20" customWidth="1"/>
    <col min="2012" max="2012" width="11.42578125" style="20"/>
    <col min="2013" max="2013" width="17.5703125" style="20" customWidth="1"/>
    <col min="2014" max="2014" width="11.5703125" style="20" customWidth="1"/>
    <col min="2015" max="2018" width="11.42578125" style="20"/>
    <col min="2019" max="2019" width="22.5703125" style="20" customWidth="1"/>
    <col min="2020" max="2020" width="14" style="20" customWidth="1"/>
    <col min="2021" max="2021" width="1.7109375" style="20" customWidth="1"/>
    <col min="2022" max="2266" width="11.42578125" style="20"/>
    <col min="2267" max="2267" width="4.42578125" style="20" customWidth="1"/>
    <col min="2268" max="2268" width="11.42578125" style="20"/>
    <col min="2269" max="2269" width="17.5703125" style="20" customWidth="1"/>
    <col min="2270" max="2270" width="11.5703125" style="20" customWidth="1"/>
    <col min="2271" max="2274" width="11.42578125" style="20"/>
    <col min="2275" max="2275" width="22.5703125" style="20" customWidth="1"/>
    <col min="2276" max="2276" width="14" style="20" customWidth="1"/>
    <col min="2277" max="2277" width="1.7109375" style="20" customWidth="1"/>
    <col min="2278" max="2522" width="11.42578125" style="20"/>
    <col min="2523" max="2523" width="4.42578125" style="20" customWidth="1"/>
    <col min="2524" max="2524" width="11.42578125" style="20"/>
    <col min="2525" max="2525" width="17.5703125" style="20" customWidth="1"/>
    <col min="2526" max="2526" width="11.5703125" style="20" customWidth="1"/>
    <col min="2527" max="2530" width="11.42578125" style="20"/>
    <col min="2531" max="2531" width="22.5703125" style="20" customWidth="1"/>
    <col min="2532" max="2532" width="14" style="20" customWidth="1"/>
    <col min="2533" max="2533" width="1.7109375" style="20" customWidth="1"/>
    <col min="2534" max="2778" width="11.42578125" style="20"/>
    <col min="2779" max="2779" width="4.42578125" style="20" customWidth="1"/>
    <col min="2780" max="2780" width="11.42578125" style="20"/>
    <col min="2781" max="2781" width="17.5703125" style="20" customWidth="1"/>
    <col min="2782" max="2782" width="11.5703125" style="20" customWidth="1"/>
    <col min="2783" max="2786" width="11.42578125" style="20"/>
    <col min="2787" max="2787" width="22.5703125" style="20" customWidth="1"/>
    <col min="2788" max="2788" width="14" style="20" customWidth="1"/>
    <col min="2789" max="2789" width="1.7109375" style="20" customWidth="1"/>
    <col min="2790" max="3034" width="11.42578125" style="20"/>
    <col min="3035" max="3035" width="4.42578125" style="20" customWidth="1"/>
    <col min="3036" max="3036" width="11.42578125" style="20"/>
    <col min="3037" max="3037" width="17.5703125" style="20" customWidth="1"/>
    <col min="3038" max="3038" width="11.5703125" style="20" customWidth="1"/>
    <col min="3039" max="3042" width="11.42578125" style="20"/>
    <col min="3043" max="3043" width="22.5703125" style="20" customWidth="1"/>
    <col min="3044" max="3044" width="14" style="20" customWidth="1"/>
    <col min="3045" max="3045" width="1.7109375" style="20" customWidth="1"/>
    <col min="3046" max="3290" width="11.42578125" style="20"/>
    <col min="3291" max="3291" width="4.42578125" style="20" customWidth="1"/>
    <col min="3292" max="3292" width="11.42578125" style="20"/>
    <col min="3293" max="3293" width="17.5703125" style="20" customWidth="1"/>
    <col min="3294" max="3294" width="11.5703125" style="20" customWidth="1"/>
    <col min="3295" max="3298" width="11.42578125" style="20"/>
    <col min="3299" max="3299" width="22.5703125" style="20" customWidth="1"/>
    <col min="3300" max="3300" width="14" style="20" customWidth="1"/>
    <col min="3301" max="3301" width="1.7109375" style="20" customWidth="1"/>
    <col min="3302" max="3546" width="11.42578125" style="20"/>
    <col min="3547" max="3547" width="4.42578125" style="20" customWidth="1"/>
    <col min="3548" max="3548" width="11.42578125" style="20"/>
    <col min="3549" max="3549" width="17.5703125" style="20" customWidth="1"/>
    <col min="3550" max="3550" width="11.5703125" style="20" customWidth="1"/>
    <col min="3551" max="3554" width="11.42578125" style="20"/>
    <col min="3555" max="3555" width="22.5703125" style="20" customWidth="1"/>
    <col min="3556" max="3556" width="14" style="20" customWidth="1"/>
    <col min="3557" max="3557" width="1.7109375" style="20" customWidth="1"/>
    <col min="3558" max="3802" width="11.42578125" style="20"/>
    <col min="3803" max="3803" width="4.42578125" style="20" customWidth="1"/>
    <col min="3804" max="3804" width="11.42578125" style="20"/>
    <col min="3805" max="3805" width="17.5703125" style="20" customWidth="1"/>
    <col min="3806" max="3806" width="11.5703125" style="20" customWidth="1"/>
    <col min="3807" max="3810" width="11.42578125" style="20"/>
    <col min="3811" max="3811" width="22.5703125" style="20" customWidth="1"/>
    <col min="3812" max="3812" width="14" style="20" customWidth="1"/>
    <col min="3813" max="3813" width="1.7109375" style="20" customWidth="1"/>
    <col min="3814" max="4058" width="11.42578125" style="20"/>
    <col min="4059" max="4059" width="4.42578125" style="20" customWidth="1"/>
    <col min="4060" max="4060" width="11.42578125" style="20"/>
    <col min="4061" max="4061" width="17.5703125" style="20" customWidth="1"/>
    <col min="4062" max="4062" width="11.5703125" style="20" customWidth="1"/>
    <col min="4063" max="4066" width="11.42578125" style="20"/>
    <col min="4067" max="4067" width="22.5703125" style="20" customWidth="1"/>
    <col min="4068" max="4068" width="14" style="20" customWidth="1"/>
    <col min="4069" max="4069" width="1.7109375" style="20" customWidth="1"/>
    <col min="4070" max="4314" width="11.42578125" style="20"/>
    <col min="4315" max="4315" width="4.42578125" style="20" customWidth="1"/>
    <col min="4316" max="4316" width="11.42578125" style="20"/>
    <col min="4317" max="4317" width="17.5703125" style="20" customWidth="1"/>
    <col min="4318" max="4318" width="11.5703125" style="20" customWidth="1"/>
    <col min="4319" max="4322" width="11.42578125" style="20"/>
    <col min="4323" max="4323" width="22.5703125" style="20" customWidth="1"/>
    <col min="4324" max="4324" width="14" style="20" customWidth="1"/>
    <col min="4325" max="4325" width="1.7109375" style="20" customWidth="1"/>
    <col min="4326" max="4570" width="11.42578125" style="20"/>
    <col min="4571" max="4571" width="4.42578125" style="20" customWidth="1"/>
    <col min="4572" max="4572" width="11.42578125" style="20"/>
    <col min="4573" max="4573" width="17.5703125" style="20" customWidth="1"/>
    <col min="4574" max="4574" width="11.5703125" style="20" customWidth="1"/>
    <col min="4575" max="4578" width="11.42578125" style="20"/>
    <col min="4579" max="4579" width="22.5703125" style="20" customWidth="1"/>
    <col min="4580" max="4580" width="14" style="20" customWidth="1"/>
    <col min="4581" max="4581" width="1.7109375" style="20" customWidth="1"/>
    <col min="4582" max="4826" width="11.42578125" style="20"/>
    <col min="4827" max="4827" width="4.42578125" style="20" customWidth="1"/>
    <col min="4828" max="4828" width="11.42578125" style="20"/>
    <col min="4829" max="4829" width="17.5703125" style="20" customWidth="1"/>
    <col min="4830" max="4830" width="11.5703125" style="20" customWidth="1"/>
    <col min="4831" max="4834" width="11.42578125" style="20"/>
    <col min="4835" max="4835" width="22.5703125" style="20" customWidth="1"/>
    <col min="4836" max="4836" width="14" style="20" customWidth="1"/>
    <col min="4837" max="4837" width="1.7109375" style="20" customWidth="1"/>
    <col min="4838" max="5082" width="11.42578125" style="20"/>
    <col min="5083" max="5083" width="4.42578125" style="20" customWidth="1"/>
    <col min="5084" max="5084" width="11.42578125" style="20"/>
    <col min="5085" max="5085" width="17.5703125" style="20" customWidth="1"/>
    <col min="5086" max="5086" width="11.5703125" style="20" customWidth="1"/>
    <col min="5087" max="5090" width="11.42578125" style="20"/>
    <col min="5091" max="5091" width="22.5703125" style="20" customWidth="1"/>
    <col min="5092" max="5092" width="14" style="20" customWidth="1"/>
    <col min="5093" max="5093" width="1.7109375" style="20" customWidth="1"/>
    <col min="5094" max="5338" width="11.42578125" style="20"/>
    <col min="5339" max="5339" width="4.42578125" style="20" customWidth="1"/>
    <col min="5340" max="5340" width="11.42578125" style="20"/>
    <col min="5341" max="5341" width="17.5703125" style="20" customWidth="1"/>
    <col min="5342" max="5342" width="11.5703125" style="20" customWidth="1"/>
    <col min="5343" max="5346" width="11.42578125" style="20"/>
    <col min="5347" max="5347" width="22.5703125" style="20" customWidth="1"/>
    <col min="5348" max="5348" width="14" style="20" customWidth="1"/>
    <col min="5349" max="5349" width="1.7109375" style="20" customWidth="1"/>
    <col min="5350" max="5594" width="11.42578125" style="20"/>
    <col min="5595" max="5595" width="4.42578125" style="20" customWidth="1"/>
    <col min="5596" max="5596" width="11.42578125" style="20"/>
    <col min="5597" max="5597" width="17.5703125" style="20" customWidth="1"/>
    <col min="5598" max="5598" width="11.5703125" style="20" customWidth="1"/>
    <col min="5599" max="5602" width="11.42578125" style="20"/>
    <col min="5603" max="5603" width="22.5703125" style="20" customWidth="1"/>
    <col min="5604" max="5604" width="14" style="20" customWidth="1"/>
    <col min="5605" max="5605" width="1.7109375" style="20" customWidth="1"/>
    <col min="5606" max="5850" width="11.42578125" style="20"/>
    <col min="5851" max="5851" width="4.42578125" style="20" customWidth="1"/>
    <col min="5852" max="5852" width="11.42578125" style="20"/>
    <col min="5853" max="5853" width="17.5703125" style="20" customWidth="1"/>
    <col min="5854" max="5854" width="11.5703125" style="20" customWidth="1"/>
    <col min="5855" max="5858" width="11.42578125" style="20"/>
    <col min="5859" max="5859" width="22.5703125" style="20" customWidth="1"/>
    <col min="5860" max="5860" width="14" style="20" customWidth="1"/>
    <col min="5861" max="5861" width="1.7109375" style="20" customWidth="1"/>
    <col min="5862" max="6106" width="11.42578125" style="20"/>
    <col min="6107" max="6107" width="4.42578125" style="20" customWidth="1"/>
    <col min="6108" max="6108" width="11.42578125" style="20"/>
    <col min="6109" max="6109" width="17.5703125" style="20" customWidth="1"/>
    <col min="6110" max="6110" width="11.5703125" style="20" customWidth="1"/>
    <col min="6111" max="6114" width="11.42578125" style="20"/>
    <col min="6115" max="6115" width="22.5703125" style="20" customWidth="1"/>
    <col min="6116" max="6116" width="14" style="20" customWidth="1"/>
    <col min="6117" max="6117" width="1.7109375" style="20" customWidth="1"/>
    <col min="6118" max="6362" width="11.42578125" style="20"/>
    <col min="6363" max="6363" width="4.42578125" style="20" customWidth="1"/>
    <col min="6364" max="6364" width="11.42578125" style="20"/>
    <col min="6365" max="6365" width="17.5703125" style="20" customWidth="1"/>
    <col min="6366" max="6366" width="11.5703125" style="20" customWidth="1"/>
    <col min="6367" max="6370" width="11.42578125" style="20"/>
    <col min="6371" max="6371" width="22.5703125" style="20" customWidth="1"/>
    <col min="6372" max="6372" width="14" style="20" customWidth="1"/>
    <col min="6373" max="6373" width="1.7109375" style="20" customWidth="1"/>
    <col min="6374" max="6618" width="11.42578125" style="20"/>
    <col min="6619" max="6619" width="4.42578125" style="20" customWidth="1"/>
    <col min="6620" max="6620" width="11.42578125" style="20"/>
    <col min="6621" max="6621" width="17.5703125" style="20" customWidth="1"/>
    <col min="6622" max="6622" width="11.5703125" style="20" customWidth="1"/>
    <col min="6623" max="6626" width="11.42578125" style="20"/>
    <col min="6627" max="6627" width="22.5703125" style="20" customWidth="1"/>
    <col min="6628" max="6628" width="14" style="20" customWidth="1"/>
    <col min="6629" max="6629" width="1.7109375" style="20" customWidth="1"/>
    <col min="6630" max="6874" width="11.42578125" style="20"/>
    <col min="6875" max="6875" width="4.42578125" style="20" customWidth="1"/>
    <col min="6876" max="6876" width="11.42578125" style="20"/>
    <col min="6877" max="6877" width="17.5703125" style="20" customWidth="1"/>
    <col min="6878" max="6878" width="11.5703125" style="20" customWidth="1"/>
    <col min="6879" max="6882" width="11.42578125" style="20"/>
    <col min="6883" max="6883" width="22.5703125" style="20" customWidth="1"/>
    <col min="6884" max="6884" width="14" style="20" customWidth="1"/>
    <col min="6885" max="6885" width="1.7109375" style="20" customWidth="1"/>
    <col min="6886" max="7130" width="11.42578125" style="20"/>
    <col min="7131" max="7131" width="4.42578125" style="20" customWidth="1"/>
    <col min="7132" max="7132" width="11.42578125" style="20"/>
    <col min="7133" max="7133" width="17.5703125" style="20" customWidth="1"/>
    <col min="7134" max="7134" width="11.5703125" style="20" customWidth="1"/>
    <col min="7135" max="7138" width="11.42578125" style="20"/>
    <col min="7139" max="7139" width="22.5703125" style="20" customWidth="1"/>
    <col min="7140" max="7140" width="14" style="20" customWidth="1"/>
    <col min="7141" max="7141" width="1.7109375" style="20" customWidth="1"/>
    <col min="7142" max="7386" width="11.42578125" style="20"/>
    <col min="7387" max="7387" width="4.42578125" style="20" customWidth="1"/>
    <col min="7388" max="7388" width="11.42578125" style="20"/>
    <col min="7389" max="7389" width="17.5703125" style="20" customWidth="1"/>
    <col min="7390" max="7390" width="11.5703125" style="20" customWidth="1"/>
    <col min="7391" max="7394" width="11.42578125" style="20"/>
    <col min="7395" max="7395" width="22.5703125" style="20" customWidth="1"/>
    <col min="7396" max="7396" width="14" style="20" customWidth="1"/>
    <col min="7397" max="7397" width="1.7109375" style="20" customWidth="1"/>
    <col min="7398" max="7642" width="11.42578125" style="20"/>
    <col min="7643" max="7643" width="4.42578125" style="20" customWidth="1"/>
    <col min="7644" max="7644" width="11.42578125" style="20"/>
    <col min="7645" max="7645" width="17.5703125" style="20" customWidth="1"/>
    <col min="7646" max="7646" width="11.5703125" style="20" customWidth="1"/>
    <col min="7647" max="7650" width="11.42578125" style="20"/>
    <col min="7651" max="7651" width="22.5703125" style="20" customWidth="1"/>
    <col min="7652" max="7652" width="14" style="20" customWidth="1"/>
    <col min="7653" max="7653" width="1.7109375" style="20" customWidth="1"/>
    <col min="7654" max="7898" width="11.42578125" style="20"/>
    <col min="7899" max="7899" width="4.42578125" style="20" customWidth="1"/>
    <col min="7900" max="7900" width="11.42578125" style="20"/>
    <col min="7901" max="7901" width="17.5703125" style="20" customWidth="1"/>
    <col min="7902" max="7902" width="11.5703125" style="20" customWidth="1"/>
    <col min="7903" max="7906" width="11.42578125" style="20"/>
    <col min="7907" max="7907" width="22.5703125" style="20" customWidth="1"/>
    <col min="7908" max="7908" width="14" style="20" customWidth="1"/>
    <col min="7909" max="7909" width="1.7109375" style="20" customWidth="1"/>
    <col min="7910" max="8154" width="11.42578125" style="20"/>
    <col min="8155" max="8155" width="4.42578125" style="20" customWidth="1"/>
    <col min="8156" max="8156" width="11.42578125" style="20"/>
    <col min="8157" max="8157" width="17.5703125" style="20" customWidth="1"/>
    <col min="8158" max="8158" width="11.5703125" style="20" customWidth="1"/>
    <col min="8159" max="8162" width="11.42578125" style="20"/>
    <col min="8163" max="8163" width="22.5703125" style="20" customWidth="1"/>
    <col min="8164" max="8164" width="14" style="20" customWidth="1"/>
    <col min="8165" max="8165" width="1.7109375" style="20" customWidth="1"/>
    <col min="8166" max="8410" width="11.42578125" style="20"/>
    <col min="8411" max="8411" width="4.42578125" style="20" customWidth="1"/>
    <col min="8412" max="8412" width="11.42578125" style="20"/>
    <col min="8413" max="8413" width="17.5703125" style="20" customWidth="1"/>
    <col min="8414" max="8414" width="11.5703125" style="20" customWidth="1"/>
    <col min="8415" max="8418" width="11.42578125" style="20"/>
    <col min="8419" max="8419" width="22.5703125" style="20" customWidth="1"/>
    <col min="8420" max="8420" width="14" style="20" customWidth="1"/>
    <col min="8421" max="8421" width="1.7109375" style="20" customWidth="1"/>
    <col min="8422" max="8666" width="11.42578125" style="20"/>
    <col min="8667" max="8667" width="4.42578125" style="20" customWidth="1"/>
    <col min="8668" max="8668" width="11.42578125" style="20"/>
    <col min="8669" max="8669" width="17.5703125" style="20" customWidth="1"/>
    <col min="8670" max="8670" width="11.5703125" style="20" customWidth="1"/>
    <col min="8671" max="8674" width="11.42578125" style="20"/>
    <col min="8675" max="8675" width="22.5703125" style="20" customWidth="1"/>
    <col min="8676" max="8676" width="14" style="20" customWidth="1"/>
    <col min="8677" max="8677" width="1.7109375" style="20" customWidth="1"/>
    <col min="8678" max="8922" width="11.42578125" style="20"/>
    <col min="8923" max="8923" width="4.42578125" style="20" customWidth="1"/>
    <col min="8924" max="8924" width="11.42578125" style="20"/>
    <col min="8925" max="8925" width="17.5703125" style="20" customWidth="1"/>
    <col min="8926" max="8926" width="11.5703125" style="20" customWidth="1"/>
    <col min="8927" max="8930" width="11.42578125" style="20"/>
    <col min="8931" max="8931" width="22.5703125" style="20" customWidth="1"/>
    <col min="8932" max="8932" width="14" style="20" customWidth="1"/>
    <col min="8933" max="8933" width="1.7109375" style="20" customWidth="1"/>
    <col min="8934" max="9178" width="11.42578125" style="20"/>
    <col min="9179" max="9179" width="4.42578125" style="20" customWidth="1"/>
    <col min="9180" max="9180" width="11.42578125" style="20"/>
    <col min="9181" max="9181" width="17.5703125" style="20" customWidth="1"/>
    <col min="9182" max="9182" width="11.5703125" style="20" customWidth="1"/>
    <col min="9183" max="9186" width="11.42578125" style="20"/>
    <col min="9187" max="9187" width="22.5703125" style="20" customWidth="1"/>
    <col min="9188" max="9188" width="14" style="20" customWidth="1"/>
    <col min="9189" max="9189" width="1.7109375" style="20" customWidth="1"/>
    <col min="9190" max="9434" width="11.42578125" style="20"/>
    <col min="9435" max="9435" width="4.42578125" style="20" customWidth="1"/>
    <col min="9436" max="9436" width="11.42578125" style="20"/>
    <col min="9437" max="9437" width="17.5703125" style="20" customWidth="1"/>
    <col min="9438" max="9438" width="11.5703125" style="20" customWidth="1"/>
    <col min="9439" max="9442" width="11.42578125" style="20"/>
    <col min="9443" max="9443" width="22.5703125" style="20" customWidth="1"/>
    <col min="9444" max="9444" width="14" style="20" customWidth="1"/>
    <col min="9445" max="9445" width="1.7109375" style="20" customWidth="1"/>
    <col min="9446" max="9690" width="11.42578125" style="20"/>
    <col min="9691" max="9691" width="4.42578125" style="20" customWidth="1"/>
    <col min="9692" max="9692" width="11.42578125" style="20"/>
    <col min="9693" max="9693" width="17.5703125" style="20" customWidth="1"/>
    <col min="9694" max="9694" width="11.5703125" style="20" customWidth="1"/>
    <col min="9695" max="9698" width="11.42578125" style="20"/>
    <col min="9699" max="9699" width="22.5703125" style="20" customWidth="1"/>
    <col min="9700" max="9700" width="14" style="20" customWidth="1"/>
    <col min="9701" max="9701" width="1.7109375" style="20" customWidth="1"/>
    <col min="9702" max="9946" width="11.42578125" style="20"/>
    <col min="9947" max="9947" width="4.42578125" style="20" customWidth="1"/>
    <col min="9948" max="9948" width="11.42578125" style="20"/>
    <col min="9949" max="9949" width="17.5703125" style="20" customWidth="1"/>
    <col min="9950" max="9950" width="11.5703125" style="20" customWidth="1"/>
    <col min="9951" max="9954" width="11.42578125" style="20"/>
    <col min="9955" max="9955" width="22.5703125" style="20" customWidth="1"/>
    <col min="9956" max="9956" width="14" style="20" customWidth="1"/>
    <col min="9957" max="9957" width="1.7109375" style="20" customWidth="1"/>
    <col min="9958" max="10202" width="11.42578125" style="20"/>
    <col min="10203" max="10203" width="4.42578125" style="20" customWidth="1"/>
    <col min="10204" max="10204" width="11.42578125" style="20"/>
    <col min="10205" max="10205" width="17.5703125" style="20" customWidth="1"/>
    <col min="10206" max="10206" width="11.5703125" style="20" customWidth="1"/>
    <col min="10207" max="10210" width="11.42578125" style="20"/>
    <col min="10211" max="10211" width="22.5703125" style="20" customWidth="1"/>
    <col min="10212" max="10212" width="14" style="20" customWidth="1"/>
    <col min="10213" max="10213" width="1.7109375" style="20" customWidth="1"/>
    <col min="10214" max="10458" width="11.42578125" style="20"/>
    <col min="10459" max="10459" width="4.42578125" style="20" customWidth="1"/>
    <col min="10460" max="10460" width="11.42578125" style="20"/>
    <col min="10461" max="10461" width="17.5703125" style="20" customWidth="1"/>
    <col min="10462" max="10462" width="11.5703125" style="20" customWidth="1"/>
    <col min="10463" max="10466" width="11.42578125" style="20"/>
    <col min="10467" max="10467" width="22.5703125" style="20" customWidth="1"/>
    <col min="10468" max="10468" width="14" style="20" customWidth="1"/>
    <col min="10469" max="10469" width="1.7109375" style="20" customWidth="1"/>
    <col min="10470" max="10714" width="11.42578125" style="20"/>
    <col min="10715" max="10715" width="4.42578125" style="20" customWidth="1"/>
    <col min="10716" max="10716" width="11.42578125" style="20"/>
    <col min="10717" max="10717" width="17.5703125" style="20" customWidth="1"/>
    <col min="10718" max="10718" width="11.5703125" style="20" customWidth="1"/>
    <col min="10719" max="10722" width="11.42578125" style="20"/>
    <col min="10723" max="10723" width="22.5703125" style="20" customWidth="1"/>
    <col min="10724" max="10724" width="14" style="20" customWidth="1"/>
    <col min="10725" max="10725" width="1.7109375" style="20" customWidth="1"/>
    <col min="10726" max="10970" width="11.42578125" style="20"/>
    <col min="10971" max="10971" width="4.42578125" style="20" customWidth="1"/>
    <col min="10972" max="10972" width="11.42578125" style="20"/>
    <col min="10973" max="10973" width="17.5703125" style="20" customWidth="1"/>
    <col min="10974" max="10974" width="11.5703125" style="20" customWidth="1"/>
    <col min="10975" max="10978" width="11.42578125" style="20"/>
    <col min="10979" max="10979" width="22.5703125" style="20" customWidth="1"/>
    <col min="10980" max="10980" width="14" style="20" customWidth="1"/>
    <col min="10981" max="10981" width="1.7109375" style="20" customWidth="1"/>
    <col min="10982" max="11226" width="11.42578125" style="20"/>
    <col min="11227" max="11227" width="4.42578125" style="20" customWidth="1"/>
    <col min="11228" max="11228" width="11.42578125" style="20"/>
    <col min="11229" max="11229" width="17.5703125" style="20" customWidth="1"/>
    <col min="11230" max="11230" width="11.5703125" style="20" customWidth="1"/>
    <col min="11231" max="11234" width="11.42578125" style="20"/>
    <col min="11235" max="11235" width="22.5703125" style="20" customWidth="1"/>
    <col min="11236" max="11236" width="14" style="20" customWidth="1"/>
    <col min="11237" max="11237" width="1.7109375" style="20" customWidth="1"/>
    <col min="11238" max="11482" width="11.42578125" style="20"/>
    <col min="11483" max="11483" width="4.42578125" style="20" customWidth="1"/>
    <col min="11484" max="11484" width="11.42578125" style="20"/>
    <col min="11485" max="11485" width="17.5703125" style="20" customWidth="1"/>
    <col min="11486" max="11486" width="11.5703125" style="20" customWidth="1"/>
    <col min="11487" max="11490" width="11.42578125" style="20"/>
    <col min="11491" max="11491" width="22.5703125" style="20" customWidth="1"/>
    <col min="11492" max="11492" width="14" style="20" customWidth="1"/>
    <col min="11493" max="11493" width="1.7109375" style="20" customWidth="1"/>
    <col min="11494" max="11738" width="11.42578125" style="20"/>
    <col min="11739" max="11739" width="4.42578125" style="20" customWidth="1"/>
    <col min="11740" max="11740" width="11.42578125" style="20"/>
    <col min="11741" max="11741" width="17.5703125" style="20" customWidth="1"/>
    <col min="11742" max="11742" width="11.5703125" style="20" customWidth="1"/>
    <col min="11743" max="11746" width="11.42578125" style="20"/>
    <col min="11747" max="11747" width="22.5703125" style="20" customWidth="1"/>
    <col min="11748" max="11748" width="14" style="20" customWidth="1"/>
    <col min="11749" max="11749" width="1.7109375" style="20" customWidth="1"/>
    <col min="11750" max="11994" width="11.42578125" style="20"/>
    <col min="11995" max="11995" width="4.42578125" style="20" customWidth="1"/>
    <col min="11996" max="11996" width="11.42578125" style="20"/>
    <col min="11997" max="11997" width="17.5703125" style="20" customWidth="1"/>
    <col min="11998" max="11998" width="11.5703125" style="20" customWidth="1"/>
    <col min="11999" max="12002" width="11.42578125" style="20"/>
    <col min="12003" max="12003" width="22.5703125" style="20" customWidth="1"/>
    <col min="12004" max="12004" width="14" style="20" customWidth="1"/>
    <col min="12005" max="12005" width="1.7109375" style="20" customWidth="1"/>
    <col min="12006" max="12250" width="11.42578125" style="20"/>
    <col min="12251" max="12251" width="4.42578125" style="20" customWidth="1"/>
    <col min="12252" max="12252" width="11.42578125" style="20"/>
    <col min="12253" max="12253" width="17.5703125" style="20" customWidth="1"/>
    <col min="12254" max="12254" width="11.5703125" style="20" customWidth="1"/>
    <col min="12255" max="12258" width="11.42578125" style="20"/>
    <col min="12259" max="12259" width="22.5703125" style="20" customWidth="1"/>
    <col min="12260" max="12260" width="14" style="20" customWidth="1"/>
    <col min="12261" max="12261" width="1.7109375" style="20" customWidth="1"/>
    <col min="12262" max="12506" width="11.42578125" style="20"/>
    <col min="12507" max="12507" width="4.42578125" style="20" customWidth="1"/>
    <col min="12508" max="12508" width="11.42578125" style="20"/>
    <col min="12509" max="12509" width="17.5703125" style="20" customWidth="1"/>
    <col min="12510" max="12510" width="11.5703125" style="20" customWidth="1"/>
    <col min="12511" max="12514" width="11.42578125" style="20"/>
    <col min="12515" max="12515" width="22.5703125" style="20" customWidth="1"/>
    <col min="12516" max="12516" width="14" style="20" customWidth="1"/>
    <col min="12517" max="12517" width="1.7109375" style="20" customWidth="1"/>
    <col min="12518" max="12762" width="11.42578125" style="20"/>
    <col min="12763" max="12763" width="4.42578125" style="20" customWidth="1"/>
    <col min="12764" max="12764" width="11.42578125" style="20"/>
    <col min="12765" max="12765" width="17.5703125" style="20" customWidth="1"/>
    <col min="12766" max="12766" width="11.5703125" style="20" customWidth="1"/>
    <col min="12767" max="12770" width="11.42578125" style="20"/>
    <col min="12771" max="12771" width="22.5703125" style="20" customWidth="1"/>
    <col min="12772" max="12772" width="14" style="20" customWidth="1"/>
    <col min="12773" max="12773" width="1.7109375" style="20" customWidth="1"/>
    <col min="12774" max="13018" width="11.42578125" style="20"/>
    <col min="13019" max="13019" width="4.42578125" style="20" customWidth="1"/>
    <col min="13020" max="13020" width="11.42578125" style="20"/>
    <col min="13021" max="13021" width="17.5703125" style="20" customWidth="1"/>
    <col min="13022" max="13022" width="11.5703125" style="20" customWidth="1"/>
    <col min="13023" max="13026" width="11.42578125" style="20"/>
    <col min="13027" max="13027" width="22.5703125" style="20" customWidth="1"/>
    <col min="13028" max="13028" width="14" style="20" customWidth="1"/>
    <col min="13029" max="13029" width="1.7109375" style="20" customWidth="1"/>
    <col min="13030" max="13274" width="11.42578125" style="20"/>
    <col min="13275" max="13275" width="4.42578125" style="20" customWidth="1"/>
    <col min="13276" max="13276" width="11.42578125" style="20"/>
    <col min="13277" max="13277" width="17.5703125" style="20" customWidth="1"/>
    <col min="13278" max="13278" width="11.5703125" style="20" customWidth="1"/>
    <col min="13279" max="13282" width="11.42578125" style="20"/>
    <col min="13283" max="13283" width="22.5703125" style="20" customWidth="1"/>
    <col min="13284" max="13284" width="14" style="20" customWidth="1"/>
    <col min="13285" max="13285" width="1.7109375" style="20" customWidth="1"/>
    <col min="13286" max="13530" width="11.42578125" style="20"/>
    <col min="13531" max="13531" width="4.42578125" style="20" customWidth="1"/>
    <col min="13532" max="13532" width="11.42578125" style="20"/>
    <col min="13533" max="13533" width="17.5703125" style="20" customWidth="1"/>
    <col min="13534" max="13534" width="11.5703125" style="20" customWidth="1"/>
    <col min="13535" max="13538" width="11.42578125" style="20"/>
    <col min="13539" max="13539" width="22.5703125" style="20" customWidth="1"/>
    <col min="13540" max="13540" width="14" style="20" customWidth="1"/>
    <col min="13541" max="13541" width="1.7109375" style="20" customWidth="1"/>
    <col min="13542" max="13786" width="11.42578125" style="20"/>
    <col min="13787" max="13787" width="4.42578125" style="20" customWidth="1"/>
    <col min="13788" max="13788" width="11.42578125" style="20"/>
    <col min="13789" max="13789" width="17.5703125" style="20" customWidth="1"/>
    <col min="13790" max="13790" width="11.5703125" style="20" customWidth="1"/>
    <col min="13791" max="13794" width="11.42578125" style="20"/>
    <col min="13795" max="13795" width="22.5703125" style="20" customWidth="1"/>
    <col min="13796" max="13796" width="14" style="20" customWidth="1"/>
    <col min="13797" max="13797" width="1.7109375" style="20" customWidth="1"/>
    <col min="13798" max="14042" width="11.42578125" style="20"/>
    <col min="14043" max="14043" width="4.42578125" style="20" customWidth="1"/>
    <col min="14044" max="14044" width="11.42578125" style="20"/>
    <col min="14045" max="14045" width="17.5703125" style="20" customWidth="1"/>
    <col min="14046" max="14046" width="11.5703125" style="20" customWidth="1"/>
    <col min="14047" max="14050" width="11.42578125" style="20"/>
    <col min="14051" max="14051" width="22.5703125" style="20" customWidth="1"/>
    <col min="14052" max="14052" width="14" style="20" customWidth="1"/>
    <col min="14053" max="14053" width="1.7109375" style="20" customWidth="1"/>
    <col min="14054" max="14298" width="11.42578125" style="20"/>
    <col min="14299" max="14299" width="4.42578125" style="20" customWidth="1"/>
    <col min="14300" max="14300" width="11.42578125" style="20"/>
    <col min="14301" max="14301" width="17.5703125" style="20" customWidth="1"/>
    <col min="14302" max="14302" width="11.5703125" style="20" customWidth="1"/>
    <col min="14303" max="14306" width="11.42578125" style="20"/>
    <col min="14307" max="14307" width="22.5703125" style="20" customWidth="1"/>
    <col min="14308" max="14308" width="14" style="20" customWidth="1"/>
    <col min="14309" max="14309" width="1.7109375" style="20" customWidth="1"/>
    <col min="14310" max="14554" width="11.42578125" style="20"/>
    <col min="14555" max="14555" width="4.42578125" style="20" customWidth="1"/>
    <col min="14556" max="14556" width="11.42578125" style="20"/>
    <col min="14557" max="14557" width="17.5703125" style="20" customWidth="1"/>
    <col min="14558" max="14558" width="11.5703125" style="20" customWidth="1"/>
    <col min="14559" max="14562" width="11.42578125" style="20"/>
    <col min="14563" max="14563" width="22.5703125" style="20" customWidth="1"/>
    <col min="14564" max="14564" width="14" style="20" customWidth="1"/>
    <col min="14565" max="14565" width="1.7109375" style="20" customWidth="1"/>
    <col min="14566" max="14810" width="11.42578125" style="20"/>
    <col min="14811" max="14811" width="4.42578125" style="20" customWidth="1"/>
    <col min="14812" max="14812" width="11.42578125" style="20"/>
    <col min="14813" max="14813" width="17.5703125" style="20" customWidth="1"/>
    <col min="14814" max="14814" width="11.5703125" style="20" customWidth="1"/>
    <col min="14815" max="14818" width="11.42578125" style="20"/>
    <col min="14819" max="14819" width="22.5703125" style="20" customWidth="1"/>
    <col min="14820" max="14820" width="14" style="20" customWidth="1"/>
    <col min="14821" max="14821" width="1.7109375" style="20" customWidth="1"/>
    <col min="14822" max="15066" width="11.42578125" style="20"/>
    <col min="15067" max="15067" width="4.42578125" style="20" customWidth="1"/>
    <col min="15068" max="15068" width="11.42578125" style="20"/>
    <col min="15069" max="15069" width="17.5703125" style="20" customWidth="1"/>
    <col min="15070" max="15070" width="11.5703125" style="20" customWidth="1"/>
    <col min="15071" max="15074" width="11.42578125" style="20"/>
    <col min="15075" max="15075" width="22.5703125" style="20" customWidth="1"/>
    <col min="15076" max="15076" width="14" style="20" customWidth="1"/>
    <col min="15077" max="15077" width="1.7109375" style="20" customWidth="1"/>
    <col min="15078" max="15322" width="11.42578125" style="20"/>
    <col min="15323" max="15323" width="4.42578125" style="20" customWidth="1"/>
    <col min="15324" max="15324" width="11.42578125" style="20"/>
    <col min="15325" max="15325" width="17.5703125" style="20" customWidth="1"/>
    <col min="15326" max="15326" width="11.5703125" style="20" customWidth="1"/>
    <col min="15327" max="15330" width="11.42578125" style="20"/>
    <col min="15331" max="15331" width="22.5703125" style="20" customWidth="1"/>
    <col min="15332" max="15332" width="14" style="20" customWidth="1"/>
    <col min="15333" max="15333" width="1.7109375" style="20" customWidth="1"/>
    <col min="15334" max="15578" width="11.42578125" style="20"/>
    <col min="15579" max="15579" width="4.42578125" style="20" customWidth="1"/>
    <col min="15580" max="15580" width="11.42578125" style="20"/>
    <col min="15581" max="15581" width="17.5703125" style="20" customWidth="1"/>
    <col min="15582" max="15582" width="11.5703125" style="20" customWidth="1"/>
    <col min="15583" max="15586" width="11.42578125" style="20"/>
    <col min="15587" max="15587" width="22.5703125" style="20" customWidth="1"/>
    <col min="15588" max="15588" width="14" style="20" customWidth="1"/>
    <col min="15589" max="15589" width="1.7109375" style="20" customWidth="1"/>
    <col min="15590" max="15834" width="11.42578125" style="20"/>
    <col min="15835" max="15835" width="4.42578125" style="20" customWidth="1"/>
    <col min="15836" max="15836" width="11.42578125" style="20"/>
    <col min="15837" max="15837" width="17.5703125" style="20" customWidth="1"/>
    <col min="15838" max="15838" width="11.5703125" style="20" customWidth="1"/>
    <col min="15839" max="15842" width="11.42578125" style="20"/>
    <col min="15843" max="15843" width="22.5703125" style="20" customWidth="1"/>
    <col min="15844" max="15844" width="14" style="20" customWidth="1"/>
    <col min="15845" max="15845" width="1.7109375" style="20" customWidth="1"/>
    <col min="15846" max="16090" width="11.42578125" style="20"/>
    <col min="16091" max="16091" width="4.42578125" style="20" customWidth="1"/>
    <col min="16092" max="16092" width="11.42578125" style="20"/>
    <col min="16093" max="16093" width="17.5703125" style="20" customWidth="1"/>
    <col min="16094" max="16094" width="11.5703125" style="20" customWidth="1"/>
    <col min="16095" max="16098" width="11.42578125" style="20"/>
    <col min="16099" max="16099" width="22.5703125" style="20" customWidth="1"/>
    <col min="16100" max="16100" width="14" style="20" customWidth="1"/>
    <col min="16101" max="16101" width="1.7109375" style="20" customWidth="1"/>
    <col min="16102" max="16384" width="11.42578125" style="20"/>
  </cols>
  <sheetData>
    <row r="1" spans="2:10" ht="18" customHeight="1" thickBot="1" x14ac:dyDescent="0.25"/>
    <row r="2" spans="2:10" ht="19.5" customHeight="1" x14ac:dyDescent="0.2">
      <c r="B2" s="21"/>
      <c r="C2" s="22"/>
      <c r="D2" s="23" t="s">
        <v>35</v>
      </c>
      <c r="E2" s="24"/>
      <c r="F2" s="24"/>
      <c r="G2" s="24"/>
      <c r="H2" s="24"/>
      <c r="I2" s="25"/>
      <c r="J2" s="26" t="s">
        <v>36</v>
      </c>
    </row>
    <row r="3" spans="2:10" ht="13.5" thickBot="1" x14ac:dyDescent="0.25">
      <c r="B3" s="27"/>
      <c r="C3" s="28"/>
      <c r="D3" s="29"/>
      <c r="E3" s="30"/>
      <c r="F3" s="30"/>
      <c r="G3" s="30"/>
      <c r="H3" s="30"/>
      <c r="I3" s="31"/>
      <c r="J3" s="32"/>
    </row>
    <row r="4" spans="2:10" x14ac:dyDescent="0.2">
      <c r="B4" s="27"/>
      <c r="C4" s="28"/>
      <c r="D4" s="23" t="s">
        <v>37</v>
      </c>
      <c r="E4" s="24"/>
      <c r="F4" s="24"/>
      <c r="G4" s="24"/>
      <c r="H4" s="24"/>
      <c r="I4" s="25"/>
      <c r="J4" s="26" t="s">
        <v>38</v>
      </c>
    </row>
    <row r="5" spans="2:10" x14ac:dyDescent="0.2">
      <c r="B5" s="27"/>
      <c r="C5" s="28"/>
      <c r="D5" s="33"/>
      <c r="E5" s="34"/>
      <c r="F5" s="34"/>
      <c r="G5" s="34"/>
      <c r="H5" s="34"/>
      <c r="I5" s="35"/>
      <c r="J5" s="36"/>
    </row>
    <row r="6" spans="2:10" ht="13.5" thickBot="1" x14ac:dyDescent="0.25">
      <c r="B6" s="37"/>
      <c r="C6" s="38"/>
      <c r="D6" s="29"/>
      <c r="E6" s="30"/>
      <c r="F6" s="30"/>
      <c r="G6" s="30"/>
      <c r="H6" s="30"/>
      <c r="I6" s="31"/>
      <c r="J6" s="32"/>
    </row>
    <row r="7" spans="2:10" x14ac:dyDescent="0.2">
      <c r="B7" s="39"/>
      <c r="J7" s="40"/>
    </row>
    <row r="8" spans="2:10" x14ac:dyDescent="0.2">
      <c r="B8" s="39"/>
      <c r="J8" s="40"/>
    </row>
    <row r="9" spans="2:10" x14ac:dyDescent="0.2">
      <c r="B9" s="39"/>
      <c r="J9" s="40"/>
    </row>
    <row r="10" spans="2:10" x14ac:dyDescent="0.2">
      <c r="B10" s="39"/>
      <c r="C10" s="20" t="s">
        <v>39</v>
      </c>
      <c r="E10" s="41"/>
      <c r="J10" s="40"/>
    </row>
    <row r="11" spans="2:10" x14ac:dyDescent="0.2">
      <c r="B11" s="39"/>
      <c r="J11" s="40"/>
    </row>
    <row r="12" spans="2:10" x14ac:dyDescent="0.2">
      <c r="B12" s="39"/>
      <c r="C12" s="42" t="s">
        <v>173</v>
      </c>
      <c r="J12" s="40"/>
    </row>
    <row r="13" spans="2:10" x14ac:dyDescent="0.2">
      <c r="B13" s="39"/>
      <c r="C13" s="20" t="s">
        <v>174</v>
      </c>
      <c r="J13" s="40"/>
    </row>
    <row r="14" spans="2:10" x14ac:dyDescent="0.2">
      <c r="B14" s="39"/>
      <c r="J14" s="40"/>
    </row>
    <row r="15" spans="2:10" x14ac:dyDescent="0.2">
      <c r="B15" s="39"/>
      <c r="C15" s="20" t="s">
        <v>40</v>
      </c>
      <c r="J15" s="40"/>
    </row>
    <row r="16" spans="2:10" x14ac:dyDescent="0.2">
      <c r="B16" s="39"/>
      <c r="C16" s="43"/>
      <c r="J16" s="40"/>
    </row>
    <row r="17" spans="2:10" x14ac:dyDescent="0.2">
      <c r="B17" s="39"/>
      <c r="C17" s="20" t="s">
        <v>41</v>
      </c>
      <c r="D17" s="41"/>
      <c r="H17" s="44" t="s">
        <v>42</v>
      </c>
      <c r="I17" s="44" t="s">
        <v>43</v>
      </c>
      <c r="J17" s="40"/>
    </row>
    <row r="18" spans="2:10" x14ac:dyDescent="0.2">
      <c r="B18" s="39"/>
      <c r="C18" s="42" t="s">
        <v>44</v>
      </c>
      <c r="D18" s="42"/>
      <c r="E18" s="42"/>
      <c r="F18" s="42"/>
      <c r="H18" s="45">
        <v>15</v>
      </c>
      <c r="I18" s="46">
        <v>1481310000</v>
      </c>
      <c r="J18" s="40"/>
    </row>
    <row r="19" spans="2:10" x14ac:dyDescent="0.2">
      <c r="B19" s="39"/>
      <c r="C19" s="20" t="s">
        <v>45</v>
      </c>
      <c r="H19" s="47">
        <v>7</v>
      </c>
      <c r="I19" s="48">
        <v>740559400</v>
      </c>
      <c r="J19" s="40"/>
    </row>
    <row r="20" spans="2:10" x14ac:dyDescent="0.2">
      <c r="B20" s="39"/>
      <c r="C20" s="20" t="s">
        <v>46</v>
      </c>
      <c r="H20" s="47">
        <v>0</v>
      </c>
      <c r="I20" s="48">
        <v>0</v>
      </c>
      <c r="J20" s="40"/>
    </row>
    <row r="21" spans="2:10" x14ac:dyDescent="0.2">
      <c r="B21" s="39"/>
      <c r="C21" s="20" t="s">
        <v>47</v>
      </c>
      <c r="H21" s="47">
        <v>0</v>
      </c>
      <c r="I21" s="49">
        <v>0</v>
      </c>
      <c r="J21" s="40"/>
    </row>
    <row r="22" spans="2:10" x14ac:dyDescent="0.2">
      <c r="B22" s="39"/>
      <c r="C22" s="20" t="s">
        <v>48</v>
      </c>
      <c r="H22" s="47">
        <v>0</v>
      </c>
      <c r="I22" s="48">
        <v>0</v>
      </c>
      <c r="J22" s="40"/>
    </row>
    <row r="23" spans="2:10" ht="13.5" thickBot="1" x14ac:dyDescent="0.25">
      <c r="B23" s="39"/>
      <c r="C23" s="20" t="s">
        <v>49</v>
      </c>
      <c r="H23" s="50">
        <v>4</v>
      </c>
      <c r="I23" s="51">
        <v>645494200</v>
      </c>
      <c r="J23" s="40"/>
    </row>
    <row r="24" spans="2:10" x14ac:dyDescent="0.2">
      <c r="B24" s="39"/>
      <c r="C24" s="42" t="s">
        <v>50</v>
      </c>
      <c r="D24" s="42"/>
      <c r="E24" s="42"/>
      <c r="F24" s="42"/>
      <c r="H24" s="45">
        <f>H19+H20+H21+H22+H23</f>
        <v>11</v>
      </c>
      <c r="I24" s="52">
        <f>I19+I20+I21+I22+I23</f>
        <v>1386053600</v>
      </c>
      <c r="J24" s="40"/>
    </row>
    <row r="25" spans="2:10" x14ac:dyDescent="0.2">
      <c r="B25" s="39"/>
      <c r="C25" s="20" t="s">
        <v>51</v>
      </c>
      <c r="H25" s="47">
        <v>2</v>
      </c>
      <c r="I25" s="48">
        <v>90851400</v>
      </c>
      <c r="J25" s="40"/>
    </row>
    <row r="26" spans="2:10" x14ac:dyDescent="0.2">
      <c r="B26" s="39"/>
      <c r="C26" s="20" t="s">
        <v>52</v>
      </c>
      <c r="H26" s="47">
        <v>0</v>
      </c>
      <c r="I26" s="48">
        <v>0</v>
      </c>
      <c r="J26" s="40"/>
    </row>
    <row r="27" spans="2:10" ht="13.5" thickBot="1" x14ac:dyDescent="0.25">
      <c r="B27" s="39"/>
      <c r="C27" s="20" t="s">
        <v>53</v>
      </c>
      <c r="H27" s="50">
        <v>2</v>
      </c>
      <c r="I27" s="51">
        <v>4405000</v>
      </c>
      <c r="J27" s="40"/>
    </row>
    <row r="28" spans="2:10" x14ac:dyDescent="0.2">
      <c r="B28" s="39"/>
      <c r="C28" s="42" t="s">
        <v>54</v>
      </c>
      <c r="D28" s="42"/>
      <c r="E28" s="42"/>
      <c r="F28" s="42"/>
      <c r="H28" s="45">
        <f>H25+H26+H27</f>
        <v>4</v>
      </c>
      <c r="I28" s="52">
        <f>I25+I26+I27</f>
        <v>95256400</v>
      </c>
      <c r="J28" s="40"/>
    </row>
    <row r="29" spans="2:10" ht="13.5" thickBot="1" x14ac:dyDescent="0.25">
      <c r="B29" s="39"/>
      <c r="C29" s="20" t="s">
        <v>55</v>
      </c>
      <c r="D29" s="42"/>
      <c r="E29" s="42"/>
      <c r="F29" s="42"/>
      <c r="H29" s="50">
        <v>0</v>
      </c>
      <c r="I29" s="51">
        <v>0</v>
      </c>
      <c r="J29" s="40"/>
    </row>
    <row r="30" spans="2:10" x14ac:dyDescent="0.2">
      <c r="B30" s="39"/>
      <c r="C30" s="42" t="s">
        <v>56</v>
      </c>
      <c r="D30" s="42"/>
      <c r="E30" s="42"/>
      <c r="F30" s="42"/>
      <c r="H30" s="47">
        <f>H29</f>
        <v>0</v>
      </c>
      <c r="I30" s="48">
        <f>I29</f>
        <v>0</v>
      </c>
      <c r="J30" s="40"/>
    </row>
    <row r="31" spans="2:10" x14ac:dyDescent="0.2">
      <c r="B31" s="39"/>
      <c r="C31" s="42"/>
      <c r="D31" s="42"/>
      <c r="E31" s="42"/>
      <c r="F31" s="42"/>
      <c r="H31" s="53"/>
      <c r="I31" s="52"/>
      <c r="J31" s="40"/>
    </row>
    <row r="32" spans="2:10" ht="13.5" thickBot="1" x14ac:dyDescent="0.25">
      <c r="B32" s="39"/>
      <c r="C32" s="42" t="s">
        <v>57</v>
      </c>
      <c r="D32" s="42"/>
      <c r="H32" s="54">
        <f>H24+H28+H30</f>
        <v>15</v>
      </c>
      <c r="I32" s="55">
        <f>I24+I28+I30</f>
        <v>1481310000</v>
      </c>
      <c r="J32" s="40"/>
    </row>
    <row r="33" spans="2:10" ht="13.5" thickTop="1" x14ac:dyDescent="0.2">
      <c r="B33" s="39"/>
      <c r="C33" s="42"/>
      <c r="D33" s="42"/>
      <c r="H33" s="56"/>
      <c r="I33" s="48"/>
      <c r="J33" s="40"/>
    </row>
    <row r="34" spans="2:10" x14ac:dyDescent="0.2">
      <c r="B34" s="39"/>
      <c r="G34" s="56"/>
      <c r="H34" s="56"/>
      <c r="I34" s="56"/>
      <c r="J34" s="40"/>
    </row>
    <row r="35" spans="2:10" x14ac:dyDescent="0.2">
      <c r="B35" s="39"/>
      <c r="G35" s="56"/>
      <c r="H35" s="56"/>
      <c r="I35" s="56"/>
      <c r="J35" s="40"/>
    </row>
    <row r="36" spans="2:10" x14ac:dyDescent="0.2">
      <c r="B36" s="39"/>
      <c r="G36" s="56"/>
      <c r="H36" s="56"/>
      <c r="I36" s="56"/>
      <c r="J36" s="40"/>
    </row>
    <row r="37" spans="2:10" ht="13.5" thickBot="1" x14ac:dyDescent="0.25">
      <c r="B37" s="39"/>
      <c r="C37" s="57"/>
      <c r="D37" s="57"/>
      <c r="G37" s="57" t="s">
        <v>58</v>
      </c>
      <c r="H37" s="57"/>
      <c r="I37" s="56"/>
      <c r="J37" s="40"/>
    </row>
    <row r="38" spans="2:10" x14ac:dyDescent="0.2">
      <c r="B38" s="39"/>
      <c r="C38" s="56" t="s">
        <v>59</v>
      </c>
      <c r="D38" s="56"/>
      <c r="G38" s="56" t="s">
        <v>60</v>
      </c>
      <c r="H38" s="56"/>
      <c r="I38" s="56"/>
      <c r="J38" s="40"/>
    </row>
    <row r="39" spans="2:10" x14ac:dyDescent="0.2">
      <c r="B39" s="39"/>
      <c r="G39" s="56"/>
      <c r="H39" s="56"/>
      <c r="I39" s="56"/>
      <c r="J39" s="40"/>
    </row>
    <row r="40" spans="2:10" x14ac:dyDescent="0.2">
      <c r="B40" s="39"/>
      <c r="G40" s="56"/>
      <c r="H40" s="56"/>
      <c r="I40" s="56"/>
      <c r="J40" s="40"/>
    </row>
    <row r="41" spans="2:10" ht="18.75" customHeight="1" thickBot="1" x14ac:dyDescent="0.25">
      <c r="B41" s="58"/>
      <c r="C41" s="59"/>
      <c r="D41" s="59"/>
      <c r="E41" s="59"/>
      <c r="F41" s="59"/>
      <c r="G41" s="57"/>
      <c r="H41" s="57"/>
      <c r="I41" s="57"/>
      <c r="J41" s="60"/>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dcterms:created xsi:type="dcterms:W3CDTF">2022-04-05T20:41:41Z</dcterms:created>
  <dcterms:modified xsi:type="dcterms:W3CDTF">2022-08-22T20:28:07Z</dcterms:modified>
</cp:coreProperties>
</file>