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AJA DE COMPENSACION FAMILIAR COMFENALCO QUINDIO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5" r:id="rId3"/>
    <sheet name="FOR-CSA-018" sheetId="4" r:id="rId4"/>
  </sheets>
  <definedNames>
    <definedName name="_xlnm._FilterDatabase" localSheetId="1" hidden="1">'ESTADO DE CADA FACTURA'!$A$2:$AV$18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4" l="1"/>
  <c r="I30" i="4" l="1"/>
  <c r="H30" i="4"/>
  <c r="I28" i="4"/>
  <c r="H28" i="4"/>
  <c r="I24" i="4"/>
  <c r="H24" i="4"/>
  <c r="H32" i="4" s="1"/>
  <c r="I32" i="4" l="1"/>
  <c r="E21" i="2"/>
  <c r="K1" i="1" l="1"/>
  <c r="J1" i="1"/>
</calcChain>
</file>

<file path=xl/sharedStrings.xml><?xml version="1.0" encoding="utf-8"?>
<sst xmlns="http://schemas.openxmlformats.org/spreadsheetml/2006/main" count="238" uniqueCount="151">
  <si>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</si>
  <si>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</si>
  <si>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</si>
  <si>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</si>
  <si>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</si>
  <si>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</si>
  <si>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</si>
  <si>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</si>
  <si>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</si>
  <si>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</si>
  <si>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</si>
  <si>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</si>
  <si>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</si>
  <si>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</si>
  <si>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</si>
  <si>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</si>
  <si>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</si>
  <si>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</si>
  <si>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</si>
  <si>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</si>
  <si>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</si>
  <si>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</si>
  <si>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</si>
  <si>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</si>
  <si>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</si>
  <si>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</si>
  <si>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</si>
  <si>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</si>
  <si>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</si>
  <si>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</si>
  <si>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</si>
  <si>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</si>
  <si>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</si>
  <si>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</si>
  <si>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</si>
  <si>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</si>
  <si>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</si>
  <si>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</si>
  <si>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</si>
  <si>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</si>
  <si>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</si>
  <si>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</si>
  <si>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</si>
  <si>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</si>
  <si>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</si>
  <si>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</si>
  <si>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</si>
  <si>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</si>
  <si>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CAJA DE COMPENSACION FAMILIAR COMFENALCO QUINDIO</t>
  </si>
  <si>
    <t>IPC</t>
  </si>
  <si>
    <t>890000381_IPC_170751</t>
  </si>
  <si>
    <t>A)Factura no radicada en ERP</t>
  </si>
  <si>
    <t>no_cruza</t>
  </si>
  <si>
    <t>890000381_IPC_222790</t>
  </si>
  <si>
    <t>IPS</t>
  </si>
  <si>
    <t>890000381_IPS_2501522</t>
  </si>
  <si>
    <t>890000381_IPC_2504688</t>
  </si>
  <si>
    <t>890000381_IPC_2504695</t>
  </si>
  <si>
    <t>CCA</t>
  </si>
  <si>
    <t>890000381_CCA_3536079</t>
  </si>
  <si>
    <t>890000381_IPC_4548937</t>
  </si>
  <si>
    <t>890000381_IPC_5174195</t>
  </si>
  <si>
    <t>890000381_IPC_5547084</t>
  </si>
  <si>
    <t>890000381_CCA_5552057</t>
  </si>
  <si>
    <t>890000381_CCA_5553589</t>
  </si>
  <si>
    <t>890000381_CCA_5575679</t>
  </si>
  <si>
    <t>URIP</t>
  </si>
  <si>
    <t>URIP_502799</t>
  </si>
  <si>
    <t>890000381_URIP_502799</t>
  </si>
  <si>
    <t>B)Factura sin saldo ERP</t>
  </si>
  <si>
    <t>OK</t>
  </si>
  <si>
    <t>IPS ACEPTA $ 19.600 SEGUN ACTA DE CONCILIACION RELIAZAD ENTRE DIEGO MARTINEZ IPS Y DRA MAIBER ACEVEDO EPS, REALIZADA EL09/03/2021.ELIZABETH FERNANDEZ</t>
  </si>
  <si>
    <t>IPCA</t>
  </si>
  <si>
    <t>IPCA_101711</t>
  </si>
  <si>
    <t>890000381_IPCA_101711</t>
  </si>
  <si>
    <t>IPMO</t>
  </si>
  <si>
    <t>IPMO_51291</t>
  </si>
  <si>
    <t>890000381_IPMO_51291</t>
  </si>
  <si>
    <t>B)Factura sin saldo ERP/conciliar diferencia glosa aceptada</t>
  </si>
  <si>
    <t>CONCILIACION ADMINISTRATIVA MEDICAMENTO NO PBS REGULADO CIRCULAR 04 DE 2012 IPS ACEPTA $52.343NATALIA GRANADOS</t>
  </si>
  <si>
    <t>SIBU</t>
  </si>
  <si>
    <t>SIBU_101542</t>
  </si>
  <si>
    <t>890000381_SIBU_101542</t>
  </si>
  <si>
    <t>EN CONCILIACION ADMINISTRATIVA LA IPS ACEPTA 40% EPS ACEPTA60% FACTURA NO CUENTA CON AUTORIZACION PARA EL SERVICIO DE ATENCIONNATALIA GRANADOS</t>
  </si>
  <si>
    <t>CAJA DE COMPENSACION FAMILIAR COMFENALCO QUINDIO NIT. 890.000.381</t>
  </si>
  <si>
    <t>REPORTE DE VENCIMIENTOS PARA LA ENTIDAD A CORTE 31 DE JULIO DE 2022</t>
  </si>
  <si>
    <t xml:space="preserve"> CAJA DE COMPENSACION FAMILIAR COMFENALCO DEL VALLE DE CAUCA NIT. 890303093</t>
  </si>
  <si>
    <t>F. REGISTRO</t>
  </si>
  <si>
    <t>F. RADICA</t>
  </si>
  <si>
    <t>TOTAL FACTURA</t>
  </si>
  <si>
    <t>SALDO</t>
  </si>
  <si>
    <t>Nº ENVIO</t>
  </si>
  <si>
    <t>IPC222790</t>
  </si>
  <si>
    <t>IPC170751</t>
  </si>
  <si>
    <t>IPC5174195</t>
  </si>
  <si>
    <t>SIBU101542</t>
  </si>
  <si>
    <t>IPS2501522</t>
  </si>
  <si>
    <t>CCA3536079</t>
  </si>
  <si>
    <t>IPCA101711</t>
  </si>
  <si>
    <t>IPMO51291</t>
  </si>
  <si>
    <t>CCA5552057</t>
  </si>
  <si>
    <t>CCA5553589</t>
  </si>
  <si>
    <t>IPC5547084</t>
  </si>
  <si>
    <t>IPC4548937</t>
  </si>
  <si>
    <t>URIP502799</t>
  </si>
  <si>
    <t>CCA5575679</t>
  </si>
  <si>
    <t>IPC2504688</t>
  </si>
  <si>
    <t>IPC2504695</t>
  </si>
  <si>
    <t>TOTAL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</si>
  <si>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</si>
  <si>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</si>
  <si>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</si>
  <si>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</si>
  <si>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</si>
  <si>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</si>
  <si>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</si>
  <si>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</si>
  <si>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</si>
  <si>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</si>
  <si>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</si>
  <si>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</si>
  <si>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</si>
  <si>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</si>
  <si>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</si>
  <si>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</si>
  <si>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</si>
  <si>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</si>
  <si>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</si>
  <si>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</si>
  <si>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</si>
  <si>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</si>
  <si>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</si>
  <si>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</si>
  <si>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</si>
  <si>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</si>
  <si>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CAJA DE COMPENSACION FAMILIAR COMFENALCO QUINDIO</t>
  </si>
  <si>
    <t>NIT: 890000381</t>
  </si>
  <si>
    <t>FACTURA NO RADICADA</t>
  </si>
  <si>
    <t>FACTURA CANCELADA - GLOSA ACEPTADA POR IPS</t>
  </si>
  <si>
    <t>09.06.2021</t>
  </si>
  <si>
    <t>11.10.2017</t>
  </si>
  <si>
    <t>Total general</t>
  </si>
  <si>
    <t>Tipificación</t>
  </si>
  <si>
    <t>Cant Facturas</t>
  </si>
  <si>
    <t>Saldo Facturas</t>
  </si>
  <si>
    <t>Valor Glosa Aceptada</t>
  </si>
  <si>
    <t>FACTURA CANCELADA</t>
  </si>
  <si>
    <t>02.08.2019</t>
  </si>
  <si>
    <t>16.07.2015</t>
  </si>
  <si>
    <t>29.09.2017</t>
  </si>
  <si>
    <t>29.04.2015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</si>
</sst>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0" borderId="0" xfId="0" applyFont="1" applyAlignment="1">
      <alignment horizontal="center" vertical="top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4" fillId="0" borderId="0" xfId="0" applyFont="1"/>
    <xf numFmtId="0" fontId="4" fillId="0" borderId="3" xfId="0" applyFont="1" applyBorder="1" applyAlignment="1">
      <alignment horizontal="left" wrapText="1"/>
    </xf>
    <xf numFmtId="14" fontId="4" fillId="0" borderId="4" xfId="0" applyNumberFormat="1" applyFont="1" applyBorder="1" applyAlignment="1">
      <alignment horizontal="left" wrapText="1"/>
    </xf>
    <xf numFmtId="3" fontId="4" fillId="0" borderId="3" xfId="0" applyNumberFormat="1" applyFont="1" applyBorder="1" applyAlignment="1">
      <alignment horizontal="right" wrapText="1"/>
    </xf>
    <xf numFmtId="3" fontId="4" fillId="0" borderId="4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left" wrapText="1"/>
    </xf>
    <xf numFmtId="3" fontId="4" fillId="0" borderId="5" xfId="0" applyNumberFormat="1" applyFont="1" applyBorder="1" applyAlignment="1">
      <alignment horizontal="right" wrapText="1"/>
    </xf>
    <xf numFmtId="3" fontId="5" fillId="6" borderId="1" xfId="0" applyNumberFormat="1" applyFont="1" applyFill="1" applyBorder="1"/>
    <xf numFmtId="0" fontId="7" fillId="0" borderId="0" xfId="2" applyFont="1"/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/>
    </xf>
    <xf numFmtId="0" fontId="7" fillId="0" borderId="15" xfId="2" applyFont="1" applyBorder="1" applyAlignment="1">
      <alignment horizontal="centerContinuous"/>
    </xf>
    <xf numFmtId="0" fontId="7" fillId="0" borderId="11" xfId="2" applyFont="1" applyBorder="1"/>
    <xf numFmtId="0" fontId="7" fillId="0" borderId="12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14" xfId="2" applyNumberFormat="1" applyFont="1" applyBorder="1" applyAlignment="1">
      <alignment horizontal="center"/>
    </xf>
    <xf numFmtId="165" fontId="7" fillId="0" borderId="14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8" xfId="2" applyNumberFormat="1" applyFont="1" applyBorder="1" applyAlignment="1">
      <alignment horizontal="center"/>
    </xf>
    <xf numFmtId="165" fontId="8" fillId="0" borderId="18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14" xfId="2" applyNumberFormat="1" applyFont="1" applyBorder="1"/>
    <xf numFmtId="0" fontId="7" fillId="0" borderId="13" xfId="2" applyFont="1" applyBorder="1"/>
    <xf numFmtId="0" fontId="7" fillId="0" borderId="14" xfId="2" applyFont="1" applyBorder="1"/>
    <xf numFmtId="0" fontId="7" fillId="0" borderId="15" xfId="2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9" fontId="0" fillId="0" borderId="1" xfId="3" applyNumberFormat="1" applyFont="1" applyBorder="1"/>
    <xf numFmtId="0" fontId="0" fillId="4" borderId="1" xfId="0" applyFill="1" applyBorder="1"/>
    <xf numFmtId="14" fontId="0" fillId="4" borderId="1" xfId="0" applyNumberFormat="1" applyFill="1" applyBorder="1"/>
    <xf numFmtId="164" fontId="0" fillId="4" borderId="1" xfId="1" applyNumberFormat="1" applyFont="1" applyFill="1" applyBorder="1"/>
    <xf numFmtId="0" fontId="3" fillId="5" borderId="0" xfId="0" applyFont="1" applyFill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wrapText="1"/>
    </xf>
  </cellXfs>
  <cellStyles count="4">
    <cellStyle name="Millares" xfId="1" builtinId="3"/>
    <cellStyle name="Normal" xfId="0" builtinId="0"/>
    <cellStyle name="Normal 2 2" xfId="2"/>
    <cellStyle name="Porcentaje" xfId="3" builtinId="5"/>
  </cellStyles>
  <dxfs count="5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09.301966782405" createdVersion="5" refreshedVersion="5" minRefreshableVersion="3" recordCount="16">
  <cacheSource type="worksheet">
    <worksheetSource ref="A2:AV18" sheet="ESTADO DE CADA FACTURA"/>
  </cacheSource>
  <cacheFields count="48">
    <cacheField name="NIT IPS" numFmtId="0">
      <sharedItems containsSemiMixedTypes="0" containsString="0" containsNumber="1" containsInteger="1" minValue="890000381" maxValue="89000038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1291" maxValue="557567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1291" maxValue="502799"/>
    </cacheField>
    <cacheField name="FECHA FACT IPS" numFmtId="14">
      <sharedItems containsSemiMixedTypes="0" containsNonDate="0" containsDate="1" containsString="0" minDate="2014-10-29T00:00:00" maxDate="2019-06-26T00:00:00"/>
    </cacheField>
    <cacheField name="VALOR FACT IPS" numFmtId="164">
      <sharedItems containsSemiMixedTypes="0" containsString="0" containsNumber="1" containsInteger="1" minValue="2500" maxValue="10555681"/>
    </cacheField>
    <cacheField name="SALDO FACT IPS" numFmtId="164">
      <sharedItems containsSemiMixedTypes="0" containsString="0" containsNumber="1" containsInteger="1" minValue="2500" maxValue="10536081"/>
    </cacheField>
    <cacheField name="OBSERVACION SASS" numFmtId="0">
      <sharedItems/>
    </cacheField>
    <cacheField name="ESTADO EPS AGOSTO 29" numFmtId="0">
      <sharedItems count="4">
        <s v="FACTURA CANCELADA"/>
        <s v="FACTURA NO RADICADA"/>
        <s v="FACTURA CANCELADA - GLOSA ACEPTADA POR IPS"/>
        <s v="FACTURA CANCELADA  " u="1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DETALLE VAGLO" numFmtId="0">
      <sharedItems containsNonDate="0" containsString="0" containsBlank="1"/>
    </cacheField>
    <cacheField name="P. ABIER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1057528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0555681"/>
    </cacheField>
    <cacheField name="VALOR GLOSA ACEPTDA" numFmtId="164">
      <sharedItems containsSemiMixedTypes="0" containsString="0" containsNumber="1" containsInteger="1" minValue="0" maxValue="52343"/>
    </cacheField>
    <cacheField name="OBSERVACION GLOSA ACEPTADA" numFmtId="164">
      <sharedItems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10555681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00708" maxValue="2201065403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7341884"/>
    </cacheField>
    <cacheField name="FECHA RAD IPS" numFmtId="14">
      <sharedItems containsSemiMixedTypes="0" containsNonDate="0" containsDate="1" containsString="0" minDate="2014-11-07T00:00:00" maxDate="2019-09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70830" maxValue="20210325"/>
    </cacheField>
    <cacheField name="F RAD SASS" numFmtId="0">
      <sharedItems containsString="0" containsBlank="1" containsNumber="1" containsInteger="1" minValue="20170815" maxValue="20210310"/>
    </cacheField>
    <cacheField name="VALOR REPORTADO CRICULAR 030" numFmtId="164">
      <sharedItems containsSemiMixedTypes="0" containsString="0" containsNumber="1" containsInteger="1" minValue="0" maxValue="10575281"/>
    </cacheField>
    <cacheField name="VALOR GLOSA ACEPTADA REPORTADO CIRCULAR 030" numFmtId="164">
      <sharedItems containsSemiMixedTypes="0" containsString="0" containsNumber="1" containsInteger="1" minValue="0" maxValue="52343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90000381"/>
    <s v="CAJA DE COMPENSACION FAMILIAR COMFENALCO QUINDIO"/>
    <s v="IPC"/>
    <n v="170751"/>
    <s v="IPC170751"/>
    <s v="890000381_IPC_170751"/>
    <m/>
    <m/>
    <d v="2014-11-28T00:00:00"/>
    <n v="162712"/>
    <n v="162712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1292579"/>
    <n v="0"/>
    <n v="2200300708"/>
    <s v="29.04.2015"/>
    <n v="7341884"/>
    <d v="2015-01-08T00:00:00"/>
    <m/>
    <m/>
    <m/>
    <m/>
    <m/>
    <m/>
    <m/>
    <n v="0"/>
    <n v="0"/>
    <m/>
  </r>
  <r>
    <n v="890000381"/>
    <s v="CAJA DE COMPENSACION FAMILIAR COMFENALCO QUINDIO"/>
    <s v="IPC"/>
    <n v="222790"/>
    <s v="IPC222790"/>
    <s v="890000381_IPC_222790"/>
    <m/>
    <m/>
    <d v="2014-10-29T00:00:00"/>
    <n v="36500"/>
    <n v="36500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157400"/>
    <n v="0"/>
    <n v="2200300708"/>
    <s v="29.04.2015"/>
    <n v="7341884"/>
    <d v="2014-11-07T00:00:00"/>
    <m/>
    <m/>
    <m/>
    <m/>
    <m/>
    <m/>
    <m/>
    <n v="0"/>
    <n v="0"/>
    <m/>
  </r>
  <r>
    <n v="890000381"/>
    <s v="CAJA DE COMPENSACION FAMILIAR COMFENALCO QUINDIO"/>
    <s v="IPS"/>
    <n v="2501522"/>
    <s v="IPS2501522"/>
    <s v="890000381_IPS_2501522"/>
    <m/>
    <m/>
    <d v="2017-05-30T00:00:00"/>
    <n v="159816"/>
    <n v="43763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159816"/>
    <n v="0"/>
    <n v="2200469100"/>
    <s v="29.09.2017"/>
    <n v="4876165"/>
    <d v="2017-07-07T00:00:00"/>
    <m/>
    <m/>
    <m/>
    <m/>
    <m/>
    <m/>
    <m/>
    <n v="0"/>
    <n v="0"/>
    <m/>
  </r>
  <r>
    <n v="890000381"/>
    <s v="CAJA DE COMPENSACION FAMILIAR COMFENALCO QUINDIO"/>
    <s v="IPC"/>
    <n v="2504688"/>
    <s v="IPC2504688"/>
    <s v="890000381_IPC_2504688"/>
    <m/>
    <m/>
    <d v="2019-06-25T00:00:00"/>
    <n v="58900"/>
    <n v="58900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9-02T00:00:00"/>
    <m/>
    <m/>
    <m/>
    <m/>
    <m/>
    <m/>
    <m/>
    <n v="0"/>
    <n v="0"/>
    <m/>
  </r>
  <r>
    <n v="890000381"/>
    <s v="CAJA DE COMPENSACION FAMILIAR COMFENALCO QUINDIO"/>
    <s v="IPC"/>
    <n v="2504695"/>
    <s v="IPC2504695"/>
    <s v="890000381_IPC_2504695"/>
    <m/>
    <m/>
    <d v="2019-06-25T00:00:00"/>
    <n v="40800"/>
    <n v="40800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9-02T00:00:00"/>
    <m/>
    <m/>
    <m/>
    <m/>
    <m/>
    <m/>
    <m/>
    <n v="0"/>
    <n v="0"/>
    <m/>
  </r>
  <r>
    <n v="890000381"/>
    <s v="CAJA DE COMPENSACION FAMILIAR COMFENALCO QUINDIO"/>
    <s v="CCA"/>
    <n v="3536079"/>
    <s v="CCA3536079"/>
    <s v="890000381_CCA_3536079"/>
    <m/>
    <m/>
    <d v="2017-06-30T00:00:00"/>
    <n v="39600"/>
    <n v="39600"/>
    <s v="A)Factura no radicada en ERP"/>
    <x v="1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7-08-09T00:00:00"/>
    <m/>
    <m/>
    <m/>
    <m/>
    <m/>
    <m/>
    <m/>
    <n v="0"/>
    <n v="0"/>
    <m/>
  </r>
  <r>
    <n v="890000381"/>
    <s v="CAJA DE COMPENSACION FAMILIAR COMFENALCO QUINDIO"/>
    <s v="IPC"/>
    <n v="4548937"/>
    <s v="IPC4548937"/>
    <s v="890000381_IPC_4548937"/>
    <m/>
    <m/>
    <d v="2019-01-11T00:00:00"/>
    <n v="54400"/>
    <n v="54400"/>
    <s v="A)Factura no radicada en ERP"/>
    <x v="1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9-02-06T00:00:00"/>
    <m/>
    <m/>
    <m/>
    <m/>
    <m/>
    <m/>
    <m/>
    <n v="0"/>
    <n v="0"/>
    <m/>
  </r>
  <r>
    <n v="890000381"/>
    <s v="CAJA DE COMPENSACION FAMILIAR COMFENALCO QUINDIO"/>
    <s v="IPC"/>
    <n v="5174195"/>
    <s v="IPC5174195"/>
    <s v="890000381_IPC_5174195"/>
    <m/>
    <m/>
    <d v="2015-04-11T00:00:00"/>
    <n v="2500"/>
    <n v="2500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23300"/>
    <n v="0"/>
    <n v="2200313803"/>
    <s v="16.07.2015"/>
    <n v="3666266"/>
    <d v="2015-05-06T00:00:00"/>
    <m/>
    <m/>
    <m/>
    <m/>
    <m/>
    <m/>
    <m/>
    <n v="0"/>
    <n v="0"/>
    <m/>
  </r>
  <r>
    <n v="890000381"/>
    <s v="CAJA DE COMPENSACION FAMILIAR COMFENALCO QUINDIO"/>
    <s v="IPC"/>
    <n v="5547084"/>
    <s v="IPC5547084"/>
    <s v="890000381_IPC_5547084"/>
    <m/>
    <m/>
    <d v="2018-07-05T00:00:00"/>
    <n v="227100"/>
    <n v="227100"/>
    <s v="A)Factura no radicada en ERP"/>
    <x v="1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8-02T00:00:00"/>
    <m/>
    <m/>
    <m/>
    <m/>
    <m/>
    <m/>
    <m/>
    <n v="0"/>
    <n v="0"/>
    <m/>
  </r>
  <r>
    <n v="890000381"/>
    <s v="CAJA DE COMPENSACION FAMILIAR COMFENALCO QUINDIO"/>
    <s v="CCA"/>
    <n v="5552057"/>
    <s v="CCA5552057"/>
    <s v="890000381_CCA_5552057"/>
    <m/>
    <m/>
    <d v="2018-04-23T00:00:00"/>
    <n v="28200"/>
    <n v="28200"/>
    <s v="A)Factura no radicada en ERP"/>
    <x v="1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8-02T00:00:00"/>
    <m/>
    <m/>
    <m/>
    <m/>
    <m/>
    <m/>
    <m/>
    <n v="0"/>
    <n v="0"/>
    <m/>
  </r>
  <r>
    <n v="890000381"/>
    <s v="CAJA DE COMPENSACION FAMILIAR COMFENALCO QUINDIO"/>
    <s v="CCA"/>
    <n v="5553589"/>
    <s v="CCA5553589"/>
    <s v="890000381_CCA_5553589"/>
    <m/>
    <m/>
    <d v="2018-05-15T00:00:00"/>
    <n v="19200"/>
    <n v="19200"/>
    <s v="A)Factura no radicada en ERP"/>
    <x v="1"/>
    <m/>
    <m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8-02T00:00:00"/>
    <m/>
    <m/>
    <m/>
    <m/>
    <m/>
    <m/>
    <m/>
    <n v="0"/>
    <n v="0"/>
    <m/>
  </r>
  <r>
    <n v="890000381"/>
    <s v="CAJA DE COMPENSACION FAMILIAR COMFENALCO QUINDIO"/>
    <s v="CCA"/>
    <n v="5575679"/>
    <s v="CCA5575679"/>
    <s v="890000381_CCA_5575679"/>
    <m/>
    <m/>
    <d v="2019-03-26T00:00:00"/>
    <n v="47800"/>
    <n v="35100"/>
    <s v="A)Factura no radicada en ERP"/>
    <x v="0"/>
    <m/>
    <m/>
    <m/>
    <m/>
    <m/>
    <m/>
    <m/>
    <m/>
    <s v="no_cruza"/>
    <n v="0"/>
    <n v="0"/>
    <n v="0"/>
    <n v="0"/>
    <n v="0"/>
    <n v="0"/>
    <m/>
    <n v="0"/>
    <m/>
    <n v="0"/>
    <n v="35100"/>
    <n v="0"/>
    <n v="2200693512"/>
    <s v="02.08.2019"/>
    <n v="1053600"/>
    <d v="2019-04-16T00:00:00"/>
    <m/>
    <m/>
    <m/>
    <m/>
    <m/>
    <m/>
    <m/>
    <n v="0"/>
    <n v="0"/>
    <m/>
  </r>
  <r>
    <n v="890000381"/>
    <s v="CAJA DE COMPENSACION FAMILIAR COMFENALCO QUINDIO"/>
    <s v="URIP"/>
    <n v="502799"/>
    <s v="URIP_502799"/>
    <s v="890000381_URIP_502799"/>
    <s v="URIP"/>
    <n v="502799"/>
    <d v="2019-01-14T00:00:00"/>
    <n v="10555681"/>
    <n v="10536081"/>
    <s v="B)Factura sin saldo ERP"/>
    <x v="2"/>
    <m/>
    <m/>
    <m/>
    <m/>
    <m/>
    <m/>
    <m/>
    <m/>
    <s v="OK"/>
    <n v="10575281"/>
    <n v="0"/>
    <n v="0"/>
    <n v="0"/>
    <n v="10555681"/>
    <n v="19600"/>
    <s v="IPS ACEPTA $ 19.600 SEGUN ACTA DE CONCILIACION RELIAZAD ENTRE DIEGO MARTINEZ IPS Y DRA MAIBER ACEVEDO EPS, REALIZADA EL09/03/2021.ELIZABETH FERNANDEZ"/>
    <n v="0"/>
    <m/>
    <n v="0"/>
    <n v="10555681"/>
    <n v="0"/>
    <n v="2201065403"/>
    <s v="09.06.2021"/>
    <n v="0"/>
    <d v="2019-02-06T00:00:00"/>
    <m/>
    <n v="2"/>
    <m/>
    <m/>
    <n v="3"/>
    <n v="20190415"/>
    <n v="20190401"/>
    <n v="10575281"/>
    <n v="19600"/>
    <m/>
  </r>
  <r>
    <n v="890000381"/>
    <s v="CAJA DE COMPENSACION FAMILIAR COMFENALCO QUINDIO"/>
    <s v="IPCA"/>
    <n v="101711"/>
    <s v="IPCA_101711"/>
    <s v="890000381_IPCA_101711"/>
    <s v="IPCA"/>
    <n v="101711"/>
    <d v="2017-06-27T00:00:00"/>
    <n v="3578707"/>
    <n v="3578707"/>
    <s v="B)Factura sin saldo ERP"/>
    <x v="0"/>
    <m/>
    <m/>
    <m/>
    <m/>
    <m/>
    <m/>
    <m/>
    <m/>
    <s v="OK"/>
    <n v="3578707"/>
    <n v="0"/>
    <n v="0"/>
    <n v="0"/>
    <n v="3578707"/>
    <n v="0"/>
    <m/>
    <n v="0"/>
    <m/>
    <n v="0"/>
    <n v="3578707"/>
    <n v="0"/>
    <n v="2200469985"/>
    <s v="11.10.2017"/>
    <n v="0"/>
    <d v="2017-08-09T00:00:00"/>
    <m/>
    <n v="2"/>
    <m/>
    <m/>
    <n v="1"/>
    <n v="20170830"/>
    <n v="20170815"/>
    <n v="3578707"/>
    <n v="0"/>
    <m/>
  </r>
  <r>
    <n v="890000381"/>
    <s v="CAJA DE COMPENSACION FAMILIAR COMFENALCO QUINDIO"/>
    <s v="IPMO"/>
    <n v="51291"/>
    <s v="IPMO_51291"/>
    <s v="890000381_IPMO_51291"/>
    <s v="IPMO"/>
    <n v="51291"/>
    <d v="2017-08-03T00:00:00"/>
    <n v="201920"/>
    <n v="149577"/>
    <s v="B)Factura sin saldo ERP/conciliar diferencia glosa aceptada"/>
    <x v="2"/>
    <m/>
    <m/>
    <m/>
    <m/>
    <m/>
    <m/>
    <m/>
    <m/>
    <s v="OK"/>
    <n v="201920"/>
    <n v="0"/>
    <n v="0"/>
    <n v="0"/>
    <n v="149577"/>
    <n v="52343"/>
    <s v="CONCILIACION ADMINISTRATIVA MEDICAMENTO NO PBS REGULADO CIRCULAR 04 DE 2012 IPS ACEPTA $52.343NATALIA GRANADOS"/>
    <n v="0"/>
    <m/>
    <n v="0"/>
    <n v="140946"/>
    <n v="0"/>
    <n v="2200469985"/>
    <s v="09.06.2021"/>
    <n v="0"/>
    <d v="2017-08-09T00:00:00"/>
    <m/>
    <n v="2"/>
    <m/>
    <m/>
    <n v="2"/>
    <n v="20210325"/>
    <n v="20210310"/>
    <n v="201920"/>
    <n v="52343"/>
    <m/>
  </r>
  <r>
    <n v="890000381"/>
    <s v="CAJA DE COMPENSACION FAMILIAR COMFENALCO QUINDIO"/>
    <s v="SIBU"/>
    <n v="101542"/>
    <s v="SIBU_101542"/>
    <s v="890000381_SIBU_101542"/>
    <s v="SIBU"/>
    <n v="101542"/>
    <d v="2016-10-31T00:00:00"/>
    <n v="45804"/>
    <n v="27482"/>
    <s v="B)Factura sin saldo ERP/conciliar diferencia glosa aceptada"/>
    <x v="2"/>
    <m/>
    <m/>
    <m/>
    <m/>
    <m/>
    <m/>
    <m/>
    <m/>
    <s v="OK"/>
    <n v="45804"/>
    <n v="0"/>
    <n v="0"/>
    <n v="0"/>
    <n v="27482"/>
    <n v="18322"/>
    <s v="EN CONCILIACION ADMINISTRATIVA LA IPS ACEPTA 40% EPS ACEPTA60% FACTURA NO CUENTA CON AUTORIZACION PARA EL SERVICIO DE ATENCIONNATALIA GRANADOS"/>
    <n v="0"/>
    <m/>
    <n v="0"/>
    <n v="27482"/>
    <n v="0"/>
    <n v="2201065403"/>
    <s v="09.06.2021"/>
    <n v="0"/>
    <d v="2017-01-06T00:00:00"/>
    <m/>
    <n v="2"/>
    <m/>
    <m/>
    <n v="3"/>
    <n v="20210325"/>
    <n v="20210310"/>
    <n v="45804"/>
    <n v="1832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m="1" x="3"/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4"/>
    <dataField name="Valor Glosa Aceptada" fld="27" baseField="0" baseItem="0" numFmtId="164"/>
  </dataFields>
  <formats count="14">
    <format dxfId="55">
      <pivotArea type="all" dataOnly="0" outline="0" fieldPosition="0"/>
    </format>
    <format dxfId="54">
      <pivotArea outline="0" collapsedLevelsAreSubtotals="1" fieldPosition="0"/>
    </format>
    <format dxfId="53">
      <pivotArea field="12" type="button" dataOnly="0" labelOnly="1" outline="0" axis="axisRow" fieldPosition="0"/>
    </format>
    <format dxfId="52">
      <pivotArea dataOnly="0" labelOnly="1" fieldPosition="0">
        <references count="1">
          <reference field="12" count="0"/>
        </references>
      </pivotArea>
    </format>
    <format dxfId="51">
      <pivotArea dataOnly="0" labelOnly="1" grandRow="1" outline="0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7">
      <pivotArea dataOnly="0" outline="0" fieldPosition="0">
        <references count="1">
          <reference field="4294967294" count="1">
            <x v="0"/>
          </reference>
        </references>
      </pivotArea>
    </format>
    <format dxfId="46">
      <pivotArea field="12" type="button" dataOnly="0" labelOnly="1" outline="0" axis="axisRow" fieldPosition="0"/>
    </format>
    <format dxfId="45">
      <pivotArea grandRow="1" outline="0" collapsedLevelsAreSubtotals="1" fieldPosition="0"/>
    </format>
    <format dxfId="44">
      <pivotArea dataOnly="0" labelOnly="1" grandRow="1" outline="0" fieldPosition="0"/>
    </format>
    <format dxfId="4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2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D6" sqref="D6"/>
    </sheetView>
  </sheetViews>
  <sheetFormatPr baseColWidth="10" defaultRowHeight="15" x14ac:dyDescent="0.25"/>
  <cols>
    <col min="6" max="6" width="9.5703125" bestFit="1" customWidth="1"/>
  </cols>
  <sheetData>
    <row r="1" spans="1:8" x14ac:dyDescent="0.25">
      <c r="A1" s="74" t="s">
        <v>84</v>
      </c>
      <c r="B1" s="74"/>
      <c r="C1" s="74"/>
      <c r="D1" s="74"/>
      <c r="E1" s="74"/>
      <c r="F1" s="74"/>
    </row>
    <row r="2" spans="1:8" x14ac:dyDescent="0.25">
      <c r="A2" s="74" t="s">
        <v>85</v>
      </c>
      <c r="B2" s="74"/>
      <c r="C2" s="74"/>
      <c r="D2" s="74"/>
      <c r="E2" s="74"/>
      <c r="F2" s="74"/>
      <c r="G2" s="12"/>
      <c r="H2" s="12"/>
    </row>
    <row r="3" spans="1:8" x14ac:dyDescent="0.25">
      <c r="A3" s="75" t="s">
        <v>86</v>
      </c>
      <c r="B3" s="75"/>
      <c r="C3" s="75"/>
      <c r="D3" s="75"/>
      <c r="E3" s="75"/>
      <c r="F3" s="75"/>
      <c r="G3" s="12"/>
      <c r="H3" s="12"/>
    </row>
    <row r="4" spans="1:8" ht="22.5" x14ac:dyDescent="0.25">
      <c r="A4" s="13" t="s">
        <v>4</v>
      </c>
      <c r="B4" s="14" t="s">
        <v>87</v>
      </c>
      <c r="C4" s="14" t="s">
        <v>88</v>
      </c>
      <c r="D4" s="13" t="s">
        <v>89</v>
      </c>
      <c r="E4" s="14" t="s">
        <v>90</v>
      </c>
      <c r="F4" s="14" t="s">
        <v>91</v>
      </c>
      <c r="G4" s="15"/>
      <c r="H4" s="15"/>
    </row>
    <row r="5" spans="1:8" x14ac:dyDescent="0.25">
      <c r="A5" s="16" t="s">
        <v>92</v>
      </c>
      <c r="B5" s="17">
        <v>41941</v>
      </c>
      <c r="C5" s="17">
        <v>41950</v>
      </c>
      <c r="D5" s="18">
        <v>36500</v>
      </c>
      <c r="E5" s="19">
        <v>36500</v>
      </c>
      <c r="F5" s="20">
        <v>391370</v>
      </c>
      <c r="G5" s="15"/>
      <c r="H5" s="15"/>
    </row>
    <row r="6" spans="1:8" x14ac:dyDescent="0.25">
      <c r="A6" s="16" t="s">
        <v>93</v>
      </c>
      <c r="B6" s="17">
        <v>41971</v>
      </c>
      <c r="C6" s="17">
        <v>42012</v>
      </c>
      <c r="D6" s="18">
        <v>162712</v>
      </c>
      <c r="E6" s="19">
        <v>162712</v>
      </c>
      <c r="F6" s="20">
        <v>392752</v>
      </c>
      <c r="G6" s="15"/>
      <c r="H6" s="15"/>
    </row>
    <row r="7" spans="1:8" x14ac:dyDescent="0.25">
      <c r="A7" s="16" t="s">
        <v>94</v>
      </c>
      <c r="B7" s="17">
        <v>42105</v>
      </c>
      <c r="C7" s="17">
        <v>42130</v>
      </c>
      <c r="D7" s="18">
        <v>2500</v>
      </c>
      <c r="E7" s="19">
        <v>2500</v>
      </c>
      <c r="F7" s="20">
        <v>395170</v>
      </c>
      <c r="G7" s="15"/>
      <c r="H7" s="15"/>
    </row>
    <row r="8" spans="1:8" x14ac:dyDescent="0.25">
      <c r="A8" s="16" t="s">
        <v>95</v>
      </c>
      <c r="B8" s="17">
        <v>42674</v>
      </c>
      <c r="C8" s="17">
        <v>42741</v>
      </c>
      <c r="D8" s="18">
        <v>45804</v>
      </c>
      <c r="E8" s="19">
        <v>27482</v>
      </c>
      <c r="F8" s="20">
        <v>405479</v>
      </c>
      <c r="G8" s="15"/>
      <c r="H8" s="15"/>
    </row>
    <row r="9" spans="1:8" x14ac:dyDescent="0.25">
      <c r="A9" s="16" t="s">
        <v>96</v>
      </c>
      <c r="B9" s="17">
        <v>42885</v>
      </c>
      <c r="C9" s="17">
        <v>42923</v>
      </c>
      <c r="D9" s="18">
        <v>159816</v>
      </c>
      <c r="E9" s="19">
        <v>43763</v>
      </c>
      <c r="F9" s="20">
        <v>407532</v>
      </c>
      <c r="G9" s="15"/>
      <c r="H9" s="15"/>
    </row>
    <row r="10" spans="1:8" ht="22.5" x14ac:dyDescent="0.25">
      <c r="A10" s="16" t="s">
        <v>97</v>
      </c>
      <c r="B10" s="17">
        <v>42916</v>
      </c>
      <c r="C10" s="17">
        <v>42956</v>
      </c>
      <c r="D10" s="18">
        <v>39600</v>
      </c>
      <c r="E10" s="19">
        <v>39600</v>
      </c>
      <c r="F10" s="20">
        <v>408120</v>
      </c>
      <c r="G10" s="15"/>
      <c r="H10" s="15"/>
    </row>
    <row r="11" spans="1:8" x14ac:dyDescent="0.25">
      <c r="A11" s="16" t="s">
        <v>98</v>
      </c>
      <c r="B11" s="17">
        <v>42913</v>
      </c>
      <c r="C11" s="17">
        <v>42956</v>
      </c>
      <c r="D11" s="18">
        <v>3578707</v>
      </c>
      <c r="E11" s="19">
        <v>3578707</v>
      </c>
      <c r="F11" s="20">
        <v>408144</v>
      </c>
      <c r="G11" s="15"/>
      <c r="H11" s="15"/>
    </row>
    <row r="12" spans="1:8" x14ac:dyDescent="0.25">
      <c r="A12" s="16" t="s">
        <v>99</v>
      </c>
      <c r="B12" s="17">
        <v>42950</v>
      </c>
      <c r="C12" s="17">
        <v>42956</v>
      </c>
      <c r="D12" s="18">
        <v>201920</v>
      </c>
      <c r="E12" s="19">
        <v>149577</v>
      </c>
      <c r="F12" s="20">
        <v>408144</v>
      </c>
      <c r="G12" s="15"/>
      <c r="H12" s="15"/>
    </row>
    <row r="13" spans="1:8" ht="22.5" x14ac:dyDescent="0.25">
      <c r="A13" s="16" t="s">
        <v>100</v>
      </c>
      <c r="B13" s="17">
        <v>43213</v>
      </c>
      <c r="C13" s="17">
        <v>43314</v>
      </c>
      <c r="D13" s="18">
        <v>28200</v>
      </c>
      <c r="E13" s="19">
        <v>28200</v>
      </c>
      <c r="F13" s="20">
        <v>412878</v>
      </c>
      <c r="G13" s="15"/>
      <c r="H13" s="15"/>
    </row>
    <row r="14" spans="1:8" ht="22.5" x14ac:dyDescent="0.25">
      <c r="A14" s="16" t="s">
        <v>101</v>
      </c>
      <c r="B14" s="17">
        <v>43235</v>
      </c>
      <c r="C14" s="17">
        <v>43314</v>
      </c>
      <c r="D14" s="18">
        <v>19200</v>
      </c>
      <c r="E14" s="19">
        <v>19200</v>
      </c>
      <c r="F14" s="20">
        <v>412878</v>
      </c>
      <c r="G14" s="15"/>
      <c r="H14" s="15"/>
    </row>
    <row r="15" spans="1:8" x14ac:dyDescent="0.25">
      <c r="A15" s="16" t="s">
        <v>102</v>
      </c>
      <c r="B15" s="17">
        <v>43286</v>
      </c>
      <c r="C15" s="17">
        <v>43314</v>
      </c>
      <c r="D15" s="18">
        <v>227100</v>
      </c>
      <c r="E15" s="19">
        <v>227100</v>
      </c>
      <c r="F15" s="20">
        <v>413913</v>
      </c>
      <c r="G15" s="15"/>
      <c r="H15" s="15"/>
    </row>
    <row r="16" spans="1:8" x14ac:dyDescent="0.25">
      <c r="A16" s="16" t="s">
        <v>103</v>
      </c>
      <c r="B16" s="17">
        <v>43476</v>
      </c>
      <c r="C16" s="17">
        <v>43502</v>
      </c>
      <c r="D16" s="18">
        <v>54400</v>
      </c>
      <c r="E16" s="19">
        <v>54400</v>
      </c>
      <c r="F16" s="20">
        <v>417650</v>
      </c>
      <c r="G16" s="15"/>
      <c r="H16" s="15"/>
    </row>
    <row r="17" spans="1:8" x14ac:dyDescent="0.25">
      <c r="A17" s="16" t="s">
        <v>104</v>
      </c>
      <c r="B17" s="17">
        <v>43479</v>
      </c>
      <c r="C17" s="17">
        <v>43502</v>
      </c>
      <c r="D17" s="18">
        <v>10555681</v>
      </c>
      <c r="E17" s="19">
        <v>10536081</v>
      </c>
      <c r="F17" s="20">
        <v>417650</v>
      </c>
      <c r="G17" s="15"/>
      <c r="H17" s="15"/>
    </row>
    <row r="18" spans="1:8" ht="22.5" x14ac:dyDescent="0.25">
      <c r="A18" s="16" t="s">
        <v>105</v>
      </c>
      <c r="B18" s="17">
        <v>43550</v>
      </c>
      <c r="C18" s="17">
        <v>43571</v>
      </c>
      <c r="D18" s="18">
        <v>47800</v>
      </c>
      <c r="E18" s="19">
        <v>35100</v>
      </c>
      <c r="F18" s="20">
        <v>419550</v>
      </c>
      <c r="G18" s="15"/>
      <c r="H18" s="15"/>
    </row>
    <row r="19" spans="1:8" x14ac:dyDescent="0.25">
      <c r="A19" s="16" t="s">
        <v>106</v>
      </c>
      <c r="B19" s="17">
        <v>43641</v>
      </c>
      <c r="C19" s="17">
        <v>43710</v>
      </c>
      <c r="D19" s="18">
        <v>58900</v>
      </c>
      <c r="E19" s="19">
        <v>58900</v>
      </c>
      <c r="F19" s="20">
        <v>421261</v>
      </c>
      <c r="G19" s="15"/>
      <c r="H19" s="15"/>
    </row>
    <row r="20" spans="1:8" x14ac:dyDescent="0.25">
      <c r="A20" s="16" t="s">
        <v>107</v>
      </c>
      <c r="B20" s="17">
        <v>43641</v>
      </c>
      <c r="C20" s="17">
        <v>43710</v>
      </c>
      <c r="D20" s="18">
        <v>40800</v>
      </c>
      <c r="E20" s="21">
        <v>40800</v>
      </c>
      <c r="F20" s="20">
        <v>421261</v>
      </c>
      <c r="G20" s="15"/>
      <c r="H20" s="15"/>
    </row>
    <row r="21" spans="1:8" x14ac:dyDescent="0.25">
      <c r="A21" s="76" t="s">
        <v>108</v>
      </c>
      <c r="B21" s="77"/>
      <c r="C21" s="77"/>
      <c r="D21" s="77"/>
      <c r="E21" s="22">
        <f>SUM(E5:E20)</f>
        <v>15040622</v>
      </c>
      <c r="F21" s="15"/>
      <c r="G21" s="15"/>
      <c r="H21" s="15"/>
    </row>
  </sheetData>
  <mergeCells count="4">
    <mergeCell ref="A1:F1"/>
    <mergeCell ref="A2:F2"/>
    <mergeCell ref="A3:F3"/>
    <mergeCell ref="A21:D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V18"/>
  <sheetViews>
    <sheetView topLeftCell="J2" workbookViewId="0">
      <pane ySplit="1" topLeftCell="A3" activePane="bottomLeft" state="frozen"/>
      <selection activeCell="I2" sqref="I2"/>
      <selection pane="bottomLeft" activeCell="M3" sqref="M3:M7 M10 M14 M16"/>
    </sheetView>
  </sheetViews>
  <sheetFormatPr baseColWidth="10" defaultRowHeight="15" x14ac:dyDescent="0.25"/>
  <cols>
    <col min="2" max="2" width="54.5703125" bestFit="1" customWidth="1"/>
    <col min="3" max="3" width="7.42578125" bestFit="1" customWidth="1"/>
    <col min="6" max="6" width="22.8554687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22.42578125" bestFit="1" customWidth="1"/>
    <col min="23" max="23" width="14.140625" style="10" bestFit="1" customWidth="1"/>
    <col min="24" max="26" width="11.5703125" style="10" bestFit="1" customWidth="1"/>
    <col min="27" max="27" width="14.140625" style="10" bestFit="1" customWidth="1"/>
    <col min="28" max="28" width="11.5703125" style="10" bestFit="1" customWidth="1"/>
    <col min="29" max="29" width="11.42578125" style="10"/>
    <col min="30" max="30" width="11.5703125" style="10" bestFit="1" customWidth="1"/>
    <col min="31" max="31" width="11.42578125" style="10"/>
    <col min="32" max="33" width="11.5703125" style="10" bestFit="1" customWidth="1"/>
  </cols>
  <sheetData>
    <row r="1" spans="1:48" x14ac:dyDescent="0.25">
      <c r="J1" s="11">
        <f>SUBTOTAL(9,J3:J18)</f>
        <v>10803405</v>
      </c>
      <c r="K1" s="11">
        <f>SUBTOTAL(9,K3:K18)</f>
        <v>10713140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3" t="s">
        <v>31</v>
      </c>
      <c r="AG2" s="6" t="s">
        <v>32</v>
      </c>
      <c r="AH2" s="6" t="s">
        <v>33</v>
      </c>
      <c r="AI2" s="4" t="s">
        <v>34</v>
      </c>
      <c r="AJ2" s="4" t="s">
        <v>35</v>
      </c>
      <c r="AK2" s="6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hidden="1" x14ac:dyDescent="0.25">
      <c r="A3" s="7">
        <v>890000381</v>
      </c>
      <c r="B3" s="7" t="s">
        <v>48</v>
      </c>
      <c r="C3" s="7" t="s">
        <v>49</v>
      </c>
      <c r="D3" s="7">
        <v>170751</v>
      </c>
      <c r="E3" s="7" t="s">
        <v>93</v>
      </c>
      <c r="F3" s="7" t="s">
        <v>50</v>
      </c>
      <c r="G3" s="7"/>
      <c r="H3" s="7"/>
      <c r="I3" s="8">
        <v>41971</v>
      </c>
      <c r="J3" s="9">
        <v>162712</v>
      </c>
      <c r="K3" s="9">
        <v>162712</v>
      </c>
      <c r="L3" s="7" t="s">
        <v>51</v>
      </c>
      <c r="M3" s="7" t="s">
        <v>146</v>
      </c>
      <c r="N3" s="7"/>
      <c r="O3" s="7"/>
      <c r="P3" s="7"/>
      <c r="Q3" s="7"/>
      <c r="R3" s="7"/>
      <c r="S3" s="7"/>
      <c r="T3" s="7"/>
      <c r="U3" s="7"/>
      <c r="V3" s="9" t="s">
        <v>52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/>
      <c r="AD3" s="9">
        <v>0</v>
      </c>
      <c r="AE3" s="9"/>
      <c r="AF3" s="9">
        <v>0</v>
      </c>
      <c r="AG3" s="9">
        <v>1292579</v>
      </c>
      <c r="AH3" s="9">
        <v>0</v>
      </c>
      <c r="AI3" s="7">
        <v>2200300708</v>
      </c>
      <c r="AJ3" s="7" t="s">
        <v>150</v>
      </c>
      <c r="AK3" s="9">
        <v>7341884</v>
      </c>
      <c r="AL3" s="8">
        <v>42012</v>
      </c>
      <c r="AM3" s="7"/>
      <c r="AN3" s="7"/>
      <c r="AO3" s="7"/>
      <c r="AP3" s="7"/>
      <c r="AQ3" s="7"/>
      <c r="AR3" s="7"/>
      <c r="AS3" s="7"/>
      <c r="AT3" s="9">
        <v>0</v>
      </c>
      <c r="AU3" s="9">
        <v>0</v>
      </c>
      <c r="AV3" s="7"/>
    </row>
    <row r="4" spans="1:48" hidden="1" x14ac:dyDescent="0.25">
      <c r="A4" s="7">
        <v>890000381</v>
      </c>
      <c r="B4" s="7" t="s">
        <v>48</v>
      </c>
      <c r="C4" s="7" t="s">
        <v>49</v>
      </c>
      <c r="D4" s="7">
        <v>222790</v>
      </c>
      <c r="E4" s="7" t="s">
        <v>92</v>
      </c>
      <c r="F4" s="7" t="s">
        <v>53</v>
      </c>
      <c r="G4" s="7"/>
      <c r="H4" s="7"/>
      <c r="I4" s="8">
        <v>41941</v>
      </c>
      <c r="J4" s="9">
        <v>36500</v>
      </c>
      <c r="K4" s="9">
        <v>36500</v>
      </c>
      <c r="L4" s="7" t="s">
        <v>51</v>
      </c>
      <c r="M4" s="7" t="s">
        <v>146</v>
      </c>
      <c r="N4" s="7"/>
      <c r="O4" s="7"/>
      <c r="P4" s="7"/>
      <c r="Q4" s="7"/>
      <c r="R4" s="7"/>
      <c r="S4" s="7"/>
      <c r="T4" s="7"/>
      <c r="U4" s="7"/>
      <c r="V4" s="9" t="s">
        <v>52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/>
      <c r="AD4" s="9">
        <v>0</v>
      </c>
      <c r="AE4" s="70"/>
      <c r="AF4" s="9">
        <v>0</v>
      </c>
      <c r="AG4" s="9">
        <v>157400</v>
      </c>
      <c r="AH4" s="9">
        <v>0</v>
      </c>
      <c r="AI4" s="7">
        <v>2200300708</v>
      </c>
      <c r="AJ4" s="7" t="s">
        <v>150</v>
      </c>
      <c r="AK4" s="9">
        <v>7341884</v>
      </c>
      <c r="AL4" s="8">
        <v>41950</v>
      </c>
      <c r="AM4" s="7"/>
      <c r="AN4" s="7"/>
      <c r="AO4" s="7"/>
      <c r="AP4" s="7"/>
      <c r="AQ4" s="7"/>
      <c r="AR4" s="7"/>
      <c r="AS4" s="7"/>
      <c r="AT4" s="9">
        <v>0</v>
      </c>
      <c r="AU4" s="9">
        <v>0</v>
      </c>
      <c r="AV4" s="7"/>
    </row>
    <row r="5" spans="1:48" hidden="1" x14ac:dyDescent="0.25">
      <c r="A5" s="7">
        <v>890000381</v>
      </c>
      <c r="B5" s="7" t="s">
        <v>48</v>
      </c>
      <c r="C5" s="7" t="s">
        <v>54</v>
      </c>
      <c r="D5" s="7">
        <v>2501522</v>
      </c>
      <c r="E5" s="7" t="s">
        <v>96</v>
      </c>
      <c r="F5" s="7" t="s">
        <v>55</v>
      </c>
      <c r="G5" s="7"/>
      <c r="H5" s="7"/>
      <c r="I5" s="8">
        <v>42885</v>
      </c>
      <c r="J5" s="9">
        <v>159816</v>
      </c>
      <c r="K5" s="9">
        <v>43763</v>
      </c>
      <c r="L5" s="7" t="s">
        <v>51</v>
      </c>
      <c r="M5" s="7" t="s">
        <v>146</v>
      </c>
      <c r="N5" s="7"/>
      <c r="O5" s="7"/>
      <c r="P5" s="7"/>
      <c r="Q5" s="7"/>
      <c r="R5" s="7"/>
      <c r="S5" s="7"/>
      <c r="T5" s="7"/>
      <c r="U5" s="7"/>
      <c r="V5" s="9" t="s">
        <v>52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/>
      <c r="AD5" s="9">
        <v>0</v>
      </c>
      <c r="AE5" s="9"/>
      <c r="AF5" s="9">
        <v>0</v>
      </c>
      <c r="AG5" s="9">
        <v>159816</v>
      </c>
      <c r="AH5" s="9">
        <v>0</v>
      </c>
      <c r="AI5" s="7">
        <v>2200469100</v>
      </c>
      <c r="AJ5" s="7" t="s">
        <v>149</v>
      </c>
      <c r="AK5" s="9">
        <v>4876165</v>
      </c>
      <c r="AL5" s="8">
        <v>42923</v>
      </c>
      <c r="AM5" s="7"/>
      <c r="AN5" s="7"/>
      <c r="AO5" s="7"/>
      <c r="AP5" s="7"/>
      <c r="AQ5" s="7"/>
      <c r="AR5" s="7"/>
      <c r="AS5" s="7"/>
      <c r="AT5" s="9">
        <v>0</v>
      </c>
      <c r="AU5" s="9">
        <v>0</v>
      </c>
      <c r="AV5" s="7"/>
    </row>
    <row r="6" spans="1:48" hidden="1" x14ac:dyDescent="0.25">
      <c r="A6" s="71">
        <v>890000381</v>
      </c>
      <c r="B6" s="71" t="s">
        <v>48</v>
      </c>
      <c r="C6" s="71" t="s">
        <v>49</v>
      </c>
      <c r="D6" s="71">
        <v>2504688</v>
      </c>
      <c r="E6" s="71" t="s">
        <v>106</v>
      </c>
      <c r="F6" s="71" t="s">
        <v>56</v>
      </c>
      <c r="G6" s="71"/>
      <c r="H6" s="71"/>
      <c r="I6" s="72">
        <v>43641</v>
      </c>
      <c r="J6" s="73">
        <v>58900</v>
      </c>
      <c r="K6" s="73">
        <v>58900</v>
      </c>
      <c r="L6" s="7" t="s">
        <v>51</v>
      </c>
      <c r="M6" s="7" t="s">
        <v>146</v>
      </c>
      <c r="N6" s="7"/>
      <c r="O6" s="7"/>
      <c r="P6" s="7"/>
      <c r="Q6" s="7"/>
      <c r="R6" s="7"/>
      <c r="S6" s="7"/>
      <c r="T6" s="7"/>
      <c r="U6" s="7"/>
      <c r="V6" s="9" t="s">
        <v>52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/>
      <c r="AD6" s="9">
        <v>0</v>
      </c>
      <c r="AE6" s="9"/>
      <c r="AF6" s="9">
        <v>0</v>
      </c>
      <c r="AG6" s="9">
        <v>0</v>
      </c>
      <c r="AH6" s="9">
        <v>0</v>
      </c>
      <c r="AI6" s="7"/>
      <c r="AJ6" s="7"/>
      <c r="AK6" s="9">
        <v>0</v>
      </c>
      <c r="AL6" s="8">
        <v>43710</v>
      </c>
      <c r="AM6" s="7"/>
      <c r="AN6" s="7"/>
      <c r="AO6" s="7"/>
      <c r="AP6" s="7"/>
      <c r="AQ6" s="7"/>
      <c r="AR6" s="7"/>
      <c r="AS6" s="7"/>
      <c r="AT6" s="9">
        <v>0</v>
      </c>
      <c r="AU6" s="9">
        <v>0</v>
      </c>
      <c r="AV6" s="7"/>
    </row>
    <row r="7" spans="1:48" hidden="1" x14ac:dyDescent="0.25">
      <c r="A7" s="71">
        <v>890000381</v>
      </c>
      <c r="B7" s="71" t="s">
        <v>48</v>
      </c>
      <c r="C7" s="71" t="s">
        <v>49</v>
      </c>
      <c r="D7" s="71">
        <v>2504695</v>
      </c>
      <c r="E7" s="71" t="s">
        <v>107</v>
      </c>
      <c r="F7" s="71" t="s">
        <v>57</v>
      </c>
      <c r="G7" s="71"/>
      <c r="H7" s="71"/>
      <c r="I7" s="72">
        <v>43641</v>
      </c>
      <c r="J7" s="73">
        <v>40800</v>
      </c>
      <c r="K7" s="73">
        <v>40800</v>
      </c>
      <c r="L7" s="7" t="s">
        <v>51</v>
      </c>
      <c r="M7" s="7" t="s">
        <v>146</v>
      </c>
      <c r="N7" s="7"/>
      <c r="O7" s="7"/>
      <c r="P7" s="7"/>
      <c r="Q7" s="7"/>
      <c r="R7" s="7"/>
      <c r="S7" s="7"/>
      <c r="T7" s="7"/>
      <c r="U7" s="7"/>
      <c r="V7" s="9" t="s">
        <v>52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/>
      <c r="AD7" s="9">
        <v>0</v>
      </c>
      <c r="AE7" s="9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43710</v>
      </c>
      <c r="AM7" s="7"/>
      <c r="AN7" s="7"/>
      <c r="AO7" s="7"/>
      <c r="AP7" s="7"/>
      <c r="AQ7" s="7"/>
      <c r="AR7" s="7"/>
      <c r="AS7" s="7"/>
      <c r="AT7" s="9">
        <v>0</v>
      </c>
      <c r="AU7" s="9">
        <v>0</v>
      </c>
      <c r="AV7" s="7"/>
    </row>
    <row r="8" spans="1:48" hidden="1" x14ac:dyDescent="0.25">
      <c r="A8" s="7">
        <v>890000381</v>
      </c>
      <c r="B8" s="7" t="s">
        <v>48</v>
      </c>
      <c r="C8" s="7" t="s">
        <v>58</v>
      </c>
      <c r="D8" s="7">
        <v>3536079</v>
      </c>
      <c r="E8" s="7" t="s">
        <v>97</v>
      </c>
      <c r="F8" s="7" t="s">
        <v>59</v>
      </c>
      <c r="G8" s="7"/>
      <c r="H8" s="7"/>
      <c r="I8" s="8">
        <v>42916</v>
      </c>
      <c r="J8" s="9">
        <v>39600</v>
      </c>
      <c r="K8" s="9">
        <v>39600</v>
      </c>
      <c r="L8" s="7" t="s">
        <v>51</v>
      </c>
      <c r="M8" s="7" t="s">
        <v>137</v>
      </c>
      <c r="N8" s="7"/>
      <c r="O8" s="7"/>
      <c r="P8" s="7"/>
      <c r="Q8" s="7"/>
      <c r="R8" s="7"/>
      <c r="S8" s="7"/>
      <c r="T8" s="7"/>
      <c r="U8" s="7"/>
      <c r="V8" s="9" t="s">
        <v>52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/>
      <c r="AD8" s="9">
        <v>0</v>
      </c>
      <c r="AE8" s="9"/>
      <c r="AF8" s="9">
        <v>0</v>
      </c>
      <c r="AG8" s="9">
        <v>0</v>
      </c>
      <c r="AH8" s="9">
        <v>0</v>
      </c>
      <c r="AI8" s="7"/>
      <c r="AJ8" s="7"/>
      <c r="AK8" s="9">
        <v>0</v>
      </c>
      <c r="AL8" s="8">
        <v>42956</v>
      </c>
      <c r="AM8" s="7"/>
      <c r="AN8" s="7"/>
      <c r="AO8" s="7"/>
      <c r="AP8" s="7"/>
      <c r="AQ8" s="7"/>
      <c r="AR8" s="7"/>
      <c r="AS8" s="7"/>
      <c r="AT8" s="9">
        <v>0</v>
      </c>
      <c r="AU8" s="9">
        <v>0</v>
      </c>
      <c r="AV8" s="7"/>
    </row>
    <row r="9" spans="1:48" hidden="1" x14ac:dyDescent="0.25">
      <c r="A9" s="7">
        <v>890000381</v>
      </c>
      <c r="B9" s="7" t="s">
        <v>48</v>
      </c>
      <c r="C9" s="7" t="s">
        <v>49</v>
      </c>
      <c r="D9" s="7">
        <v>4548937</v>
      </c>
      <c r="E9" s="7" t="s">
        <v>103</v>
      </c>
      <c r="F9" s="7" t="s">
        <v>60</v>
      </c>
      <c r="G9" s="7"/>
      <c r="H9" s="7"/>
      <c r="I9" s="8">
        <v>43476</v>
      </c>
      <c r="J9" s="9">
        <v>54400</v>
      </c>
      <c r="K9" s="9">
        <v>54400</v>
      </c>
      <c r="L9" s="7" t="s">
        <v>51</v>
      </c>
      <c r="M9" s="7" t="s">
        <v>137</v>
      </c>
      <c r="N9" s="7"/>
      <c r="O9" s="7"/>
      <c r="P9" s="7"/>
      <c r="Q9" s="7"/>
      <c r="R9" s="7"/>
      <c r="S9" s="7"/>
      <c r="T9" s="7"/>
      <c r="U9" s="7"/>
      <c r="V9" s="9" t="s">
        <v>52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/>
      <c r="AD9" s="9">
        <v>0</v>
      </c>
      <c r="AE9" s="9"/>
      <c r="AF9" s="9">
        <v>0</v>
      </c>
      <c r="AG9" s="9">
        <v>0</v>
      </c>
      <c r="AH9" s="9">
        <v>0</v>
      </c>
      <c r="AI9" s="7"/>
      <c r="AJ9" s="7"/>
      <c r="AK9" s="9">
        <v>0</v>
      </c>
      <c r="AL9" s="8">
        <v>43502</v>
      </c>
      <c r="AM9" s="7"/>
      <c r="AN9" s="7"/>
      <c r="AO9" s="7"/>
      <c r="AP9" s="7"/>
      <c r="AQ9" s="7"/>
      <c r="AR9" s="7"/>
      <c r="AS9" s="7"/>
      <c r="AT9" s="9">
        <v>0</v>
      </c>
      <c r="AU9" s="9">
        <v>0</v>
      </c>
      <c r="AV9" s="7"/>
    </row>
    <row r="10" spans="1:48" hidden="1" x14ac:dyDescent="0.25">
      <c r="A10" s="7">
        <v>890000381</v>
      </c>
      <c r="B10" s="7" t="s">
        <v>48</v>
      </c>
      <c r="C10" s="7" t="s">
        <v>49</v>
      </c>
      <c r="D10" s="7">
        <v>5174195</v>
      </c>
      <c r="E10" s="7" t="s">
        <v>94</v>
      </c>
      <c r="F10" s="7" t="s">
        <v>61</v>
      </c>
      <c r="G10" s="7"/>
      <c r="H10" s="7"/>
      <c r="I10" s="8">
        <v>42105</v>
      </c>
      <c r="J10" s="9">
        <v>2500</v>
      </c>
      <c r="K10" s="9">
        <v>2500</v>
      </c>
      <c r="L10" s="7" t="s">
        <v>51</v>
      </c>
      <c r="M10" s="7" t="s">
        <v>146</v>
      </c>
      <c r="N10" s="7"/>
      <c r="O10" s="7"/>
      <c r="P10" s="7"/>
      <c r="Q10" s="7"/>
      <c r="R10" s="7"/>
      <c r="S10" s="7"/>
      <c r="T10" s="7"/>
      <c r="U10" s="7"/>
      <c r="V10" s="9" t="s">
        <v>52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/>
      <c r="AD10" s="9">
        <v>0</v>
      </c>
      <c r="AE10" s="9"/>
      <c r="AF10" s="9">
        <v>0</v>
      </c>
      <c r="AG10" s="9">
        <v>23300</v>
      </c>
      <c r="AH10" s="9">
        <v>0</v>
      </c>
      <c r="AI10" s="7">
        <v>2200313803</v>
      </c>
      <c r="AJ10" s="7" t="s">
        <v>148</v>
      </c>
      <c r="AK10" s="9">
        <v>3666266</v>
      </c>
      <c r="AL10" s="8">
        <v>42130</v>
      </c>
      <c r="AM10" s="7"/>
      <c r="AN10" s="7"/>
      <c r="AO10" s="7"/>
      <c r="AP10" s="7"/>
      <c r="AQ10" s="7"/>
      <c r="AR10" s="7"/>
      <c r="AS10" s="7"/>
      <c r="AT10" s="9">
        <v>0</v>
      </c>
      <c r="AU10" s="9">
        <v>0</v>
      </c>
      <c r="AV10" s="7"/>
    </row>
    <row r="11" spans="1:48" hidden="1" x14ac:dyDescent="0.25">
      <c r="A11" s="7">
        <v>890000381</v>
      </c>
      <c r="B11" s="7" t="s">
        <v>48</v>
      </c>
      <c r="C11" s="7" t="s">
        <v>49</v>
      </c>
      <c r="D11" s="7">
        <v>5547084</v>
      </c>
      <c r="E11" s="7" t="s">
        <v>102</v>
      </c>
      <c r="F11" s="7" t="s">
        <v>62</v>
      </c>
      <c r="G11" s="7"/>
      <c r="H11" s="7"/>
      <c r="I11" s="8">
        <v>43286</v>
      </c>
      <c r="J11" s="9">
        <v>227100</v>
      </c>
      <c r="K11" s="9">
        <v>227100</v>
      </c>
      <c r="L11" s="7" t="s">
        <v>51</v>
      </c>
      <c r="M11" s="7" t="s">
        <v>137</v>
      </c>
      <c r="N11" s="7"/>
      <c r="O11" s="7"/>
      <c r="P11" s="7"/>
      <c r="Q11" s="7"/>
      <c r="R11" s="7"/>
      <c r="S11" s="7"/>
      <c r="T11" s="7"/>
      <c r="U11" s="7"/>
      <c r="V11" s="9" t="s">
        <v>52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/>
      <c r="AD11" s="9">
        <v>0</v>
      </c>
      <c r="AE11" s="9"/>
      <c r="AF11" s="9">
        <v>0</v>
      </c>
      <c r="AG11" s="9">
        <v>0</v>
      </c>
      <c r="AH11" s="9">
        <v>0</v>
      </c>
      <c r="AI11" s="7"/>
      <c r="AJ11" s="7"/>
      <c r="AK11" s="9">
        <v>0</v>
      </c>
      <c r="AL11" s="8">
        <v>43314</v>
      </c>
      <c r="AM11" s="7"/>
      <c r="AN11" s="7"/>
      <c r="AO11" s="7"/>
      <c r="AP11" s="7"/>
      <c r="AQ11" s="7"/>
      <c r="AR11" s="7"/>
      <c r="AS11" s="7"/>
      <c r="AT11" s="9">
        <v>0</v>
      </c>
      <c r="AU11" s="9">
        <v>0</v>
      </c>
      <c r="AV11" s="7"/>
    </row>
    <row r="12" spans="1:48" hidden="1" x14ac:dyDescent="0.25">
      <c r="A12" s="7">
        <v>890000381</v>
      </c>
      <c r="B12" s="7" t="s">
        <v>48</v>
      </c>
      <c r="C12" s="7" t="s">
        <v>58</v>
      </c>
      <c r="D12" s="7">
        <v>5552057</v>
      </c>
      <c r="E12" s="7" t="s">
        <v>100</v>
      </c>
      <c r="F12" s="7" t="s">
        <v>63</v>
      </c>
      <c r="G12" s="7"/>
      <c r="H12" s="7"/>
      <c r="I12" s="8">
        <v>43213</v>
      </c>
      <c r="J12" s="9">
        <v>28200</v>
      </c>
      <c r="K12" s="9">
        <v>28200</v>
      </c>
      <c r="L12" s="7" t="s">
        <v>51</v>
      </c>
      <c r="M12" s="7" t="s">
        <v>137</v>
      </c>
      <c r="N12" s="7"/>
      <c r="O12" s="7"/>
      <c r="P12" s="7"/>
      <c r="Q12" s="7"/>
      <c r="R12" s="7"/>
      <c r="S12" s="7"/>
      <c r="T12" s="7"/>
      <c r="U12" s="7"/>
      <c r="V12" s="9" t="s">
        <v>52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/>
      <c r="AD12" s="9">
        <v>0</v>
      </c>
      <c r="AE12" s="9"/>
      <c r="AF12" s="9">
        <v>0</v>
      </c>
      <c r="AG12" s="9">
        <v>0</v>
      </c>
      <c r="AH12" s="9">
        <v>0</v>
      </c>
      <c r="AI12" s="7"/>
      <c r="AJ12" s="7"/>
      <c r="AK12" s="9">
        <v>0</v>
      </c>
      <c r="AL12" s="8">
        <v>43314</v>
      </c>
      <c r="AM12" s="7"/>
      <c r="AN12" s="7"/>
      <c r="AO12" s="7"/>
      <c r="AP12" s="7"/>
      <c r="AQ12" s="7"/>
      <c r="AR12" s="7"/>
      <c r="AS12" s="7"/>
      <c r="AT12" s="9">
        <v>0</v>
      </c>
      <c r="AU12" s="9">
        <v>0</v>
      </c>
      <c r="AV12" s="7"/>
    </row>
    <row r="13" spans="1:48" hidden="1" x14ac:dyDescent="0.25">
      <c r="A13" s="7">
        <v>890000381</v>
      </c>
      <c r="B13" s="7" t="s">
        <v>48</v>
      </c>
      <c r="C13" s="7" t="s">
        <v>58</v>
      </c>
      <c r="D13" s="7">
        <v>5553589</v>
      </c>
      <c r="E13" s="7" t="s">
        <v>101</v>
      </c>
      <c r="F13" s="7" t="s">
        <v>64</v>
      </c>
      <c r="G13" s="7"/>
      <c r="H13" s="7"/>
      <c r="I13" s="8">
        <v>43235</v>
      </c>
      <c r="J13" s="9">
        <v>19200</v>
      </c>
      <c r="K13" s="9">
        <v>19200</v>
      </c>
      <c r="L13" s="7" t="s">
        <v>51</v>
      </c>
      <c r="M13" s="7" t="s">
        <v>137</v>
      </c>
      <c r="N13" s="7"/>
      <c r="O13" s="7"/>
      <c r="P13" s="7"/>
      <c r="Q13" s="7"/>
      <c r="R13" s="7"/>
      <c r="S13" s="7"/>
      <c r="T13" s="7"/>
      <c r="U13" s="7"/>
      <c r="V13" s="9" t="s">
        <v>52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/>
      <c r="AD13" s="9">
        <v>0</v>
      </c>
      <c r="AE13" s="9"/>
      <c r="AF13" s="9">
        <v>0</v>
      </c>
      <c r="AG13" s="9">
        <v>0</v>
      </c>
      <c r="AH13" s="9">
        <v>0</v>
      </c>
      <c r="AI13" s="7"/>
      <c r="AJ13" s="7"/>
      <c r="AK13" s="9">
        <v>0</v>
      </c>
      <c r="AL13" s="8">
        <v>43314</v>
      </c>
      <c r="AM13" s="7"/>
      <c r="AN13" s="7"/>
      <c r="AO13" s="7"/>
      <c r="AP13" s="7"/>
      <c r="AQ13" s="7"/>
      <c r="AR13" s="7"/>
      <c r="AS13" s="7"/>
      <c r="AT13" s="9">
        <v>0</v>
      </c>
      <c r="AU13" s="9">
        <v>0</v>
      </c>
      <c r="AV13" s="7"/>
    </row>
    <row r="14" spans="1:48" hidden="1" x14ac:dyDescent="0.25">
      <c r="A14" s="7">
        <v>890000381</v>
      </c>
      <c r="B14" s="7" t="s">
        <v>48</v>
      </c>
      <c r="C14" s="7" t="s">
        <v>58</v>
      </c>
      <c r="D14" s="7">
        <v>5575679</v>
      </c>
      <c r="E14" s="7" t="s">
        <v>105</v>
      </c>
      <c r="F14" s="7" t="s">
        <v>65</v>
      </c>
      <c r="G14" s="7"/>
      <c r="H14" s="7"/>
      <c r="I14" s="8">
        <v>43550</v>
      </c>
      <c r="J14" s="9">
        <v>47800</v>
      </c>
      <c r="K14" s="9">
        <v>35100</v>
      </c>
      <c r="L14" s="7" t="s">
        <v>51</v>
      </c>
      <c r="M14" s="7" t="s">
        <v>146</v>
      </c>
      <c r="N14" s="7"/>
      <c r="O14" s="7"/>
      <c r="P14" s="7"/>
      <c r="Q14" s="7"/>
      <c r="R14" s="7"/>
      <c r="S14" s="7"/>
      <c r="T14" s="7"/>
      <c r="U14" s="7"/>
      <c r="V14" s="9" t="s">
        <v>52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/>
      <c r="AD14" s="9">
        <v>0</v>
      </c>
      <c r="AE14" s="9"/>
      <c r="AF14" s="9">
        <v>0</v>
      </c>
      <c r="AG14" s="9">
        <v>35100</v>
      </c>
      <c r="AH14" s="9">
        <v>0</v>
      </c>
      <c r="AI14" s="7">
        <v>2200693512</v>
      </c>
      <c r="AJ14" s="7" t="s">
        <v>147</v>
      </c>
      <c r="AK14" s="9">
        <v>1053600</v>
      </c>
      <c r="AL14" s="8">
        <v>43571</v>
      </c>
      <c r="AM14" s="7"/>
      <c r="AN14" s="7"/>
      <c r="AO14" s="7"/>
      <c r="AP14" s="7"/>
      <c r="AQ14" s="7"/>
      <c r="AR14" s="7"/>
      <c r="AS14" s="7"/>
      <c r="AT14" s="9">
        <v>0</v>
      </c>
      <c r="AU14" s="9">
        <v>0</v>
      </c>
      <c r="AV14" s="7"/>
    </row>
    <row r="15" spans="1:48" x14ac:dyDescent="0.25">
      <c r="A15" s="7">
        <v>890000381</v>
      </c>
      <c r="B15" s="7" t="s">
        <v>48</v>
      </c>
      <c r="C15" s="7" t="s">
        <v>66</v>
      </c>
      <c r="D15" s="7">
        <v>502799</v>
      </c>
      <c r="E15" s="7" t="s">
        <v>67</v>
      </c>
      <c r="F15" s="7" t="s">
        <v>68</v>
      </c>
      <c r="G15" s="7" t="s">
        <v>66</v>
      </c>
      <c r="H15" s="7">
        <v>502799</v>
      </c>
      <c r="I15" s="8">
        <v>43479</v>
      </c>
      <c r="J15" s="9">
        <v>10555681</v>
      </c>
      <c r="K15" s="9">
        <v>10536081</v>
      </c>
      <c r="L15" s="7" t="s">
        <v>69</v>
      </c>
      <c r="M15" s="7" t="s">
        <v>138</v>
      </c>
      <c r="N15" s="7"/>
      <c r="O15" s="7"/>
      <c r="P15" s="7"/>
      <c r="Q15" s="7"/>
      <c r="R15" s="7"/>
      <c r="S15" s="7"/>
      <c r="T15" s="7"/>
      <c r="U15" s="7"/>
      <c r="V15" s="9" t="s">
        <v>70</v>
      </c>
      <c r="W15" s="9">
        <v>10575281</v>
      </c>
      <c r="X15" s="9">
        <v>0</v>
      </c>
      <c r="Y15" s="9">
        <v>0</v>
      </c>
      <c r="Z15" s="9">
        <v>0</v>
      </c>
      <c r="AA15" s="9">
        <v>10555681</v>
      </c>
      <c r="AB15" s="9">
        <v>19600</v>
      </c>
      <c r="AC15" s="9" t="s">
        <v>71</v>
      </c>
      <c r="AD15" s="9">
        <v>0</v>
      </c>
      <c r="AE15" s="9"/>
      <c r="AF15" s="9">
        <v>0</v>
      </c>
      <c r="AG15" s="9">
        <v>10555681</v>
      </c>
      <c r="AH15" s="9">
        <v>0</v>
      </c>
      <c r="AI15" s="7">
        <v>2201065403</v>
      </c>
      <c r="AJ15" s="7" t="s">
        <v>139</v>
      </c>
      <c r="AK15" s="9">
        <v>0</v>
      </c>
      <c r="AL15" s="8">
        <v>43502</v>
      </c>
      <c r="AM15" s="7"/>
      <c r="AN15" s="7">
        <v>2</v>
      </c>
      <c r="AO15" s="7"/>
      <c r="AP15" s="7"/>
      <c r="AQ15" s="7">
        <v>3</v>
      </c>
      <c r="AR15" s="7">
        <v>20190415</v>
      </c>
      <c r="AS15" s="7">
        <v>20190401</v>
      </c>
      <c r="AT15" s="9">
        <v>10575281</v>
      </c>
      <c r="AU15" s="9">
        <v>19600</v>
      </c>
      <c r="AV15" s="7"/>
    </row>
    <row r="16" spans="1:48" hidden="1" x14ac:dyDescent="0.25">
      <c r="A16" s="7">
        <v>890000381</v>
      </c>
      <c r="B16" s="7" t="s">
        <v>48</v>
      </c>
      <c r="C16" s="7" t="s">
        <v>72</v>
      </c>
      <c r="D16" s="7">
        <v>101711</v>
      </c>
      <c r="E16" s="7" t="s">
        <v>73</v>
      </c>
      <c r="F16" s="7" t="s">
        <v>74</v>
      </c>
      <c r="G16" s="7" t="s">
        <v>72</v>
      </c>
      <c r="H16" s="7">
        <v>101711</v>
      </c>
      <c r="I16" s="8">
        <v>42913</v>
      </c>
      <c r="J16" s="9">
        <v>3578707</v>
      </c>
      <c r="K16" s="9">
        <v>3578707</v>
      </c>
      <c r="L16" s="7" t="s">
        <v>69</v>
      </c>
      <c r="M16" s="7" t="s">
        <v>146</v>
      </c>
      <c r="N16" s="7"/>
      <c r="O16" s="7"/>
      <c r="P16" s="7"/>
      <c r="Q16" s="7"/>
      <c r="R16" s="7"/>
      <c r="S16" s="7"/>
      <c r="T16" s="7"/>
      <c r="U16" s="7"/>
      <c r="V16" s="9" t="s">
        <v>70</v>
      </c>
      <c r="W16" s="9">
        <v>3578707</v>
      </c>
      <c r="X16" s="9">
        <v>0</v>
      </c>
      <c r="Y16" s="9">
        <v>0</v>
      </c>
      <c r="Z16" s="9">
        <v>0</v>
      </c>
      <c r="AA16" s="9">
        <v>3578707</v>
      </c>
      <c r="AB16" s="9">
        <v>0</v>
      </c>
      <c r="AC16" s="9"/>
      <c r="AD16" s="9">
        <v>0</v>
      </c>
      <c r="AE16" s="9"/>
      <c r="AF16" s="9">
        <v>0</v>
      </c>
      <c r="AG16" s="9">
        <v>3578707</v>
      </c>
      <c r="AH16" s="9">
        <v>0</v>
      </c>
      <c r="AI16" s="7">
        <v>2200469985</v>
      </c>
      <c r="AJ16" s="7" t="s">
        <v>140</v>
      </c>
      <c r="AK16" s="9">
        <v>0</v>
      </c>
      <c r="AL16" s="8">
        <v>42956</v>
      </c>
      <c r="AM16" s="7"/>
      <c r="AN16" s="7">
        <v>2</v>
      </c>
      <c r="AO16" s="7"/>
      <c r="AP16" s="7"/>
      <c r="AQ16" s="7">
        <v>1</v>
      </c>
      <c r="AR16" s="7">
        <v>20170830</v>
      </c>
      <c r="AS16" s="7">
        <v>20170815</v>
      </c>
      <c r="AT16" s="9">
        <v>3578707</v>
      </c>
      <c r="AU16" s="9">
        <v>0</v>
      </c>
      <c r="AV16" s="7"/>
    </row>
    <row r="17" spans="1:48" x14ac:dyDescent="0.25">
      <c r="A17" s="7">
        <v>890000381</v>
      </c>
      <c r="B17" s="7" t="s">
        <v>48</v>
      </c>
      <c r="C17" s="7" t="s">
        <v>75</v>
      </c>
      <c r="D17" s="7">
        <v>51291</v>
      </c>
      <c r="E17" s="7" t="s">
        <v>76</v>
      </c>
      <c r="F17" s="7" t="s">
        <v>77</v>
      </c>
      <c r="G17" s="7" t="s">
        <v>75</v>
      </c>
      <c r="H17" s="7">
        <v>51291</v>
      </c>
      <c r="I17" s="8">
        <v>42950</v>
      </c>
      <c r="J17" s="9">
        <v>201920</v>
      </c>
      <c r="K17" s="9">
        <v>149577</v>
      </c>
      <c r="L17" s="7" t="s">
        <v>78</v>
      </c>
      <c r="M17" s="7" t="s">
        <v>138</v>
      </c>
      <c r="N17" s="7"/>
      <c r="O17" s="7"/>
      <c r="P17" s="7"/>
      <c r="Q17" s="7"/>
      <c r="R17" s="7"/>
      <c r="S17" s="7"/>
      <c r="T17" s="7"/>
      <c r="U17" s="7"/>
      <c r="V17" s="9" t="s">
        <v>70</v>
      </c>
      <c r="W17" s="9">
        <v>201920</v>
      </c>
      <c r="X17" s="9">
        <v>0</v>
      </c>
      <c r="Y17" s="9">
        <v>0</v>
      </c>
      <c r="Z17" s="9">
        <v>0</v>
      </c>
      <c r="AA17" s="9">
        <v>149577</v>
      </c>
      <c r="AB17" s="9">
        <v>52343</v>
      </c>
      <c r="AC17" s="9" t="s">
        <v>79</v>
      </c>
      <c r="AD17" s="9">
        <v>0</v>
      </c>
      <c r="AE17" s="9"/>
      <c r="AF17" s="9">
        <v>0</v>
      </c>
      <c r="AG17" s="9">
        <v>140946</v>
      </c>
      <c r="AH17" s="9">
        <v>0</v>
      </c>
      <c r="AI17" s="7">
        <v>2200469985</v>
      </c>
      <c r="AJ17" s="7" t="s">
        <v>139</v>
      </c>
      <c r="AK17" s="9">
        <v>0</v>
      </c>
      <c r="AL17" s="8">
        <v>42956</v>
      </c>
      <c r="AM17" s="7"/>
      <c r="AN17" s="7">
        <v>2</v>
      </c>
      <c r="AO17" s="7"/>
      <c r="AP17" s="7"/>
      <c r="AQ17" s="7">
        <v>2</v>
      </c>
      <c r="AR17" s="7">
        <v>20210325</v>
      </c>
      <c r="AS17" s="7">
        <v>20210310</v>
      </c>
      <c r="AT17" s="9">
        <v>201920</v>
      </c>
      <c r="AU17" s="9">
        <v>52343</v>
      </c>
      <c r="AV17" s="7"/>
    </row>
    <row r="18" spans="1:48" x14ac:dyDescent="0.25">
      <c r="A18" s="7">
        <v>890000381</v>
      </c>
      <c r="B18" s="7" t="s">
        <v>48</v>
      </c>
      <c r="C18" s="7" t="s">
        <v>80</v>
      </c>
      <c r="D18" s="7">
        <v>101542</v>
      </c>
      <c r="E18" s="7" t="s">
        <v>81</v>
      </c>
      <c r="F18" s="7" t="s">
        <v>82</v>
      </c>
      <c r="G18" s="7" t="s">
        <v>80</v>
      </c>
      <c r="H18" s="7">
        <v>101542</v>
      </c>
      <c r="I18" s="8">
        <v>42674</v>
      </c>
      <c r="J18" s="9">
        <v>45804</v>
      </c>
      <c r="K18" s="9">
        <v>27482</v>
      </c>
      <c r="L18" s="7" t="s">
        <v>78</v>
      </c>
      <c r="M18" s="7" t="s">
        <v>138</v>
      </c>
      <c r="N18" s="7"/>
      <c r="O18" s="7"/>
      <c r="P18" s="7"/>
      <c r="Q18" s="7"/>
      <c r="R18" s="7"/>
      <c r="S18" s="7"/>
      <c r="T18" s="7"/>
      <c r="U18" s="7"/>
      <c r="V18" s="9" t="s">
        <v>70</v>
      </c>
      <c r="W18" s="9">
        <v>45804</v>
      </c>
      <c r="X18" s="9">
        <v>0</v>
      </c>
      <c r="Y18" s="9">
        <v>0</v>
      </c>
      <c r="Z18" s="9">
        <v>0</v>
      </c>
      <c r="AA18" s="9">
        <v>27482</v>
      </c>
      <c r="AB18" s="9">
        <v>18322</v>
      </c>
      <c r="AC18" s="9" t="s">
        <v>83</v>
      </c>
      <c r="AD18" s="9">
        <v>0</v>
      </c>
      <c r="AE18" s="9"/>
      <c r="AF18" s="9">
        <v>0</v>
      </c>
      <c r="AG18" s="9">
        <v>27482</v>
      </c>
      <c r="AH18" s="9">
        <v>0</v>
      </c>
      <c r="AI18" s="7">
        <v>2201065403</v>
      </c>
      <c r="AJ18" s="7" t="s">
        <v>139</v>
      </c>
      <c r="AK18" s="9">
        <v>0</v>
      </c>
      <c r="AL18" s="8">
        <v>42741</v>
      </c>
      <c r="AM18" s="7"/>
      <c r="AN18" s="7">
        <v>2</v>
      </c>
      <c r="AO18" s="7"/>
      <c r="AP18" s="7"/>
      <c r="AQ18" s="7">
        <v>3</v>
      </c>
      <c r="AR18" s="7">
        <v>20210325</v>
      </c>
      <c r="AS18" s="7">
        <v>20210310</v>
      </c>
      <c r="AT18" s="9">
        <v>45804</v>
      </c>
      <c r="AU18" s="9">
        <v>18322</v>
      </c>
      <c r="AV18" s="7"/>
    </row>
  </sheetData>
  <autoFilter ref="A2:AV18">
    <filterColumn colId="12">
      <filters>
        <filter val="FACTURA CANCELADA - GLOSA ACEPTADA POR IPS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:D7"/>
    </sheetView>
  </sheetViews>
  <sheetFormatPr baseColWidth="10" defaultRowHeight="15" x14ac:dyDescent="0.25"/>
  <cols>
    <col min="1" max="1" width="45.7109375" bestFit="1" customWidth="1"/>
    <col min="2" max="2" width="12.7109375" bestFit="1" customWidth="1"/>
    <col min="3" max="3" width="15" style="10" bestFit="1" customWidth="1"/>
    <col min="4" max="4" width="21.5703125" style="10" bestFit="1" customWidth="1"/>
  </cols>
  <sheetData>
    <row r="3" spans="1:4" x14ac:dyDescent="0.25">
      <c r="A3" s="67" t="s">
        <v>142</v>
      </c>
      <c r="B3" s="65" t="s">
        <v>143</v>
      </c>
      <c r="C3" s="68" t="s">
        <v>144</v>
      </c>
      <c r="D3" s="68" t="s">
        <v>145</v>
      </c>
    </row>
    <row r="4" spans="1:4" x14ac:dyDescent="0.25">
      <c r="A4" s="64" t="s">
        <v>138</v>
      </c>
      <c r="B4" s="66">
        <v>3</v>
      </c>
      <c r="C4" s="68">
        <v>10713140</v>
      </c>
      <c r="D4" s="68">
        <v>90265</v>
      </c>
    </row>
    <row r="5" spans="1:4" x14ac:dyDescent="0.25">
      <c r="A5" s="64" t="s">
        <v>137</v>
      </c>
      <c r="B5" s="66">
        <v>5</v>
      </c>
      <c r="C5" s="68">
        <v>368500</v>
      </c>
      <c r="D5" s="68">
        <v>0</v>
      </c>
    </row>
    <row r="6" spans="1:4" x14ac:dyDescent="0.25">
      <c r="A6" s="64" t="s">
        <v>146</v>
      </c>
      <c r="B6" s="66">
        <v>8</v>
      </c>
      <c r="C6" s="68">
        <v>3958982</v>
      </c>
      <c r="D6" s="68">
        <v>0</v>
      </c>
    </row>
    <row r="7" spans="1:4" x14ac:dyDescent="0.25">
      <c r="A7" s="65" t="s">
        <v>141</v>
      </c>
      <c r="B7" s="66">
        <v>16</v>
      </c>
      <c r="C7" s="69">
        <v>15040622</v>
      </c>
      <c r="D7" s="69">
        <v>90265</v>
      </c>
    </row>
    <row r="8" spans="1:4" x14ac:dyDescent="0.25">
      <c r="C8"/>
      <c r="D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6" zoomScale="90" zoomScaleNormal="90" zoomScaleSheetLayoutView="100" workbookViewId="0">
      <selection activeCell="I26" sqref="I26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12" width="29.42578125" style="23" customWidth="1"/>
    <col min="13" max="13" width="13.28515625" style="23" bestFit="1" customWidth="1"/>
    <col min="14" max="14" width="14.28515625" style="23" bestFit="1" customWidth="1"/>
    <col min="15" max="15" width="20" style="23" bestFit="1" customWidth="1"/>
    <col min="16" max="213" width="11.42578125" style="23"/>
    <col min="214" max="214" width="4.42578125" style="23" customWidth="1"/>
    <col min="215" max="215" width="11.42578125" style="23"/>
    <col min="216" max="216" width="17.5703125" style="23" customWidth="1"/>
    <col min="217" max="217" width="11.5703125" style="23" customWidth="1"/>
    <col min="218" max="221" width="11.42578125" style="23"/>
    <col min="222" max="222" width="22.5703125" style="23" customWidth="1"/>
    <col min="223" max="223" width="14" style="23" customWidth="1"/>
    <col min="224" max="224" width="1.7109375" style="23" customWidth="1"/>
    <col min="225" max="469" width="11.42578125" style="23"/>
    <col min="470" max="470" width="4.42578125" style="23" customWidth="1"/>
    <col min="471" max="471" width="11.42578125" style="23"/>
    <col min="472" max="472" width="17.5703125" style="23" customWidth="1"/>
    <col min="473" max="473" width="11.5703125" style="23" customWidth="1"/>
    <col min="474" max="477" width="11.42578125" style="23"/>
    <col min="478" max="478" width="22.5703125" style="23" customWidth="1"/>
    <col min="479" max="479" width="14" style="23" customWidth="1"/>
    <col min="480" max="480" width="1.7109375" style="23" customWidth="1"/>
    <col min="481" max="725" width="11.42578125" style="23"/>
    <col min="726" max="726" width="4.42578125" style="23" customWidth="1"/>
    <col min="727" max="727" width="11.42578125" style="23"/>
    <col min="728" max="728" width="17.5703125" style="23" customWidth="1"/>
    <col min="729" max="729" width="11.5703125" style="23" customWidth="1"/>
    <col min="730" max="733" width="11.42578125" style="23"/>
    <col min="734" max="734" width="22.5703125" style="23" customWidth="1"/>
    <col min="735" max="735" width="14" style="23" customWidth="1"/>
    <col min="736" max="736" width="1.7109375" style="23" customWidth="1"/>
    <col min="737" max="981" width="11.42578125" style="23"/>
    <col min="982" max="982" width="4.42578125" style="23" customWidth="1"/>
    <col min="983" max="983" width="11.42578125" style="23"/>
    <col min="984" max="984" width="17.5703125" style="23" customWidth="1"/>
    <col min="985" max="985" width="11.5703125" style="23" customWidth="1"/>
    <col min="986" max="989" width="11.42578125" style="23"/>
    <col min="990" max="990" width="22.5703125" style="23" customWidth="1"/>
    <col min="991" max="991" width="14" style="23" customWidth="1"/>
    <col min="992" max="992" width="1.7109375" style="23" customWidth="1"/>
    <col min="993" max="1237" width="11.42578125" style="23"/>
    <col min="1238" max="1238" width="4.42578125" style="23" customWidth="1"/>
    <col min="1239" max="1239" width="11.42578125" style="23"/>
    <col min="1240" max="1240" width="17.5703125" style="23" customWidth="1"/>
    <col min="1241" max="1241" width="11.5703125" style="23" customWidth="1"/>
    <col min="1242" max="1245" width="11.42578125" style="23"/>
    <col min="1246" max="1246" width="22.5703125" style="23" customWidth="1"/>
    <col min="1247" max="1247" width="14" style="23" customWidth="1"/>
    <col min="1248" max="1248" width="1.7109375" style="23" customWidth="1"/>
    <col min="1249" max="1493" width="11.42578125" style="23"/>
    <col min="1494" max="1494" width="4.42578125" style="23" customWidth="1"/>
    <col min="1495" max="1495" width="11.42578125" style="23"/>
    <col min="1496" max="1496" width="17.5703125" style="23" customWidth="1"/>
    <col min="1497" max="1497" width="11.5703125" style="23" customWidth="1"/>
    <col min="1498" max="1501" width="11.42578125" style="23"/>
    <col min="1502" max="1502" width="22.5703125" style="23" customWidth="1"/>
    <col min="1503" max="1503" width="14" style="23" customWidth="1"/>
    <col min="1504" max="1504" width="1.7109375" style="23" customWidth="1"/>
    <col min="1505" max="1749" width="11.42578125" style="23"/>
    <col min="1750" max="1750" width="4.42578125" style="23" customWidth="1"/>
    <col min="1751" max="1751" width="11.42578125" style="23"/>
    <col min="1752" max="1752" width="17.5703125" style="23" customWidth="1"/>
    <col min="1753" max="1753" width="11.5703125" style="23" customWidth="1"/>
    <col min="1754" max="1757" width="11.42578125" style="23"/>
    <col min="1758" max="1758" width="22.5703125" style="23" customWidth="1"/>
    <col min="1759" max="1759" width="14" style="23" customWidth="1"/>
    <col min="1760" max="1760" width="1.7109375" style="23" customWidth="1"/>
    <col min="1761" max="2005" width="11.42578125" style="23"/>
    <col min="2006" max="2006" width="4.42578125" style="23" customWidth="1"/>
    <col min="2007" max="2007" width="11.42578125" style="23"/>
    <col min="2008" max="2008" width="17.5703125" style="23" customWidth="1"/>
    <col min="2009" max="2009" width="11.5703125" style="23" customWidth="1"/>
    <col min="2010" max="2013" width="11.42578125" style="23"/>
    <col min="2014" max="2014" width="22.5703125" style="23" customWidth="1"/>
    <col min="2015" max="2015" width="14" style="23" customWidth="1"/>
    <col min="2016" max="2016" width="1.7109375" style="23" customWidth="1"/>
    <col min="2017" max="2261" width="11.42578125" style="23"/>
    <col min="2262" max="2262" width="4.42578125" style="23" customWidth="1"/>
    <col min="2263" max="2263" width="11.42578125" style="23"/>
    <col min="2264" max="2264" width="17.5703125" style="23" customWidth="1"/>
    <col min="2265" max="2265" width="11.5703125" style="23" customWidth="1"/>
    <col min="2266" max="2269" width="11.42578125" style="23"/>
    <col min="2270" max="2270" width="22.5703125" style="23" customWidth="1"/>
    <col min="2271" max="2271" width="14" style="23" customWidth="1"/>
    <col min="2272" max="2272" width="1.7109375" style="23" customWidth="1"/>
    <col min="2273" max="2517" width="11.42578125" style="23"/>
    <col min="2518" max="2518" width="4.42578125" style="23" customWidth="1"/>
    <col min="2519" max="2519" width="11.42578125" style="23"/>
    <col min="2520" max="2520" width="17.5703125" style="23" customWidth="1"/>
    <col min="2521" max="2521" width="11.5703125" style="23" customWidth="1"/>
    <col min="2522" max="2525" width="11.42578125" style="23"/>
    <col min="2526" max="2526" width="22.5703125" style="23" customWidth="1"/>
    <col min="2527" max="2527" width="14" style="23" customWidth="1"/>
    <col min="2528" max="2528" width="1.7109375" style="23" customWidth="1"/>
    <col min="2529" max="2773" width="11.42578125" style="23"/>
    <col min="2774" max="2774" width="4.42578125" style="23" customWidth="1"/>
    <col min="2775" max="2775" width="11.42578125" style="23"/>
    <col min="2776" max="2776" width="17.5703125" style="23" customWidth="1"/>
    <col min="2777" max="2777" width="11.5703125" style="23" customWidth="1"/>
    <col min="2778" max="2781" width="11.42578125" style="23"/>
    <col min="2782" max="2782" width="22.5703125" style="23" customWidth="1"/>
    <col min="2783" max="2783" width="14" style="23" customWidth="1"/>
    <col min="2784" max="2784" width="1.7109375" style="23" customWidth="1"/>
    <col min="2785" max="3029" width="11.42578125" style="23"/>
    <col min="3030" max="3030" width="4.42578125" style="23" customWidth="1"/>
    <col min="3031" max="3031" width="11.42578125" style="23"/>
    <col min="3032" max="3032" width="17.5703125" style="23" customWidth="1"/>
    <col min="3033" max="3033" width="11.5703125" style="23" customWidth="1"/>
    <col min="3034" max="3037" width="11.42578125" style="23"/>
    <col min="3038" max="3038" width="22.5703125" style="23" customWidth="1"/>
    <col min="3039" max="3039" width="14" style="23" customWidth="1"/>
    <col min="3040" max="3040" width="1.7109375" style="23" customWidth="1"/>
    <col min="3041" max="3285" width="11.42578125" style="23"/>
    <col min="3286" max="3286" width="4.42578125" style="23" customWidth="1"/>
    <col min="3287" max="3287" width="11.42578125" style="23"/>
    <col min="3288" max="3288" width="17.5703125" style="23" customWidth="1"/>
    <col min="3289" max="3289" width="11.5703125" style="23" customWidth="1"/>
    <col min="3290" max="3293" width="11.42578125" style="23"/>
    <col min="3294" max="3294" width="22.5703125" style="23" customWidth="1"/>
    <col min="3295" max="3295" width="14" style="23" customWidth="1"/>
    <col min="3296" max="3296" width="1.7109375" style="23" customWidth="1"/>
    <col min="3297" max="3541" width="11.42578125" style="23"/>
    <col min="3542" max="3542" width="4.42578125" style="23" customWidth="1"/>
    <col min="3543" max="3543" width="11.42578125" style="23"/>
    <col min="3544" max="3544" width="17.5703125" style="23" customWidth="1"/>
    <col min="3545" max="3545" width="11.5703125" style="23" customWidth="1"/>
    <col min="3546" max="3549" width="11.42578125" style="23"/>
    <col min="3550" max="3550" width="22.5703125" style="23" customWidth="1"/>
    <col min="3551" max="3551" width="14" style="23" customWidth="1"/>
    <col min="3552" max="3552" width="1.7109375" style="23" customWidth="1"/>
    <col min="3553" max="3797" width="11.42578125" style="23"/>
    <col min="3798" max="3798" width="4.42578125" style="23" customWidth="1"/>
    <col min="3799" max="3799" width="11.42578125" style="23"/>
    <col min="3800" max="3800" width="17.5703125" style="23" customWidth="1"/>
    <col min="3801" max="3801" width="11.5703125" style="23" customWidth="1"/>
    <col min="3802" max="3805" width="11.42578125" style="23"/>
    <col min="3806" max="3806" width="22.5703125" style="23" customWidth="1"/>
    <col min="3807" max="3807" width="14" style="23" customWidth="1"/>
    <col min="3808" max="3808" width="1.7109375" style="23" customWidth="1"/>
    <col min="3809" max="4053" width="11.42578125" style="23"/>
    <col min="4054" max="4054" width="4.42578125" style="23" customWidth="1"/>
    <col min="4055" max="4055" width="11.42578125" style="23"/>
    <col min="4056" max="4056" width="17.5703125" style="23" customWidth="1"/>
    <col min="4057" max="4057" width="11.5703125" style="23" customWidth="1"/>
    <col min="4058" max="4061" width="11.42578125" style="23"/>
    <col min="4062" max="4062" width="22.5703125" style="23" customWidth="1"/>
    <col min="4063" max="4063" width="14" style="23" customWidth="1"/>
    <col min="4064" max="4064" width="1.7109375" style="23" customWidth="1"/>
    <col min="4065" max="4309" width="11.42578125" style="23"/>
    <col min="4310" max="4310" width="4.42578125" style="23" customWidth="1"/>
    <col min="4311" max="4311" width="11.42578125" style="23"/>
    <col min="4312" max="4312" width="17.5703125" style="23" customWidth="1"/>
    <col min="4313" max="4313" width="11.5703125" style="23" customWidth="1"/>
    <col min="4314" max="4317" width="11.42578125" style="23"/>
    <col min="4318" max="4318" width="22.5703125" style="23" customWidth="1"/>
    <col min="4319" max="4319" width="14" style="23" customWidth="1"/>
    <col min="4320" max="4320" width="1.7109375" style="23" customWidth="1"/>
    <col min="4321" max="4565" width="11.42578125" style="23"/>
    <col min="4566" max="4566" width="4.42578125" style="23" customWidth="1"/>
    <col min="4567" max="4567" width="11.42578125" style="23"/>
    <col min="4568" max="4568" width="17.5703125" style="23" customWidth="1"/>
    <col min="4569" max="4569" width="11.5703125" style="23" customWidth="1"/>
    <col min="4570" max="4573" width="11.42578125" style="23"/>
    <col min="4574" max="4574" width="22.5703125" style="23" customWidth="1"/>
    <col min="4575" max="4575" width="14" style="23" customWidth="1"/>
    <col min="4576" max="4576" width="1.7109375" style="23" customWidth="1"/>
    <col min="4577" max="4821" width="11.42578125" style="23"/>
    <col min="4822" max="4822" width="4.42578125" style="23" customWidth="1"/>
    <col min="4823" max="4823" width="11.42578125" style="23"/>
    <col min="4824" max="4824" width="17.5703125" style="23" customWidth="1"/>
    <col min="4825" max="4825" width="11.5703125" style="23" customWidth="1"/>
    <col min="4826" max="4829" width="11.42578125" style="23"/>
    <col min="4830" max="4830" width="22.5703125" style="23" customWidth="1"/>
    <col min="4831" max="4831" width="14" style="23" customWidth="1"/>
    <col min="4832" max="4832" width="1.7109375" style="23" customWidth="1"/>
    <col min="4833" max="5077" width="11.42578125" style="23"/>
    <col min="5078" max="5078" width="4.42578125" style="23" customWidth="1"/>
    <col min="5079" max="5079" width="11.42578125" style="23"/>
    <col min="5080" max="5080" width="17.5703125" style="23" customWidth="1"/>
    <col min="5081" max="5081" width="11.5703125" style="23" customWidth="1"/>
    <col min="5082" max="5085" width="11.42578125" style="23"/>
    <col min="5086" max="5086" width="22.5703125" style="23" customWidth="1"/>
    <col min="5087" max="5087" width="14" style="23" customWidth="1"/>
    <col min="5088" max="5088" width="1.7109375" style="23" customWidth="1"/>
    <col min="5089" max="5333" width="11.42578125" style="23"/>
    <col min="5334" max="5334" width="4.42578125" style="23" customWidth="1"/>
    <col min="5335" max="5335" width="11.42578125" style="23"/>
    <col min="5336" max="5336" width="17.5703125" style="23" customWidth="1"/>
    <col min="5337" max="5337" width="11.5703125" style="23" customWidth="1"/>
    <col min="5338" max="5341" width="11.42578125" style="23"/>
    <col min="5342" max="5342" width="22.5703125" style="23" customWidth="1"/>
    <col min="5343" max="5343" width="14" style="23" customWidth="1"/>
    <col min="5344" max="5344" width="1.7109375" style="23" customWidth="1"/>
    <col min="5345" max="5589" width="11.42578125" style="23"/>
    <col min="5590" max="5590" width="4.42578125" style="23" customWidth="1"/>
    <col min="5591" max="5591" width="11.42578125" style="23"/>
    <col min="5592" max="5592" width="17.5703125" style="23" customWidth="1"/>
    <col min="5593" max="5593" width="11.5703125" style="23" customWidth="1"/>
    <col min="5594" max="5597" width="11.42578125" style="23"/>
    <col min="5598" max="5598" width="22.5703125" style="23" customWidth="1"/>
    <col min="5599" max="5599" width="14" style="23" customWidth="1"/>
    <col min="5600" max="5600" width="1.7109375" style="23" customWidth="1"/>
    <col min="5601" max="5845" width="11.42578125" style="23"/>
    <col min="5846" max="5846" width="4.42578125" style="23" customWidth="1"/>
    <col min="5847" max="5847" width="11.42578125" style="23"/>
    <col min="5848" max="5848" width="17.5703125" style="23" customWidth="1"/>
    <col min="5849" max="5849" width="11.5703125" style="23" customWidth="1"/>
    <col min="5850" max="5853" width="11.42578125" style="23"/>
    <col min="5854" max="5854" width="22.5703125" style="23" customWidth="1"/>
    <col min="5855" max="5855" width="14" style="23" customWidth="1"/>
    <col min="5856" max="5856" width="1.7109375" style="23" customWidth="1"/>
    <col min="5857" max="6101" width="11.42578125" style="23"/>
    <col min="6102" max="6102" width="4.42578125" style="23" customWidth="1"/>
    <col min="6103" max="6103" width="11.42578125" style="23"/>
    <col min="6104" max="6104" width="17.5703125" style="23" customWidth="1"/>
    <col min="6105" max="6105" width="11.5703125" style="23" customWidth="1"/>
    <col min="6106" max="6109" width="11.42578125" style="23"/>
    <col min="6110" max="6110" width="22.5703125" style="23" customWidth="1"/>
    <col min="6111" max="6111" width="14" style="23" customWidth="1"/>
    <col min="6112" max="6112" width="1.7109375" style="23" customWidth="1"/>
    <col min="6113" max="6357" width="11.42578125" style="23"/>
    <col min="6358" max="6358" width="4.42578125" style="23" customWidth="1"/>
    <col min="6359" max="6359" width="11.42578125" style="23"/>
    <col min="6360" max="6360" width="17.5703125" style="23" customWidth="1"/>
    <col min="6361" max="6361" width="11.5703125" style="23" customWidth="1"/>
    <col min="6362" max="6365" width="11.42578125" style="23"/>
    <col min="6366" max="6366" width="22.5703125" style="23" customWidth="1"/>
    <col min="6367" max="6367" width="14" style="23" customWidth="1"/>
    <col min="6368" max="6368" width="1.7109375" style="23" customWidth="1"/>
    <col min="6369" max="6613" width="11.42578125" style="23"/>
    <col min="6614" max="6614" width="4.42578125" style="23" customWidth="1"/>
    <col min="6615" max="6615" width="11.42578125" style="23"/>
    <col min="6616" max="6616" width="17.5703125" style="23" customWidth="1"/>
    <col min="6617" max="6617" width="11.5703125" style="23" customWidth="1"/>
    <col min="6618" max="6621" width="11.42578125" style="23"/>
    <col min="6622" max="6622" width="22.5703125" style="23" customWidth="1"/>
    <col min="6623" max="6623" width="14" style="23" customWidth="1"/>
    <col min="6624" max="6624" width="1.7109375" style="23" customWidth="1"/>
    <col min="6625" max="6869" width="11.42578125" style="23"/>
    <col min="6870" max="6870" width="4.42578125" style="23" customWidth="1"/>
    <col min="6871" max="6871" width="11.42578125" style="23"/>
    <col min="6872" max="6872" width="17.5703125" style="23" customWidth="1"/>
    <col min="6873" max="6873" width="11.5703125" style="23" customWidth="1"/>
    <col min="6874" max="6877" width="11.42578125" style="23"/>
    <col min="6878" max="6878" width="22.5703125" style="23" customWidth="1"/>
    <col min="6879" max="6879" width="14" style="23" customWidth="1"/>
    <col min="6880" max="6880" width="1.7109375" style="23" customWidth="1"/>
    <col min="6881" max="7125" width="11.42578125" style="23"/>
    <col min="7126" max="7126" width="4.42578125" style="23" customWidth="1"/>
    <col min="7127" max="7127" width="11.42578125" style="23"/>
    <col min="7128" max="7128" width="17.5703125" style="23" customWidth="1"/>
    <col min="7129" max="7129" width="11.5703125" style="23" customWidth="1"/>
    <col min="7130" max="7133" width="11.42578125" style="23"/>
    <col min="7134" max="7134" width="22.5703125" style="23" customWidth="1"/>
    <col min="7135" max="7135" width="14" style="23" customWidth="1"/>
    <col min="7136" max="7136" width="1.7109375" style="23" customWidth="1"/>
    <col min="7137" max="7381" width="11.42578125" style="23"/>
    <col min="7382" max="7382" width="4.42578125" style="23" customWidth="1"/>
    <col min="7383" max="7383" width="11.42578125" style="23"/>
    <col min="7384" max="7384" width="17.5703125" style="23" customWidth="1"/>
    <col min="7385" max="7385" width="11.5703125" style="23" customWidth="1"/>
    <col min="7386" max="7389" width="11.42578125" style="23"/>
    <col min="7390" max="7390" width="22.5703125" style="23" customWidth="1"/>
    <col min="7391" max="7391" width="14" style="23" customWidth="1"/>
    <col min="7392" max="7392" width="1.7109375" style="23" customWidth="1"/>
    <col min="7393" max="7637" width="11.42578125" style="23"/>
    <col min="7638" max="7638" width="4.42578125" style="23" customWidth="1"/>
    <col min="7639" max="7639" width="11.42578125" style="23"/>
    <col min="7640" max="7640" width="17.5703125" style="23" customWidth="1"/>
    <col min="7641" max="7641" width="11.5703125" style="23" customWidth="1"/>
    <col min="7642" max="7645" width="11.42578125" style="23"/>
    <col min="7646" max="7646" width="22.5703125" style="23" customWidth="1"/>
    <col min="7647" max="7647" width="14" style="23" customWidth="1"/>
    <col min="7648" max="7648" width="1.7109375" style="23" customWidth="1"/>
    <col min="7649" max="7893" width="11.42578125" style="23"/>
    <col min="7894" max="7894" width="4.42578125" style="23" customWidth="1"/>
    <col min="7895" max="7895" width="11.42578125" style="23"/>
    <col min="7896" max="7896" width="17.5703125" style="23" customWidth="1"/>
    <col min="7897" max="7897" width="11.5703125" style="23" customWidth="1"/>
    <col min="7898" max="7901" width="11.42578125" style="23"/>
    <col min="7902" max="7902" width="22.5703125" style="23" customWidth="1"/>
    <col min="7903" max="7903" width="14" style="23" customWidth="1"/>
    <col min="7904" max="7904" width="1.7109375" style="23" customWidth="1"/>
    <col min="7905" max="8149" width="11.42578125" style="23"/>
    <col min="8150" max="8150" width="4.42578125" style="23" customWidth="1"/>
    <col min="8151" max="8151" width="11.42578125" style="23"/>
    <col min="8152" max="8152" width="17.5703125" style="23" customWidth="1"/>
    <col min="8153" max="8153" width="11.5703125" style="23" customWidth="1"/>
    <col min="8154" max="8157" width="11.42578125" style="23"/>
    <col min="8158" max="8158" width="22.5703125" style="23" customWidth="1"/>
    <col min="8159" max="8159" width="14" style="23" customWidth="1"/>
    <col min="8160" max="8160" width="1.7109375" style="23" customWidth="1"/>
    <col min="8161" max="8405" width="11.42578125" style="23"/>
    <col min="8406" max="8406" width="4.42578125" style="23" customWidth="1"/>
    <col min="8407" max="8407" width="11.42578125" style="23"/>
    <col min="8408" max="8408" width="17.5703125" style="23" customWidth="1"/>
    <col min="8409" max="8409" width="11.5703125" style="23" customWidth="1"/>
    <col min="8410" max="8413" width="11.42578125" style="23"/>
    <col min="8414" max="8414" width="22.5703125" style="23" customWidth="1"/>
    <col min="8415" max="8415" width="14" style="23" customWidth="1"/>
    <col min="8416" max="8416" width="1.7109375" style="23" customWidth="1"/>
    <col min="8417" max="8661" width="11.42578125" style="23"/>
    <col min="8662" max="8662" width="4.42578125" style="23" customWidth="1"/>
    <col min="8663" max="8663" width="11.42578125" style="23"/>
    <col min="8664" max="8664" width="17.5703125" style="23" customWidth="1"/>
    <col min="8665" max="8665" width="11.5703125" style="23" customWidth="1"/>
    <col min="8666" max="8669" width="11.42578125" style="23"/>
    <col min="8670" max="8670" width="22.5703125" style="23" customWidth="1"/>
    <col min="8671" max="8671" width="14" style="23" customWidth="1"/>
    <col min="8672" max="8672" width="1.7109375" style="23" customWidth="1"/>
    <col min="8673" max="8917" width="11.42578125" style="23"/>
    <col min="8918" max="8918" width="4.42578125" style="23" customWidth="1"/>
    <col min="8919" max="8919" width="11.42578125" style="23"/>
    <col min="8920" max="8920" width="17.5703125" style="23" customWidth="1"/>
    <col min="8921" max="8921" width="11.5703125" style="23" customWidth="1"/>
    <col min="8922" max="8925" width="11.42578125" style="23"/>
    <col min="8926" max="8926" width="22.5703125" style="23" customWidth="1"/>
    <col min="8927" max="8927" width="14" style="23" customWidth="1"/>
    <col min="8928" max="8928" width="1.7109375" style="23" customWidth="1"/>
    <col min="8929" max="9173" width="11.42578125" style="23"/>
    <col min="9174" max="9174" width="4.42578125" style="23" customWidth="1"/>
    <col min="9175" max="9175" width="11.42578125" style="23"/>
    <col min="9176" max="9176" width="17.5703125" style="23" customWidth="1"/>
    <col min="9177" max="9177" width="11.5703125" style="23" customWidth="1"/>
    <col min="9178" max="9181" width="11.42578125" style="23"/>
    <col min="9182" max="9182" width="22.5703125" style="23" customWidth="1"/>
    <col min="9183" max="9183" width="14" style="23" customWidth="1"/>
    <col min="9184" max="9184" width="1.7109375" style="23" customWidth="1"/>
    <col min="9185" max="9429" width="11.42578125" style="23"/>
    <col min="9430" max="9430" width="4.42578125" style="23" customWidth="1"/>
    <col min="9431" max="9431" width="11.42578125" style="23"/>
    <col min="9432" max="9432" width="17.5703125" style="23" customWidth="1"/>
    <col min="9433" max="9433" width="11.5703125" style="23" customWidth="1"/>
    <col min="9434" max="9437" width="11.42578125" style="23"/>
    <col min="9438" max="9438" width="22.5703125" style="23" customWidth="1"/>
    <col min="9439" max="9439" width="14" style="23" customWidth="1"/>
    <col min="9440" max="9440" width="1.7109375" style="23" customWidth="1"/>
    <col min="9441" max="9685" width="11.42578125" style="23"/>
    <col min="9686" max="9686" width="4.42578125" style="23" customWidth="1"/>
    <col min="9687" max="9687" width="11.42578125" style="23"/>
    <col min="9688" max="9688" width="17.5703125" style="23" customWidth="1"/>
    <col min="9689" max="9689" width="11.5703125" style="23" customWidth="1"/>
    <col min="9690" max="9693" width="11.42578125" style="23"/>
    <col min="9694" max="9694" width="22.5703125" style="23" customWidth="1"/>
    <col min="9695" max="9695" width="14" style="23" customWidth="1"/>
    <col min="9696" max="9696" width="1.7109375" style="23" customWidth="1"/>
    <col min="9697" max="9941" width="11.42578125" style="23"/>
    <col min="9942" max="9942" width="4.42578125" style="23" customWidth="1"/>
    <col min="9943" max="9943" width="11.42578125" style="23"/>
    <col min="9944" max="9944" width="17.5703125" style="23" customWidth="1"/>
    <col min="9945" max="9945" width="11.5703125" style="23" customWidth="1"/>
    <col min="9946" max="9949" width="11.42578125" style="23"/>
    <col min="9950" max="9950" width="22.5703125" style="23" customWidth="1"/>
    <col min="9951" max="9951" width="14" style="23" customWidth="1"/>
    <col min="9952" max="9952" width="1.7109375" style="23" customWidth="1"/>
    <col min="9953" max="10197" width="11.42578125" style="23"/>
    <col min="10198" max="10198" width="4.42578125" style="23" customWidth="1"/>
    <col min="10199" max="10199" width="11.42578125" style="23"/>
    <col min="10200" max="10200" width="17.5703125" style="23" customWidth="1"/>
    <col min="10201" max="10201" width="11.5703125" style="23" customWidth="1"/>
    <col min="10202" max="10205" width="11.42578125" style="23"/>
    <col min="10206" max="10206" width="22.5703125" style="23" customWidth="1"/>
    <col min="10207" max="10207" width="14" style="23" customWidth="1"/>
    <col min="10208" max="10208" width="1.7109375" style="23" customWidth="1"/>
    <col min="10209" max="10453" width="11.42578125" style="23"/>
    <col min="10454" max="10454" width="4.42578125" style="23" customWidth="1"/>
    <col min="10455" max="10455" width="11.42578125" style="23"/>
    <col min="10456" max="10456" width="17.5703125" style="23" customWidth="1"/>
    <col min="10457" max="10457" width="11.5703125" style="23" customWidth="1"/>
    <col min="10458" max="10461" width="11.42578125" style="23"/>
    <col min="10462" max="10462" width="22.5703125" style="23" customWidth="1"/>
    <col min="10463" max="10463" width="14" style="23" customWidth="1"/>
    <col min="10464" max="10464" width="1.7109375" style="23" customWidth="1"/>
    <col min="10465" max="10709" width="11.42578125" style="23"/>
    <col min="10710" max="10710" width="4.42578125" style="23" customWidth="1"/>
    <col min="10711" max="10711" width="11.42578125" style="23"/>
    <col min="10712" max="10712" width="17.5703125" style="23" customWidth="1"/>
    <col min="10713" max="10713" width="11.5703125" style="23" customWidth="1"/>
    <col min="10714" max="10717" width="11.42578125" style="23"/>
    <col min="10718" max="10718" width="22.5703125" style="23" customWidth="1"/>
    <col min="10719" max="10719" width="14" style="23" customWidth="1"/>
    <col min="10720" max="10720" width="1.7109375" style="23" customWidth="1"/>
    <col min="10721" max="10965" width="11.42578125" style="23"/>
    <col min="10966" max="10966" width="4.42578125" style="23" customWidth="1"/>
    <col min="10967" max="10967" width="11.42578125" style="23"/>
    <col min="10968" max="10968" width="17.5703125" style="23" customWidth="1"/>
    <col min="10969" max="10969" width="11.5703125" style="23" customWidth="1"/>
    <col min="10970" max="10973" width="11.42578125" style="23"/>
    <col min="10974" max="10974" width="22.5703125" style="23" customWidth="1"/>
    <col min="10975" max="10975" width="14" style="23" customWidth="1"/>
    <col min="10976" max="10976" width="1.7109375" style="23" customWidth="1"/>
    <col min="10977" max="11221" width="11.42578125" style="23"/>
    <col min="11222" max="11222" width="4.42578125" style="23" customWidth="1"/>
    <col min="11223" max="11223" width="11.42578125" style="23"/>
    <col min="11224" max="11224" width="17.5703125" style="23" customWidth="1"/>
    <col min="11225" max="11225" width="11.5703125" style="23" customWidth="1"/>
    <col min="11226" max="11229" width="11.42578125" style="23"/>
    <col min="11230" max="11230" width="22.5703125" style="23" customWidth="1"/>
    <col min="11231" max="11231" width="14" style="23" customWidth="1"/>
    <col min="11232" max="11232" width="1.7109375" style="23" customWidth="1"/>
    <col min="11233" max="11477" width="11.42578125" style="23"/>
    <col min="11478" max="11478" width="4.42578125" style="23" customWidth="1"/>
    <col min="11479" max="11479" width="11.42578125" style="23"/>
    <col min="11480" max="11480" width="17.5703125" style="23" customWidth="1"/>
    <col min="11481" max="11481" width="11.5703125" style="23" customWidth="1"/>
    <col min="11482" max="11485" width="11.42578125" style="23"/>
    <col min="11486" max="11486" width="22.5703125" style="23" customWidth="1"/>
    <col min="11487" max="11487" width="14" style="23" customWidth="1"/>
    <col min="11488" max="11488" width="1.7109375" style="23" customWidth="1"/>
    <col min="11489" max="11733" width="11.42578125" style="23"/>
    <col min="11734" max="11734" width="4.42578125" style="23" customWidth="1"/>
    <col min="11735" max="11735" width="11.42578125" style="23"/>
    <col min="11736" max="11736" width="17.5703125" style="23" customWidth="1"/>
    <col min="11737" max="11737" width="11.5703125" style="23" customWidth="1"/>
    <col min="11738" max="11741" width="11.42578125" style="23"/>
    <col min="11742" max="11742" width="22.5703125" style="23" customWidth="1"/>
    <col min="11743" max="11743" width="14" style="23" customWidth="1"/>
    <col min="11744" max="11744" width="1.7109375" style="23" customWidth="1"/>
    <col min="11745" max="11989" width="11.42578125" style="23"/>
    <col min="11990" max="11990" width="4.42578125" style="23" customWidth="1"/>
    <col min="11991" max="11991" width="11.42578125" style="23"/>
    <col min="11992" max="11992" width="17.5703125" style="23" customWidth="1"/>
    <col min="11993" max="11993" width="11.5703125" style="23" customWidth="1"/>
    <col min="11994" max="11997" width="11.42578125" style="23"/>
    <col min="11998" max="11998" width="22.5703125" style="23" customWidth="1"/>
    <col min="11999" max="11999" width="14" style="23" customWidth="1"/>
    <col min="12000" max="12000" width="1.7109375" style="23" customWidth="1"/>
    <col min="12001" max="12245" width="11.42578125" style="23"/>
    <col min="12246" max="12246" width="4.42578125" style="23" customWidth="1"/>
    <col min="12247" max="12247" width="11.42578125" style="23"/>
    <col min="12248" max="12248" width="17.5703125" style="23" customWidth="1"/>
    <col min="12249" max="12249" width="11.5703125" style="23" customWidth="1"/>
    <col min="12250" max="12253" width="11.42578125" style="23"/>
    <col min="12254" max="12254" width="22.5703125" style="23" customWidth="1"/>
    <col min="12255" max="12255" width="14" style="23" customWidth="1"/>
    <col min="12256" max="12256" width="1.7109375" style="23" customWidth="1"/>
    <col min="12257" max="12501" width="11.42578125" style="23"/>
    <col min="12502" max="12502" width="4.42578125" style="23" customWidth="1"/>
    <col min="12503" max="12503" width="11.42578125" style="23"/>
    <col min="12504" max="12504" width="17.5703125" style="23" customWidth="1"/>
    <col min="12505" max="12505" width="11.5703125" style="23" customWidth="1"/>
    <col min="12506" max="12509" width="11.42578125" style="23"/>
    <col min="12510" max="12510" width="22.5703125" style="23" customWidth="1"/>
    <col min="12511" max="12511" width="14" style="23" customWidth="1"/>
    <col min="12512" max="12512" width="1.7109375" style="23" customWidth="1"/>
    <col min="12513" max="12757" width="11.42578125" style="23"/>
    <col min="12758" max="12758" width="4.42578125" style="23" customWidth="1"/>
    <col min="12759" max="12759" width="11.42578125" style="23"/>
    <col min="12760" max="12760" width="17.5703125" style="23" customWidth="1"/>
    <col min="12761" max="12761" width="11.5703125" style="23" customWidth="1"/>
    <col min="12762" max="12765" width="11.42578125" style="23"/>
    <col min="12766" max="12766" width="22.5703125" style="23" customWidth="1"/>
    <col min="12767" max="12767" width="14" style="23" customWidth="1"/>
    <col min="12768" max="12768" width="1.7109375" style="23" customWidth="1"/>
    <col min="12769" max="13013" width="11.42578125" style="23"/>
    <col min="13014" max="13014" width="4.42578125" style="23" customWidth="1"/>
    <col min="13015" max="13015" width="11.42578125" style="23"/>
    <col min="13016" max="13016" width="17.5703125" style="23" customWidth="1"/>
    <col min="13017" max="13017" width="11.5703125" style="23" customWidth="1"/>
    <col min="13018" max="13021" width="11.42578125" style="23"/>
    <col min="13022" max="13022" width="22.5703125" style="23" customWidth="1"/>
    <col min="13023" max="13023" width="14" style="23" customWidth="1"/>
    <col min="13024" max="13024" width="1.7109375" style="23" customWidth="1"/>
    <col min="13025" max="13269" width="11.42578125" style="23"/>
    <col min="13270" max="13270" width="4.42578125" style="23" customWidth="1"/>
    <col min="13271" max="13271" width="11.42578125" style="23"/>
    <col min="13272" max="13272" width="17.5703125" style="23" customWidth="1"/>
    <col min="13273" max="13273" width="11.5703125" style="23" customWidth="1"/>
    <col min="13274" max="13277" width="11.42578125" style="23"/>
    <col min="13278" max="13278" width="22.5703125" style="23" customWidth="1"/>
    <col min="13279" max="13279" width="14" style="23" customWidth="1"/>
    <col min="13280" max="13280" width="1.7109375" style="23" customWidth="1"/>
    <col min="13281" max="13525" width="11.42578125" style="23"/>
    <col min="13526" max="13526" width="4.42578125" style="23" customWidth="1"/>
    <col min="13527" max="13527" width="11.42578125" style="23"/>
    <col min="13528" max="13528" width="17.5703125" style="23" customWidth="1"/>
    <col min="13529" max="13529" width="11.5703125" style="23" customWidth="1"/>
    <col min="13530" max="13533" width="11.42578125" style="23"/>
    <col min="13534" max="13534" width="22.5703125" style="23" customWidth="1"/>
    <col min="13535" max="13535" width="14" style="23" customWidth="1"/>
    <col min="13536" max="13536" width="1.7109375" style="23" customWidth="1"/>
    <col min="13537" max="13781" width="11.42578125" style="23"/>
    <col min="13782" max="13782" width="4.42578125" style="23" customWidth="1"/>
    <col min="13783" max="13783" width="11.42578125" style="23"/>
    <col min="13784" max="13784" width="17.5703125" style="23" customWidth="1"/>
    <col min="13785" max="13785" width="11.5703125" style="23" customWidth="1"/>
    <col min="13786" max="13789" width="11.42578125" style="23"/>
    <col min="13790" max="13790" width="22.5703125" style="23" customWidth="1"/>
    <col min="13791" max="13791" width="14" style="23" customWidth="1"/>
    <col min="13792" max="13792" width="1.7109375" style="23" customWidth="1"/>
    <col min="13793" max="14037" width="11.42578125" style="23"/>
    <col min="14038" max="14038" width="4.42578125" style="23" customWidth="1"/>
    <col min="14039" max="14039" width="11.42578125" style="23"/>
    <col min="14040" max="14040" width="17.5703125" style="23" customWidth="1"/>
    <col min="14041" max="14041" width="11.5703125" style="23" customWidth="1"/>
    <col min="14042" max="14045" width="11.42578125" style="23"/>
    <col min="14046" max="14046" width="22.5703125" style="23" customWidth="1"/>
    <col min="14047" max="14047" width="14" style="23" customWidth="1"/>
    <col min="14048" max="14048" width="1.7109375" style="23" customWidth="1"/>
    <col min="14049" max="14293" width="11.42578125" style="23"/>
    <col min="14294" max="14294" width="4.42578125" style="23" customWidth="1"/>
    <col min="14295" max="14295" width="11.42578125" style="23"/>
    <col min="14296" max="14296" width="17.5703125" style="23" customWidth="1"/>
    <col min="14297" max="14297" width="11.5703125" style="23" customWidth="1"/>
    <col min="14298" max="14301" width="11.42578125" style="23"/>
    <col min="14302" max="14302" width="22.5703125" style="23" customWidth="1"/>
    <col min="14303" max="14303" width="14" style="23" customWidth="1"/>
    <col min="14304" max="14304" width="1.7109375" style="23" customWidth="1"/>
    <col min="14305" max="14549" width="11.42578125" style="23"/>
    <col min="14550" max="14550" width="4.42578125" style="23" customWidth="1"/>
    <col min="14551" max="14551" width="11.42578125" style="23"/>
    <col min="14552" max="14552" width="17.5703125" style="23" customWidth="1"/>
    <col min="14553" max="14553" width="11.5703125" style="23" customWidth="1"/>
    <col min="14554" max="14557" width="11.42578125" style="23"/>
    <col min="14558" max="14558" width="22.5703125" style="23" customWidth="1"/>
    <col min="14559" max="14559" width="14" style="23" customWidth="1"/>
    <col min="14560" max="14560" width="1.7109375" style="23" customWidth="1"/>
    <col min="14561" max="14805" width="11.42578125" style="23"/>
    <col min="14806" max="14806" width="4.42578125" style="23" customWidth="1"/>
    <col min="14807" max="14807" width="11.42578125" style="23"/>
    <col min="14808" max="14808" width="17.5703125" style="23" customWidth="1"/>
    <col min="14809" max="14809" width="11.5703125" style="23" customWidth="1"/>
    <col min="14810" max="14813" width="11.42578125" style="23"/>
    <col min="14814" max="14814" width="22.5703125" style="23" customWidth="1"/>
    <col min="14815" max="14815" width="14" style="23" customWidth="1"/>
    <col min="14816" max="14816" width="1.7109375" style="23" customWidth="1"/>
    <col min="14817" max="15061" width="11.42578125" style="23"/>
    <col min="15062" max="15062" width="4.42578125" style="23" customWidth="1"/>
    <col min="15063" max="15063" width="11.42578125" style="23"/>
    <col min="15064" max="15064" width="17.5703125" style="23" customWidth="1"/>
    <col min="15065" max="15065" width="11.5703125" style="23" customWidth="1"/>
    <col min="15066" max="15069" width="11.42578125" style="23"/>
    <col min="15070" max="15070" width="22.5703125" style="23" customWidth="1"/>
    <col min="15071" max="15071" width="14" style="23" customWidth="1"/>
    <col min="15072" max="15072" width="1.7109375" style="23" customWidth="1"/>
    <col min="15073" max="15317" width="11.42578125" style="23"/>
    <col min="15318" max="15318" width="4.42578125" style="23" customWidth="1"/>
    <col min="15319" max="15319" width="11.42578125" style="23"/>
    <col min="15320" max="15320" width="17.5703125" style="23" customWidth="1"/>
    <col min="15321" max="15321" width="11.5703125" style="23" customWidth="1"/>
    <col min="15322" max="15325" width="11.42578125" style="23"/>
    <col min="15326" max="15326" width="22.5703125" style="23" customWidth="1"/>
    <col min="15327" max="15327" width="14" style="23" customWidth="1"/>
    <col min="15328" max="15328" width="1.7109375" style="23" customWidth="1"/>
    <col min="15329" max="15573" width="11.42578125" style="23"/>
    <col min="15574" max="15574" width="4.42578125" style="23" customWidth="1"/>
    <col min="15575" max="15575" width="11.42578125" style="23"/>
    <col min="15576" max="15576" width="17.5703125" style="23" customWidth="1"/>
    <col min="15577" max="15577" width="11.5703125" style="23" customWidth="1"/>
    <col min="15578" max="15581" width="11.42578125" style="23"/>
    <col min="15582" max="15582" width="22.5703125" style="23" customWidth="1"/>
    <col min="15583" max="15583" width="14" style="23" customWidth="1"/>
    <col min="15584" max="15584" width="1.7109375" style="23" customWidth="1"/>
    <col min="15585" max="15829" width="11.42578125" style="23"/>
    <col min="15830" max="15830" width="4.42578125" style="23" customWidth="1"/>
    <col min="15831" max="15831" width="11.42578125" style="23"/>
    <col min="15832" max="15832" width="17.5703125" style="23" customWidth="1"/>
    <col min="15833" max="15833" width="11.5703125" style="23" customWidth="1"/>
    <col min="15834" max="15837" width="11.42578125" style="23"/>
    <col min="15838" max="15838" width="22.5703125" style="23" customWidth="1"/>
    <col min="15839" max="15839" width="14" style="23" customWidth="1"/>
    <col min="15840" max="15840" width="1.7109375" style="23" customWidth="1"/>
    <col min="15841" max="16085" width="11.42578125" style="23"/>
    <col min="16086" max="16086" width="4.42578125" style="23" customWidth="1"/>
    <col min="16087" max="16087" width="11.42578125" style="23"/>
    <col min="16088" max="16088" width="17.5703125" style="23" customWidth="1"/>
    <col min="16089" max="16089" width="11.5703125" style="23" customWidth="1"/>
    <col min="16090" max="16093" width="11.42578125" style="23"/>
    <col min="16094" max="16094" width="22.5703125" style="23" customWidth="1"/>
    <col min="16095" max="16095" width="14" style="23" customWidth="1"/>
    <col min="16096" max="16096" width="1.7109375" style="23" customWidth="1"/>
    <col min="16097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109</v>
      </c>
      <c r="E2" s="27"/>
      <c r="F2" s="27"/>
      <c r="G2" s="27"/>
      <c r="H2" s="27"/>
      <c r="I2" s="28"/>
      <c r="J2" s="29" t="s">
        <v>110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111</v>
      </c>
      <c r="E4" s="27"/>
      <c r="F4" s="27"/>
      <c r="G4" s="27"/>
      <c r="H4" s="27"/>
      <c r="I4" s="28"/>
      <c r="J4" s="29" t="s">
        <v>112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23" t="s">
        <v>113</v>
      </c>
      <c r="E10" s="44"/>
      <c r="J10" s="43"/>
    </row>
    <row r="11" spans="2:10" x14ac:dyDescent="0.2">
      <c r="B11" s="42"/>
      <c r="J11" s="43"/>
    </row>
    <row r="12" spans="2:10" x14ac:dyDescent="0.2">
      <c r="B12" s="42"/>
      <c r="C12" s="45" t="s">
        <v>135</v>
      </c>
      <c r="J12" s="43"/>
    </row>
    <row r="13" spans="2:10" x14ac:dyDescent="0.2">
      <c r="B13" s="42"/>
      <c r="C13" s="23" t="s">
        <v>136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114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115</v>
      </c>
      <c r="D17" s="44"/>
      <c r="H17" s="47" t="s">
        <v>116</v>
      </c>
      <c r="I17" s="47" t="s">
        <v>117</v>
      </c>
      <c r="J17" s="43"/>
    </row>
    <row r="18" spans="2:10" x14ac:dyDescent="0.2">
      <c r="B18" s="42"/>
      <c r="C18" s="45" t="s">
        <v>118</v>
      </c>
      <c r="D18" s="45"/>
      <c r="E18" s="45"/>
      <c r="F18" s="45"/>
      <c r="H18" s="48">
        <v>16</v>
      </c>
      <c r="I18" s="49">
        <v>15040622</v>
      </c>
      <c r="J18" s="43"/>
    </row>
    <row r="19" spans="2:10" x14ac:dyDescent="0.2">
      <c r="B19" s="42"/>
      <c r="C19" s="23" t="s">
        <v>119</v>
      </c>
      <c r="H19" s="50">
        <v>8</v>
      </c>
      <c r="I19" s="51">
        <f>3958982+10622875</f>
        <v>14581857</v>
      </c>
      <c r="J19" s="43"/>
    </row>
    <row r="20" spans="2:10" x14ac:dyDescent="0.2">
      <c r="B20" s="42"/>
      <c r="C20" s="23" t="s">
        <v>120</v>
      </c>
      <c r="H20" s="50">
        <v>0</v>
      </c>
      <c r="I20" s="51">
        <v>0</v>
      </c>
      <c r="J20" s="43"/>
    </row>
    <row r="21" spans="2:10" x14ac:dyDescent="0.2">
      <c r="B21" s="42"/>
      <c r="C21" s="23" t="s">
        <v>121</v>
      </c>
      <c r="H21" s="50">
        <v>5</v>
      </c>
      <c r="I21" s="52">
        <v>368500</v>
      </c>
      <c r="J21" s="43"/>
    </row>
    <row r="22" spans="2:10" x14ac:dyDescent="0.2">
      <c r="B22" s="42"/>
      <c r="C22" s="23" t="s">
        <v>122</v>
      </c>
      <c r="H22" s="50">
        <v>3</v>
      </c>
      <c r="I22" s="51">
        <v>90265</v>
      </c>
      <c r="J22" s="43"/>
    </row>
    <row r="23" spans="2:10" ht="13.5" thickBot="1" x14ac:dyDescent="0.25">
      <c r="B23" s="42"/>
      <c r="C23" s="23" t="s">
        <v>123</v>
      </c>
      <c r="H23" s="53">
        <v>0</v>
      </c>
      <c r="I23" s="54">
        <v>0</v>
      </c>
      <c r="J23" s="43"/>
    </row>
    <row r="24" spans="2:10" x14ac:dyDescent="0.2">
      <c r="B24" s="42"/>
      <c r="C24" s="45" t="s">
        <v>124</v>
      </c>
      <c r="D24" s="45"/>
      <c r="E24" s="45"/>
      <c r="F24" s="45"/>
      <c r="H24" s="48">
        <f>H19+H20+H21+H22+H23</f>
        <v>16</v>
      </c>
      <c r="I24" s="55">
        <f>I19+I20+I21+I22+I23</f>
        <v>15040622</v>
      </c>
      <c r="J24" s="43"/>
    </row>
    <row r="25" spans="2:10" x14ac:dyDescent="0.2">
      <c r="B25" s="42"/>
      <c r="C25" s="23" t="s">
        <v>125</v>
      </c>
      <c r="H25" s="50">
        <v>0</v>
      </c>
      <c r="I25" s="51">
        <v>0</v>
      </c>
      <c r="J25" s="43"/>
    </row>
    <row r="26" spans="2:10" x14ac:dyDescent="0.2">
      <c r="B26" s="42"/>
      <c r="C26" s="23" t="s">
        <v>126</v>
      </c>
      <c r="H26" s="50">
        <v>0</v>
      </c>
      <c r="I26" s="51">
        <v>0</v>
      </c>
      <c r="J26" s="43"/>
    </row>
    <row r="27" spans="2:10" ht="13.5" thickBot="1" x14ac:dyDescent="0.25">
      <c r="B27" s="42"/>
      <c r="C27" s="23" t="s">
        <v>127</v>
      </c>
      <c r="H27" s="53">
        <v>0</v>
      </c>
      <c r="I27" s="54">
        <v>0</v>
      </c>
      <c r="J27" s="43"/>
    </row>
    <row r="28" spans="2:10" x14ac:dyDescent="0.2">
      <c r="B28" s="42"/>
      <c r="C28" s="45" t="s">
        <v>128</v>
      </c>
      <c r="D28" s="45"/>
      <c r="E28" s="45"/>
      <c r="F28" s="45"/>
      <c r="H28" s="48">
        <f>H25+H26+H27</f>
        <v>0</v>
      </c>
      <c r="I28" s="55">
        <f>I25+I26+I27</f>
        <v>0</v>
      </c>
      <c r="J28" s="43"/>
    </row>
    <row r="29" spans="2:10" ht="13.5" thickBot="1" x14ac:dyDescent="0.25">
      <c r="B29" s="42"/>
      <c r="C29" s="23" t="s">
        <v>129</v>
      </c>
      <c r="D29" s="45"/>
      <c r="E29" s="45"/>
      <c r="F29" s="45"/>
      <c r="H29" s="53">
        <v>0</v>
      </c>
      <c r="I29" s="54">
        <v>0</v>
      </c>
      <c r="J29" s="43"/>
    </row>
    <row r="30" spans="2:10" x14ac:dyDescent="0.2">
      <c r="B30" s="42"/>
      <c r="C30" s="45" t="s">
        <v>130</v>
      </c>
      <c r="D30" s="45"/>
      <c r="E30" s="45"/>
      <c r="F30" s="45"/>
      <c r="H30" s="50">
        <f>H29</f>
        <v>0</v>
      </c>
      <c r="I30" s="51">
        <f>I29</f>
        <v>0</v>
      </c>
      <c r="J30" s="43"/>
    </row>
    <row r="31" spans="2:10" x14ac:dyDescent="0.2">
      <c r="B31" s="42"/>
      <c r="C31" s="45"/>
      <c r="D31" s="45"/>
      <c r="E31" s="45"/>
      <c r="F31" s="45"/>
      <c r="H31" s="56"/>
      <c r="I31" s="55"/>
      <c r="J31" s="43"/>
    </row>
    <row r="32" spans="2:10" ht="13.5" thickBot="1" x14ac:dyDescent="0.25">
      <c r="B32" s="42"/>
      <c r="C32" s="45" t="s">
        <v>131</v>
      </c>
      <c r="D32" s="45"/>
      <c r="H32" s="57">
        <f>H24+H28+H30</f>
        <v>16</v>
      </c>
      <c r="I32" s="58">
        <f>I24+I28+I30</f>
        <v>15040622</v>
      </c>
      <c r="J32" s="43"/>
    </row>
    <row r="33" spans="2:10" ht="13.5" thickTop="1" x14ac:dyDescent="0.2">
      <c r="B33" s="42"/>
      <c r="C33" s="45"/>
      <c r="D33" s="45"/>
      <c r="H33" s="59"/>
      <c r="I33" s="51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x14ac:dyDescent="0.2">
      <c r="B36" s="42"/>
      <c r="G36" s="59"/>
      <c r="H36" s="59"/>
      <c r="I36" s="59"/>
      <c r="J36" s="43"/>
    </row>
    <row r="37" spans="2:10" ht="13.5" thickBot="1" x14ac:dyDescent="0.25">
      <c r="B37" s="42"/>
      <c r="C37" s="60"/>
      <c r="D37" s="60"/>
      <c r="G37" s="60" t="s">
        <v>132</v>
      </c>
      <c r="H37" s="60"/>
      <c r="I37" s="59"/>
      <c r="J37" s="43"/>
    </row>
    <row r="38" spans="2:10" x14ac:dyDescent="0.2">
      <c r="B38" s="42"/>
      <c r="C38" s="59" t="s">
        <v>133</v>
      </c>
      <c r="D38" s="59"/>
      <c r="G38" s="59" t="s">
        <v>134</v>
      </c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x14ac:dyDescent="0.2">
      <c r="B40" s="42"/>
      <c r="G40" s="59"/>
      <c r="H40" s="59"/>
      <c r="I40" s="59"/>
      <c r="J40" s="43"/>
    </row>
    <row r="41" spans="2:10" ht="18.75" customHeight="1" thickBot="1" x14ac:dyDescent="0.25">
      <c r="B41" s="61"/>
      <c r="C41" s="62"/>
      <c r="D41" s="62"/>
      <c r="E41" s="62"/>
      <c r="F41" s="62"/>
      <c r="G41" s="60"/>
      <c r="H41" s="60"/>
      <c r="I41" s="60"/>
      <c r="J41" s="6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Juan Camilo Paez Ramirez</cp:lastModifiedBy>
  <dcterms:created xsi:type="dcterms:W3CDTF">2022-08-29T21:06:57Z</dcterms:created>
  <dcterms:modified xsi:type="dcterms:W3CDTF">2022-09-05T12:16:19Z</dcterms:modified>
</cp:coreProperties>
</file>