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HOSPITAL DEPARTAMENTAL UNIVERSITARIO SANTA SOFIA DE CALDAS\"/>
    </mc:Choice>
  </mc:AlternateContent>
  <bookViews>
    <workbookView xWindow="0" yWindow="0" windowWidth="24000" windowHeight="913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4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3" i="2"/>
  <c r="H1" i="2" l="1"/>
  <c r="G1" i="2"/>
  <c r="I30" i="3" l="1"/>
  <c r="H30" i="3"/>
  <c r="I28" i="3"/>
  <c r="H28" i="3"/>
  <c r="I24" i="3"/>
  <c r="H24" i="3"/>
  <c r="I32" i="3" l="1"/>
  <c r="H32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<sst xmlns="http://schemas.openxmlformats.org/spreadsheetml/2006/main" count="66" uniqueCount="57">
  <si>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</si>
  <si>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</si>
  <si>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</si>
  <si>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</si>
  <si>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</si>
  <si>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</si>
  <si>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</si>
  <si>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</si>
  <si>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</si>
  <si>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</si>
  <si>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</si>
  <si>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</si>
  <si>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FESS</t>
  </si>
  <si>
    <t>HOSPITAL DEPARTAMENTAL UNIVERSITARIO SANTA SOFIA DE CALDAS</t>
  </si>
  <si>
    <t>EVENTO</t>
  </si>
  <si>
    <t>FOR-CSA-018</t>
  </si>
  <si>
    <t>HOJA 1 DE 1</t>
  </si>
  <si>
    <t>RESUMEN DE CARTERA REVISADA POR LA EPS</t>
  </si>
  <si>
    <t>VERSION 1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</si>
  <si>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</si>
  <si>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</si>
  <si>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</si>
  <si>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</si>
  <si>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</si>
  <si>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</si>
  <si>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</si>
  <si>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</si>
  <si>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</si>
  <si>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</si>
  <si>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</si>
  <si>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</si>
  <si>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</si>
  <si>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</si>
  <si>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</si>
  <si>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</si>
  <si>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</si>
  <si>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</si>
  <si>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</si>
  <si>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</si>
  <si>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SANTIAGO DE CALI , AGOSTO 31 DE 2022</t>
  </si>
  <si>
    <t>NIT IPS</t>
  </si>
  <si>
    <t xml:space="preserve"> ENTIDAD</t>
  </si>
  <si>
    <t>Prefijo Factura</t>
  </si>
  <si>
    <t>NUMERO FACTURA</t>
  </si>
  <si>
    <t>LLAVE</t>
  </si>
  <si>
    <t>FECHA FACT IPS</t>
  </si>
  <si>
    <t>VALOR FACT IPS</t>
  </si>
  <si>
    <t>SALDO FACT IPS</t>
  </si>
  <si>
    <t>ESTADO EPS AGOSTO 31</t>
  </si>
  <si>
    <t xml:space="preserve">FACTURA NO RADICADA </t>
  </si>
  <si>
    <t>Señores : HOSPITAL DEPARTAMENTAL UNIVERSITARIO SANTA SOFIA DE CALDAS</t>
  </si>
  <si>
    <t>NIT: 890801099</t>
  </si>
  <si>
    <t>A continuacion me permito remitir nuestra respuesta al estado de cartera presentado en la fecha: 31/08/2022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</si>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</sst>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&quot;$&quot;\ #,##0;[Red]&quot;$&quot;\ #,##0"/>
    <numFmt numFmtId="167" formatCode="&quot;$&quot;\ #,##0"/>
    <numFmt numFmtId="168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</cellStyleXfs>
  <cellXfs count="6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Font="1" applyFill="1" applyBorder="1"/>
    <xf numFmtId="14" fontId="0" fillId="0" borderId="1" xfId="0" applyNumberFormat="1" applyFont="1" applyFill="1" applyBorder="1"/>
    <xf numFmtId="0" fontId="0" fillId="0" borderId="1" xfId="0" applyNumberFormat="1" applyFont="1" applyFill="1" applyBorder="1"/>
    <xf numFmtId="3" fontId="0" fillId="0" borderId="1" xfId="0" applyNumberFormat="1" applyFont="1" applyFill="1" applyBorder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14" fontId="7" fillId="0" borderId="0" xfId="3" applyNumberFormat="1" applyFont="1"/>
    <xf numFmtId="0" fontId="8" fillId="0" borderId="0" xfId="3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42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66" fontId="7" fillId="0" borderId="0" xfId="3" applyNumberFormat="1" applyFont="1" applyAlignment="1">
      <alignment horizontal="right"/>
    </xf>
    <xf numFmtId="167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66" fontId="7" fillId="0" borderId="9" xfId="3" applyNumberFormat="1" applyFont="1" applyBorder="1" applyAlignment="1">
      <alignment horizontal="right"/>
    </xf>
    <xf numFmtId="166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66" fontId="8" fillId="0" borderId="13" xfId="3" applyNumberFormat="1" applyFont="1" applyBorder="1" applyAlignment="1">
      <alignment horizontal="right"/>
    </xf>
    <xf numFmtId="166" fontId="7" fillId="0" borderId="0" xfId="3" applyNumberFormat="1" applyFont="1"/>
    <xf numFmtId="166" fontId="7" fillId="0" borderId="9" xfId="3" applyNumberFormat="1" applyFont="1" applyBorder="1"/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8" fontId="5" fillId="0" borderId="1" xfId="2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168" fontId="0" fillId="0" borderId="1" xfId="2" applyNumberFormat="1" applyFont="1" applyBorder="1"/>
    <xf numFmtId="168" fontId="0" fillId="0" borderId="0" xfId="2" applyNumberFormat="1" applyFont="1"/>
    <xf numFmtId="168" fontId="5" fillId="0" borderId="0" xfId="2" applyNumberFormat="1" applyFont="1" applyAlignment="1">
      <alignment horizontal="center"/>
    </xf>
    <xf numFmtId="0" fontId="0" fillId="0" borderId="1" xfId="0" pivotButton="1" applyBorder="1"/>
    <xf numFmtId="0" fontId="0" fillId="0" borderId="1" xfId="0" applyBorder="1" applyAlignment="1">
      <alignment horizontal="left"/>
    </xf>
    <xf numFmtId="168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</cellXfs>
  <cellStyles count="4">
    <cellStyle name="Millares" xfId="2" builtinId="3"/>
    <cellStyle name="Millares [0]" xfId="1" builtinId="6"/>
    <cellStyle name="Normal" xfId="0" builtinId="0"/>
    <cellStyle name="Normal 2 2" xfId="3"/>
  </cellStyles>
  <dxfs count="54"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8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9" formatCode="_-* #,##0.0_-;\-* #,##0.0_-;_-* &quot;-&quot;??_-;_-@_-"/>
    </dxf>
    <dxf>
      <numFmt numFmtId="169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4.648070949072" createdVersion="5" refreshedVersion="5" minRefreshableVersion="3" recordCount="2">
  <cacheSource type="worksheet">
    <worksheetSource ref="A2:I4" sheet="ESTADO DE CADA FACTURA"/>
  </cacheSource>
  <cacheFields count="9">
    <cacheField name="NIT IPS" numFmtId="0">
      <sharedItems containsSemiMixedTypes="0" containsString="0" containsNumber="1" containsInteger="1" minValue="890801099" maxValue="890801099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357487" maxValue="1372139"/>
    </cacheField>
    <cacheField name="LLAVE" numFmtId="0">
      <sharedItems/>
    </cacheField>
    <cacheField name="FECHA FACT IPS" numFmtId="14">
      <sharedItems containsSemiMixedTypes="0" containsNonDate="0" containsDate="1" containsString="0" minDate="2022-04-13T00:00:00" maxDate="2022-07-26T00:00:00"/>
    </cacheField>
    <cacheField name="VALOR FACT IPS" numFmtId="168">
      <sharedItems containsSemiMixedTypes="0" containsString="0" containsNumber="1" containsInteger="1" minValue="243926" maxValue="5346989"/>
    </cacheField>
    <cacheField name="SALDO FACT IPS" numFmtId="168">
      <sharedItems containsSemiMixedTypes="0" containsString="0" containsNumber="1" containsInteger="1" minValue="243926" maxValue="5346989"/>
    </cacheField>
    <cacheField name="ESTADO EPS AGOSTO 31" numFmtId="0">
      <sharedItems count="1">
        <s v="FACTURA NO RADICADA 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90801099"/>
    <s v="HOSPITAL DEPARTAMENTAL UNIVERSITARIO SANTA SOFIA DE CALDAS"/>
    <s v="FESS"/>
    <n v="1357487"/>
    <s v="890801099_FESS_1357487"/>
    <d v="2022-04-13T00:00:00"/>
    <n v="5346989"/>
    <n v="5346989"/>
    <x v="0"/>
  </r>
  <r>
    <n v="890801099"/>
    <s v="HOSPITAL DEPARTAMENTAL UNIVERSITARIO SANTA SOFIA DE CALDAS"/>
    <s v="FESS"/>
    <n v="1372139"/>
    <s v="890801099_FESS_1372139"/>
    <d v="2022-07-25T00:00:00"/>
    <n v="243926"/>
    <n v="243926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9"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axis="axisRow" showAll="0">
      <items count="2">
        <item x="0"/>
        <item t="default"/>
      </items>
    </pivotField>
  </pivotFields>
  <rowFields count="1">
    <field x="8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7" subtotal="count" baseField="8" baseItem="0"/>
    <dataField name="Saldo Facturas" fld="7" baseField="0" baseItem="0" numFmtId="168"/>
  </dataFields>
  <formats count="10">
    <format dxfId="53">
      <pivotArea type="all" dataOnly="0" outline="0" fieldPosition="0"/>
    </format>
    <format dxfId="52">
      <pivotArea outline="0" collapsedLevelsAreSubtotals="1" fieldPosition="0"/>
    </format>
    <format dxfId="51">
      <pivotArea field="8" type="button" dataOnly="0" labelOnly="1" outline="0" axis="axisRow" fieldPosition="0"/>
    </format>
    <format dxfId="50">
      <pivotArea dataOnly="0" labelOnly="1" fieldPosition="0">
        <references count="1">
          <reference field="8" count="0"/>
        </references>
      </pivotArea>
    </format>
    <format dxfId="49">
      <pivotArea dataOnly="0" labelOnly="1" grandRow="1" outline="0" fieldPosition="0"/>
    </format>
    <format dxfId="4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showGridLines="0" topLeftCell="C1" workbookViewId="0">
      <selection activeCell="E15" sqref="E15"/>
    </sheetView>
  </sheetViews>
  <sheetFormatPr baseColWidth="10" defaultRowHeight="15" x14ac:dyDescent="0.25"/>
  <cols>
    <col min="1" max="1" width="13.7109375" customWidth="1"/>
    <col min="3" max="3" width="62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14</v>
      </c>
      <c r="B2" s="5">
        <v>890801099</v>
      </c>
      <c r="C2" s="5" t="s">
        <v>13</v>
      </c>
      <c r="D2" s="6" t="s">
        <v>12</v>
      </c>
      <c r="E2" s="6">
        <v>1357487</v>
      </c>
      <c r="F2" s="7">
        <v>44664</v>
      </c>
      <c r="G2" s="7">
        <v>44747</v>
      </c>
      <c r="H2" s="9">
        <v>5346989</v>
      </c>
      <c r="I2" s="5">
        <v>0</v>
      </c>
      <c r="J2" s="5">
        <v>0</v>
      </c>
      <c r="K2" s="5">
        <v>0</v>
      </c>
      <c r="L2" s="9">
        <v>5346989</v>
      </c>
    </row>
    <row r="3" spans="1:12" x14ac:dyDescent="0.25">
      <c r="A3" s="5" t="s">
        <v>14</v>
      </c>
      <c r="B3" s="5">
        <v>890801099</v>
      </c>
      <c r="C3" s="5" t="s">
        <v>13</v>
      </c>
      <c r="D3" s="7" t="s">
        <v>12</v>
      </c>
      <c r="E3" s="8">
        <v>1372139</v>
      </c>
      <c r="F3" s="7">
        <v>44767</v>
      </c>
      <c r="G3" s="7">
        <v>44782</v>
      </c>
      <c r="H3" s="9">
        <v>243926</v>
      </c>
      <c r="I3" s="5">
        <v>0</v>
      </c>
      <c r="J3" s="5">
        <v>0</v>
      </c>
      <c r="K3" s="5">
        <v>0</v>
      </c>
      <c r="L3" s="9">
        <v>243926</v>
      </c>
    </row>
    <row r="4" spans="1:12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D15" sqref="D15"/>
    </sheetView>
  </sheetViews>
  <sheetFormatPr baseColWidth="10" defaultRowHeight="15" x14ac:dyDescent="0.25"/>
  <cols>
    <col min="2" max="2" width="63.140625" bestFit="1" customWidth="1"/>
    <col min="3" max="3" width="7.42578125" bestFit="1" customWidth="1"/>
    <col min="5" max="5" width="23.28515625" bestFit="1" customWidth="1"/>
    <col min="6" max="6" width="11.42578125" style="57"/>
    <col min="7" max="8" width="13.140625" style="59" bestFit="1" customWidth="1"/>
    <col min="9" max="9" width="22.85546875" bestFit="1" customWidth="1"/>
  </cols>
  <sheetData>
    <row r="1" spans="1:9" x14ac:dyDescent="0.25">
      <c r="G1" s="60">
        <f>SUBTOTAL(9,G3:G4)</f>
        <v>5590915</v>
      </c>
      <c r="H1" s="60">
        <f>SUBTOTAL(9,H3:H4)</f>
        <v>5590915</v>
      </c>
    </row>
    <row r="2" spans="1:9" ht="30" x14ac:dyDescent="0.25">
      <c r="A2" s="51" t="s">
        <v>40</v>
      </c>
      <c r="B2" s="51" t="s">
        <v>41</v>
      </c>
      <c r="C2" s="51" t="s">
        <v>42</v>
      </c>
      <c r="D2" s="51" t="s">
        <v>43</v>
      </c>
      <c r="E2" s="52" t="s">
        <v>44</v>
      </c>
      <c r="F2" s="55" t="s">
        <v>45</v>
      </c>
      <c r="G2" s="53" t="s">
        <v>46</v>
      </c>
      <c r="H2" s="53" t="s">
        <v>47</v>
      </c>
      <c r="I2" s="54" t="s">
        <v>48</v>
      </c>
    </row>
    <row r="3" spans="1:9" x14ac:dyDescent="0.25">
      <c r="A3" s="5">
        <v>890801099</v>
      </c>
      <c r="B3" s="5" t="s">
        <v>13</v>
      </c>
      <c r="C3" s="5" t="s">
        <v>12</v>
      </c>
      <c r="D3" s="5">
        <v>1357487</v>
      </c>
      <c r="E3" s="5" t="str">
        <f>CONCATENATE(A3,"_",C3,"_",D3)</f>
        <v>890801099_FESS_1357487</v>
      </c>
      <c r="F3" s="56">
        <v>44664</v>
      </c>
      <c r="G3" s="58">
        <v>5346989</v>
      </c>
      <c r="H3" s="58">
        <v>5346989</v>
      </c>
      <c r="I3" s="5" t="s">
        <v>49</v>
      </c>
    </row>
    <row r="4" spans="1:9" x14ac:dyDescent="0.25">
      <c r="A4" s="5">
        <v>890801099</v>
      </c>
      <c r="B4" s="5" t="s">
        <v>13</v>
      </c>
      <c r="C4" s="5" t="s">
        <v>12</v>
      </c>
      <c r="D4" s="5">
        <v>1372139</v>
      </c>
      <c r="E4" s="5" t="str">
        <f>CONCATENATE(A4,"_",C4,"_",D4)</f>
        <v>890801099_FESS_1372139</v>
      </c>
      <c r="F4" s="56">
        <v>44767</v>
      </c>
      <c r="G4" s="58">
        <v>243926</v>
      </c>
      <c r="H4" s="58">
        <v>243926</v>
      </c>
      <c r="I4" s="5" t="s">
        <v>49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H17" sqref="H17"/>
    </sheetView>
  </sheetViews>
  <sheetFormatPr baseColWidth="10" defaultRowHeight="15" x14ac:dyDescent="0.25"/>
  <cols>
    <col min="1" max="1" width="22.85546875" bestFit="1" customWidth="1"/>
    <col min="2" max="2" width="12.42578125" bestFit="1" customWidth="1"/>
    <col min="3" max="3" width="15" bestFit="1" customWidth="1"/>
  </cols>
  <sheetData>
    <row r="3" spans="1:3" x14ac:dyDescent="0.25">
      <c r="A3" s="61" t="s">
        <v>54</v>
      </c>
      <c r="B3" s="64" t="s">
        <v>55</v>
      </c>
      <c r="C3" s="63" t="s">
        <v>56</v>
      </c>
    </row>
    <row r="4" spans="1:3" x14ac:dyDescent="0.25">
      <c r="A4" s="62" t="s">
        <v>49</v>
      </c>
      <c r="B4" s="65">
        <v>2</v>
      </c>
      <c r="C4" s="63">
        <v>5590915</v>
      </c>
    </row>
    <row r="5" spans="1:3" x14ac:dyDescent="0.25">
      <c r="A5" s="62" t="s">
        <v>53</v>
      </c>
      <c r="B5" s="65">
        <v>2</v>
      </c>
      <c r="C5" s="63">
        <v>5590915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4" zoomScale="90" zoomScaleNormal="90" zoomScaleSheetLayoutView="100" workbookViewId="0">
      <selection activeCell="M30" sqref="M30"/>
    </sheetView>
  </sheetViews>
  <sheetFormatPr baseColWidth="10" defaultRowHeight="12.75" x14ac:dyDescent="0.2"/>
  <cols>
    <col min="1" max="1" width="4.42578125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18" customHeight="1" thickBot="1" x14ac:dyDescent="0.25"/>
    <row r="2" spans="2:10" ht="19.5" customHeight="1" x14ac:dyDescent="0.2">
      <c r="B2" s="11"/>
      <c r="C2" s="12"/>
      <c r="D2" s="13" t="s">
        <v>15</v>
      </c>
      <c r="E2" s="14"/>
      <c r="F2" s="14"/>
      <c r="G2" s="14"/>
      <c r="H2" s="14"/>
      <c r="I2" s="15"/>
      <c r="J2" s="16" t="s">
        <v>16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17</v>
      </c>
      <c r="E4" s="14"/>
      <c r="F4" s="14"/>
      <c r="G4" s="14"/>
      <c r="H4" s="14"/>
      <c r="I4" s="15"/>
      <c r="J4" s="16" t="s">
        <v>18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10" t="s">
        <v>39</v>
      </c>
      <c r="E10" s="31"/>
      <c r="J10" s="30"/>
    </row>
    <row r="11" spans="2:10" x14ac:dyDescent="0.2">
      <c r="B11" s="29"/>
      <c r="J11" s="30"/>
    </row>
    <row r="12" spans="2:10" x14ac:dyDescent="0.2">
      <c r="B12" s="29"/>
      <c r="C12" s="32" t="s">
        <v>50</v>
      </c>
      <c r="J12" s="30"/>
    </row>
    <row r="13" spans="2:10" x14ac:dyDescent="0.2">
      <c r="B13" s="29"/>
      <c r="C13" s="10" t="s">
        <v>51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52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19</v>
      </c>
      <c r="D17" s="31"/>
      <c r="H17" s="34" t="s">
        <v>20</v>
      </c>
      <c r="I17" s="34" t="s">
        <v>21</v>
      </c>
      <c r="J17" s="30"/>
    </row>
    <row r="18" spans="2:10" x14ac:dyDescent="0.2">
      <c r="B18" s="29"/>
      <c r="C18" s="32" t="s">
        <v>22</v>
      </c>
      <c r="D18" s="32"/>
      <c r="E18" s="32"/>
      <c r="F18" s="32"/>
      <c r="H18" s="35">
        <v>2</v>
      </c>
      <c r="I18" s="36">
        <v>5590915</v>
      </c>
      <c r="J18" s="30"/>
    </row>
    <row r="19" spans="2:10" x14ac:dyDescent="0.2">
      <c r="B19" s="29"/>
      <c r="C19" s="10" t="s">
        <v>23</v>
      </c>
      <c r="H19" s="37">
        <v>0</v>
      </c>
      <c r="I19" s="38">
        <v>0</v>
      </c>
      <c r="J19" s="30"/>
    </row>
    <row r="20" spans="2:10" x14ac:dyDescent="0.2">
      <c r="B20" s="29"/>
      <c r="C20" s="10" t="s">
        <v>24</v>
      </c>
      <c r="H20" s="37">
        <v>0</v>
      </c>
      <c r="I20" s="38">
        <v>0</v>
      </c>
      <c r="J20" s="30"/>
    </row>
    <row r="21" spans="2:10" x14ac:dyDescent="0.2">
      <c r="B21" s="29"/>
      <c r="C21" s="10" t="s">
        <v>25</v>
      </c>
      <c r="H21" s="37">
        <v>2</v>
      </c>
      <c r="I21" s="39">
        <v>5590915</v>
      </c>
      <c r="J21" s="30"/>
    </row>
    <row r="22" spans="2:10" x14ac:dyDescent="0.2">
      <c r="B22" s="29"/>
      <c r="C22" s="10" t="s">
        <v>26</v>
      </c>
      <c r="H22" s="37">
        <v>0</v>
      </c>
      <c r="I22" s="38">
        <v>0</v>
      </c>
      <c r="J22" s="30"/>
    </row>
    <row r="23" spans="2:10" ht="13.5" thickBot="1" x14ac:dyDescent="0.25">
      <c r="B23" s="29"/>
      <c r="C23" s="10" t="s">
        <v>27</v>
      </c>
      <c r="H23" s="40">
        <v>0</v>
      </c>
      <c r="I23" s="41">
        <v>0</v>
      </c>
      <c r="J23" s="30"/>
    </row>
    <row r="24" spans="2:10" x14ac:dyDescent="0.2">
      <c r="B24" s="29"/>
      <c r="C24" s="32" t="s">
        <v>28</v>
      </c>
      <c r="D24" s="32"/>
      <c r="E24" s="32"/>
      <c r="F24" s="32"/>
      <c r="H24" s="35">
        <f>H19+H20+H21+H22+H23</f>
        <v>2</v>
      </c>
      <c r="I24" s="42">
        <f>I19+I20+I21+I22+I23</f>
        <v>5590915</v>
      </c>
      <c r="J24" s="30"/>
    </row>
    <row r="25" spans="2:10" x14ac:dyDescent="0.2">
      <c r="B25" s="29"/>
      <c r="C25" s="10" t="s">
        <v>29</v>
      </c>
      <c r="H25" s="37">
        <v>0</v>
      </c>
      <c r="I25" s="38">
        <v>0</v>
      </c>
      <c r="J25" s="30"/>
    </row>
    <row r="26" spans="2:10" x14ac:dyDescent="0.2">
      <c r="B26" s="29"/>
      <c r="C26" s="10" t="s">
        <v>30</v>
      </c>
      <c r="H26" s="37">
        <v>0</v>
      </c>
      <c r="I26" s="38">
        <v>0</v>
      </c>
      <c r="J26" s="30"/>
    </row>
    <row r="27" spans="2:10" ht="13.5" thickBot="1" x14ac:dyDescent="0.25">
      <c r="B27" s="29"/>
      <c r="C27" s="10" t="s">
        <v>31</v>
      </c>
      <c r="H27" s="40">
        <v>0</v>
      </c>
      <c r="I27" s="41">
        <v>0</v>
      </c>
      <c r="J27" s="30"/>
    </row>
    <row r="28" spans="2:10" x14ac:dyDescent="0.2">
      <c r="B28" s="29"/>
      <c r="C28" s="32" t="s">
        <v>32</v>
      </c>
      <c r="D28" s="32"/>
      <c r="E28" s="32"/>
      <c r="F28" s="32"/>
      <c r="H28" s="35">
        <f>H25+H26+H27</f>
        <v>0</v>
      </c>
      <c r="I28" s="42">
        <f>I25+I26+I27</f>
        <v>0</v>
      </c>
      <c r="J28" s="30"/>
    </row>
    <row r="29" spans="2:10" ht="13.5" thickBot="1" x14ac:dyDescent="0.25">
      <c r="B29" s="29"/>
      <c r="C29" s="10" t="s">
        <v>33</v>
      </c>
      <c r="D29" s="32"/>
      <c r="E29" s="32"/>
      <c r="F29" s="32"/>
      <c r="H29" s="40">
        <v>0</v>
      </c>
      <c r="I29" s="41">
        <v>0</v>
      </c>
      <c r="J29" s="30"/>
    </row>
    <row r="30" spans="2:10" x14ac:dyDescent="0.2">
      <c r="B30" s="29"/>
      <c r="C30" s="32" t="s">
        <v>34</v>
      </c>
      <c r="D30" s="32"/>
      <c r="E30" s="32"/>
      <c r="F30" s="32"/>
      <c r="H30" s="37">
        <f>H29</f>
        <v>0</v>
      </c>
      <c r="I30" s="38">
        <f>I29</f>
        <v>0</v>
      </c>
      <c r="J30" s="30"/>
    </row>
    <row r="31" spans="2:10" x14ac:dyDescent="0.2">
      <c r="B31" s="29"/>
      <c r="C31" s="32"/>
      <c r="D31" s="32"/>
      <c r="E31" s="32"/>
      <c r="F31" s="32"/>
      <c r="H31" s="43"/>
      <c r="I31" s="42"/>
      <c r="J31" s="30"/>
    </row>
    <row r="32" spans="2:10" ht="13.5" thickBot="1" x14ac:dyDescent="0.25">
      <c r="B32" s="29"/>
      <c r="C32" s="32" t="s">
        <v>35</v>
      </c>
      <c r="D32" s="32"/>
      <c r="H32" s="44">
        <f>H24+H28+H30</f>
        <v>2</v>
      </c>
      <c r="I32" s="45">
        <f>I24+I28+I30</f>
        <v>5590915</v>
      </c>
      <c r="J32" s="30"/>
    </row>
    <row r="33" spans="2:10" ht="13.5" thickTop="1" x14ac:dyDescent="0.2">
      <c r="B33" s="29"/>
      <c r="C33" s="32"/>
      <c r="D33" s="32"/>
      <c r="H33" s="46"/>
      <c r="I33" s="38"/>
      <c r="J33" s="30"/>
    </row>
    <row r="34" spans="2:10" x14ac:dyDescent="0.2">
      <c r="B34" s="29"/>
      <c r="G34" s="46"/>
      <c r="H34" s="46"/>
      <c r="I34" s="46"/>
      <c r="J34" s="30"/>
    </row>
    <row r="35" spans="2:10" x14ac:dyDescent="0.2">
      <c r="B35" s="29"/>
      <c r="G35" s="46"/>
      <c r="H35" s="46"/>
      <c r="I35" s="46"/>
      <c r="J35" s="30"/>
    </row>
    <row r="36" spans="2:10" x14ac:dyDescent="0.2">
      <c r="B36" s="29"/>
      <c r="G36" s="46"/>
      <c r="H36" s="46"/>
      <c r="I36" s="46"/>
      <c r="J36" s="30"/>
    </row>
    <row r="37" spans="2:10" ht="13.5" thickBot="1" x14ac:dyDescent="0.25">
      <c r="B37" s="29"/>
      <c r="C37" s="47"/>
      <c r="D37" s="47"/>
      <c r="G37" s="47" t="s">
        <v>36</v>
      </c>
      <c r="H37" s="47"/>
      <c r="I37" s="46"/>
      <c r="J37" s="30"/>
    </row>
    <row r="38" spans="2:10" x14ac:dyDescent="0.2">
      <c r="B38" s="29"/>
      <c r="C38" s="46" t="s">
        <v>37</v>
      </c>
      <c r="D38" s="46"/>
      <c r="G38" s="46" t="s">
        <v>38</v>
      </c>
      <c r="H38" s="46"/>
      <c r="I38" s="46"/>
      <c r="J38" s="30"/>
    </row>
    <row r="39" spans="2:10" x14ac:dyDescent="0.2">
      <c r="B39" s="29"/>
      <c r="G39" s="46"/>
      <c r="H39" s="46"/>
      <c r="I39" s="46"/>
      <c r="J39" s="30"/>
    </row>
    <row r="40" spans="2:10" x14ac:dyDescent="0.2">
      <c r="B40" s="29"/>
      <c r="G40" s="46"/>
      <c r="H40" s="46"/>
      <c r="I40" s="46"/>
      <c r="J40" s="30"/>
    </row>
    <row r="41" spans="2:10" ht="18.75" customHeight="1" thickBot="1" x14ac:dyDescent="0.25">
      <c r="B41" s="48"/>
      <c r="C41" s="49"/>
      <c r="D41" s="49"/>
      <c r="E41" s="49"/>
      <c r="F41" s="49"/>
      <c r="G41" s="47"/>
      <c r="H41" s="47"/>
      <c r="I41" s="47"/>
      <c r="J41" s="5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2022-08-31T20:50:45Z</dcterms:modified>
</cp:coreProperties>
</file>