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TADO DE CARTERA CENTRO INTEGRATIVO MANA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1" hidden="1">'ESTADO DE CADA FACTURA'!$A$2:$AV$36</definedName>
    <definedName name="_xlnm._FilterDatabase" localSheetId="0" hidden="1">'INFO IPS'!$A$5:$M$40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K1" i="2" l="1"/>
  <c r="J1" i="2"/>
  <c r="J40" i="1"/>
  <c r="I40" i="1"/>
  <c r="G40" i="1"/>
  <c r="F40" i="1"/>
  <c r="H39" i="1"/>
  <c r="K39" i="1" s="1"/>
  <c r="M39" i="1" s="1"/>
  <c r="C39" i="1"/>
  <c r="H38" i="1"/>
  <c r="K38" i="1" s="1"/>
  <c r="M38" i="1" s="1"/>
  <c r="C38" i="1"/>
  <c r="H37" i="1"/>
  <c r="K37" i="1" s="1"/>
  <c r="M37" i="1" s="1"/>
  <c r="C37" i="1"/>
  <c r="H36" i="1"/>
  <c r="K36" i="1" s="1"/>
  <c r="M36" i="1" s="1"/>
  <c r="C36" i="1"/>
  <c r="H35" i="1"/>
  <c r="K35" i="1" s="1"/>
  <c r="M35" i="1" s="1"/>
  <c r="C35" i="1"/>
  <c r="H34" i="1"/>
  <c r="K34" i="1" s="1"/>
  <c r="M34" i="1" s="1"/>
  <c r="C34" i="1"/>
  <c r="H33" i="1"/>
  <c r="K33" i="1" s="1"/>
  <c r="M33" i="1" s="1"/>
  <c r="C33" i="1"/>
  <c r="L32" i="1"/>
  <c r="L40" i="1" s="1"/>
  <c r="H32" i="1"/>
  <c r="K32" i="1" s="1"/>
  <c r="M32" i="1" s="1"/>
  <c r="C32" i="1"/>
  <c r="H31" i="1"/>
  <c r="K31" i="1" s="1"/>
  <c r="M31" i="1" s="1"/>
  <c r="C31" i="1"/>
  <c r="H30" i="1"/>
  <c r="K30" i="1" s="1"/>
  <c r="M30" i="1" s="1"/>
  <c r="C30" i="1"/>
  <c r="H29" i="1"/>
  <c r="K29" i="1" s="1"/>
  <c r="M29" i="1" s="1"/>
  <c r="C29" i="1"/>
  <c r="H28" i="1"/>
  <c r="K28" i="1" s="1"/>
  <c r="M28" i="1" s="1"/>
  <c r="C28" i="1"/>
  <c r="H27" i="1"/>
  <c r="K27" i="1" s="1"/>
  <c r="M27" i="1" s="1"/>
  <c r="C27" i="1"/>
  <c r="H26" i="1"/>
  <c r="K26" i="1" s="1"/>
  <c r="M26" i="1" s="1"/>
  <c r="C26" i="1"/>
  <c r="H25" i="1"/>
  <c r="K25" i="1" s="1"/>
  <c r="M25" i="1" s="1"/>
  <c r="C25" i="1"/>
  <c r="H24" i="1"/>
  <c r="K24" i="1" s="1"/>
  <c r="M24" i="1" s="1"/>
  <c r="C24" i="1"/>
  <c r="H23" i="1"/>
  <c r="K23" i="1" s="1"/>
  <c r="M23" i="1" s="1"/>
  <c r="C23" i="1"/>
  <c r="H22" i="1"/>
  <c r="K22" i="1" s="1"/>
  <c r="M22" i="1" s="1"/>
  <c r="C22" i="1"/>
  <c r="H21" i="1"/>
  <c r="K21" i="1" s="1"/>
  <c r="M21" i="1" s="1"/>
  <c r="C21" i="1"/>
  <c r="H20" i="1"/>
  <c r="K20" i="1" s="1"/>
  <c r="M20" i="1" s="1"/>
  <c r="C20" i="1"/>
  <c r="H19" i="1"/>
  <c r="K19" i="1" s="1"/>
  <c r="M19" i="1" s="1"/>
  <c r="C19" i="1"/>
  <c r="H18" i="1"/>
  <c r="K18" i="1" s="1"/>
  <c r="M18" i="1" s="1"/>
  <c r="C18" i="1"/>
  <c r="H17" i="1"/>
  <c r="K17" i="1" s="1"/>
  <c r="M17" i="1" s="1"/>
  <c r="C17" i="1"/>
  <c r="H16" i="1"/>
  <c r="K16" i="1" s="1"/>
  <c r="M16" i="1" s="1"/>
  <c r="C16" i="1"/>
  <c r="H15" i="1"/>
  <c r="K15" i="1" s="1"/>
  <c r="M15" i="1" s="1"/>
  <c r="C15" i="1"/>
  <c r="H14" i="1"/>
  <c r="K14" i="1" s="1"/>
  <c r="M14" i="1" s="1"/>
  <c r="C14" i="1"/>
  <c r="H13" i="1"/>
  <c r="K13" i="1" s="1"/>
  <c r="M13" i="1" s="1"/>
  <c r="C13" i="1"/>
  <c r="H12" i="1"/>
  <c r="K12" i="1" s="1"/>
  <c r="M12" i="1" s="1"/>
  <c r="C12" i="1"/>
  <c r="H11" i="1"/>
  <c r="K11" i="1" s="1"/>
  <c r="M11" i="1" s="1"/>
  <c r="C11" i="1"/>
  <c r="H10" i="1"/>
  <c r="K10" i="1" s="1"/>
  <c r="M10" i="1" s="1"/>
  <c r="C10" i="1"/>
  <c r="H9" i="1"/>
  <c r="K9" i="1" s="1"/>
  <c r="M9" i="1" s="1"/>
  <c r="C9" i="1"/>
  <c r="H8" i="1"/>
  <c r="K8" i="1" s="1"/>
  <c r="M8" i="1" s="1"/>
  <c r="C8" i="1"/>
  <c r="H7" i="1"/>
  <c r="K7" i="1" s="1"/>
  <c r="M7" i="1" s="1"/>
  <c r="C7" i="1"/>
  <c r="H6" i="1"/>
  <c r="K6" i="1" s="1"/>
  <c r="M6" i="1" s="1"/>
  <c r="C6" i="1"/>
  <c r="M40" i="1" l="1"/>
  <c r="K40" i="1"/>
  <c r="H40" i="1"/>
</calcChain>
</file>

<file path=xl/sharedStrings.xml><?xml version="1.0" encoding="utf-8"?>
<sst xmlns="http://schemas.openxmlformats.org/spreadsheetml/2006/main" count="467" uniqueCount="216">
  <si>
    <t>CENTRO MEDICO INTEGRATIO MANA SAS</t>
  </si>
  <si>
    <t>ESTADO DE CUENTA COMFENALCO VALLE</t>
  </si>
  <si>
    <t>CORTE JULIO 31 DE 2022</t>
  </si>
  <si>
    <t>Fecha Radicacion</t>
  </si>
  <si>
    <t>fecha vencimiento</t>
  </si>
  <si>
    <t>Dias Vencidos</t>
  </si>
  <si>
    <t>Prefijo</t>
  </si>
  <si>
    <t>No. factura</t>
  </si>
  <si>
    <t>Vr. Bruto</t>
  </si>
  <si>
    <t>Copago</t>
  </si>
  <si>
    <t>Vr. Neto</t>
  </si>
  <si>
    <t>Retefuente</t>
  </si>
  <si>
    <t>Glosa</t>
  </si>
  <si>
    <t>Vr. A Pagar</t>
  </si>
  <si>
    <t>Abono</t>
  </si>
  <si>
    <t>Saldo Factura</t>
  </si>
  <si>
    <t>CR</t>
  </si>
  <si>
    <t>FECR</t>
  </si>
  <si>
    <t>FCR</t>
  </si>
  <si>
    <t>TOTAL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</si>
  <si>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</si>
  <si>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</si>
  <si>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</si>
  <si>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</si>
  <si>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</si>
  <si>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</si>
  <si>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</si>
  <si>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</si>
  <si>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</si>
  <si>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</si>
  <si>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</si>
  <si>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</si>
  <si>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AGOSTO</t>
  </si>
  <si>
    <t>FUERA DE CIERRE</t>
  </si>
  <si>
    <t>ESTADO VAGLO</t>
  </si>
  <si>
    <t>VALOR VAGLO</t>
  </si>
  <si>
    <t>DETALLE VAGLO</t>
  </si>
  <si>
    <t>P.ABIERTAS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</si>
  <si>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</si>
  <si>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</si>
  <si>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</si>
  <si>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</si>
  <si>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</si>
  <si>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</si>
  <si>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</si>
  <si>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</si>
  <si>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</si>
  <si>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</si>
  <si>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</si>
  <si>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</si>
  <si>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</si>
  <si>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</si>
  <si>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</si>
  <si>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</si>
  <si>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</si>
  <si>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</si>
  <si>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</si>
  <si>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</si>
  <si>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</si>
  <si>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</si>
  <si>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</si>
  <si>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</si>
  <si>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</si>
  <si>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</si>
  <si>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</si>
  <si>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</si>
  <si>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</si>
  <si>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</si>
  <si>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MEDICO INTEGRATIVO MANA S.A.S</t>
  </si>
  <si>
    <t>FCR_445</t>
  </si>
  <si>
    <t>900759245_FCR_445</t>
  </si>
  <si>
    <t>B)Factura sin saldo ERP</t>
  </si>
  <si>
    <t>OK</t>
  </si>
  <si>
    <t>FCR_15</t>
  </si>
  <si>
    <t>900759245_FCR_15</t>
  </si>
  <si>
    <t>CR_7933</t>
  </si>
  <si>
    <t>900759245_CR_7933</t>
  </si>
  <si>
    <t>CR_7263</t>
  </si>
  <si>
    <t>900759245_CR_7263</t>
  </si>
  <si>
    <t>FCR_740</t>
  </si>
  <si>
    <t>900759245_FCR_740</t>
  </si>
  <si>
    <t>FCR_741</t>
  </si>
  <si>
    <t>900759245_FCR_741</t>
  </si>
  <si>
    <t>FCR_742</t>
  </si>
  <si>
    <t>900759245_FCR_742</t>
  </si>
  <si>
    <t>FCR_602</t>
  </si>
  <si>
    <t>900759245_FCR_602</t>
  </si>
  <si>
    <t>FECR_1491</t>
  </si>
  <si>
    <t>900759245_FECR_1491</t>
  </si>
  <si>
    <t>FECR_1493</t>
  </si>
  <si>
    <t>900759245_FECR_1493</t>
  </si>
  <si>
    <t>FECR_1495</t>
  </si>
  <si>
    <t>900759245_FECR_1495</t>
  </si>
  <si>
    <t>FECR_1496</t>
  </si>
  <si>
    <t>900759245_FECR_1496</t>
  </si>
  <si>
    <t>FECR_1375</t>
  </si>
  <si>
    <t>900759245_FECR_1375</t>
  </si>
  <si>
    <t>FECR_1022</t>
  </si>
  <si>
    <t>900759245_FECR_1022</t>
  </si>
  <si>
    <t>B)Factura sin saldo ERP/conciliar diferencia glosa aceptada</t>
  </si>
  <si>
    <t>IPS ACEPTA GLOSA CONCILIADA EN CONJUNTO CON ELISABETHCHILITOANGELA CAMPAZ</t>
  </si>
  <si>
    <t>FCR_221</t>
  </si>
  <si>
    <t>900759245_FCR_221</t>
  </si>
  <si>
    <t>LA IPS ACEPTA GLOSA CONCILIADA EN CONJUNTO CON ELISABETHCHILITOANGELA CAMPAZ</t>
  </si>
  <si>
    <t>FCR_330</t>
  </si>
  <si>
    <t>900759245_FCR_330</t>
  </si>
  <si>
    <t>LA IPS ACEPTA GLOSA CONCILIADA EN CONJUNTO CON ELISABETH CHILITOANGELA CAMPAZ</t>
  </si>
  <si>
    <t>FCR_17</t>
  </si>
  <si>
    <t>900759245_FCR_17</t>
  </si>
  <si>
    <t>LA IPS ACEPTA GLOSA CONCILIADA EN CONJUNTO CON ELISABETHCHILITO PARA ENVIAR UNA NUEVA FACTURA POR EL VALOR PTEPOR REGIMEN SUBSIDIADOANGELA CAMPAZ</t>
  </si>
  <si>
    <t>CR_7262</t>
  </si>
  <si>
    <t>900759245_CR_7262</t>
  </si>
  <si>
    <t>se acepta glosa enviada y aceptada por la ips por pte de regimen subsidiado facturada en  factura de pte contributivonc-2020-08 firmada por john jairo lozadaangela cAMPAZ</t>
  </si>
  <si>
    <t>FCR_18</t>
  </si>
  <si>
    <t>900759245_FCR_18</t>
  </si>
  <si>
    <t>FECR_1307</t>
  </si>
  <si>
    <t>900759245_FECR_1307</t>
  </si>
  <si>
    <t>LA IPS ACEPTA GLOSA EN CONCILIACION EN CONJUNTO CON ELISABETH CHILITO PARA REFACTURAR EL VALOR PTE 241878 POR REGIMENSUBSIDIADOANGELA CAMPAZ</t>
  </si>
  <si>
    <t>FECR_1390</t>
  </si>
  <si>
    <t>900759245_FECR_1390</t>
  </si>
  <si>
    <t>SE ACEPTA GLOSA ENVIADA POR LA IPS EN CONCILIACION CON ELISABETH CHILITO POR QUE LA AUTO 210273114427159 AUTO Y FACTURARON 5ANGELA CAMPAZ</t>
  </si>
  <si>
    <t>FECR_1374</t>
  </si>
  <si>
    <t>900759245_FECR_1374</t>
  </si>
  <si>
    <t>B)Factura sin saldo ERP/conciliar diferencia valor de factura</t>
  </si>
  <si>
    <t>FCR_739</t>
  </si>
  <si>
    <t>900759245_FCR_739</t>
  </si>
  <si>
    <t>FCR_1214</t>
  </si>
  <si>
    <t>900759245_FCR_1214</t>
  </si>
  <si>
    <t>CR_7929</t>
  </si>
  <si>
    <t>900759245_CR_7929</t>
  </si>
  <si>
    <t>CR_7932</t>
  </si>
  <si>
    <t>900759245_CR_7932</t>
  </si>
  <si>
    <t>CR_8348</t>
  </si>
  <si>
    <t>900759245_CR_8348</t>
  </si>
  <si>
    <t>FCR_443</t>
  </si>
  <si>
    <t>900759245_FCR_443</t>
  </si>
  <si>
    <t>D)Glosas parcial pendiente por respuesta de IPS</t>
  </si>
  <si>
    <t>FACTURA GLOSA PENDIENTE POR CONCILIAR</t>
  </si>
  <si>
    <t>GLOSA</t>
  </si>
  <si>
    <t xml:space="preserve">.descontamos una sesion de la auto. 212293114307656 por que s olo esta  autoriza acopuntura y con esta misma estan fa   cturando terapia neural y no hay un cups que ampare el servi cio con la misma auto. (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</si>
  <si>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una sesion de la auto. 212293114307656 por que solo esta  autoriza acopuntura y con esta misma estan facturando terapia neural y no hay un cups que ampare el servicio con la misma auto. ( angela campaz</t>
  </si>
  <si>
    <t>NO</t>
  </si>
  <si>
    <t>FCR_444</t>
  </si>
  <si>
    <t>900759245_FCR_444</t>
  </si>
  <si>
    <t xml:space="preserve">.DESCONTAMOS LA AUTO 211813114312149 YA FUE PAGADA EN LA FACT URA FCR-602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</si>
  <si>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LA AUTO 211813114312149 YA FUE PAGADA EN LA FACTURA FCR-602ANGELA CAMPAZ</t>
  </si>
  <si>
    <t>FCR_318</t>
  </si>
  <si>
    <t>900759245_FCR_318</t>
  </si>
  <si>
    <t xml:space="preserve">.descontamos las auto.211543114388602-211543114390056 210273114587789 son regimen subsidiado y se deben facturar        como tal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</si>
  <si>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las auto.211543114388602-211543114390056210273114587789 son regimen subsidiado y se deben facturarcomo talANGELA CAMPAZ</t>
  </si>
  <si>
    <t>FCR_601</t>
  </si>
  <si>
    <t>900759245_FCR_601</t>
  </si>
  <si>
    <t xml:space="preserve">.DESCONTAMOS LA AUTO. 211838516349898-211838516351379 YA ESTA N PAGADA EN LA FACTURA FCR-318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</si>
  <si>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LA AUTO. 211838516349898-211838516351379 YA ESTAN PAGADA EN LA FACTURA FCR-318ANGELA CAMPAZ</t>
  </si>
  <si>
    <t>FCR_315</t>
  </si>
  <si>
    <t>900759245_FCR_315</t>
  </si>
  <si>
    <t>D)Glosas parcial pendiente por respuesta de IPS/conciliar diferencia valor de factura</t>
  </si>
  <si>
    <t xml:space="preserve">.DESCONTAMOS LAS AUTO.211098516713301 PAGADA EN LA FACTURA FCR-18 LA AUTO.203038539739235 PAGADA EN LA FACTURA FCR-1022 Y LA AUTO. 212148516544840 NO EXISTE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</si>
  <si>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LAS AUTO.211098516713301 PAGADA EN LA FACTURAFCR-18 LA AUTO.203038539739235 PAGADA EN LA FACTURA FCR-1022Y LA AUTO. 212148516544840 NO EXISTEANGELA CAMPAZ</t>
  </si>
  <si>
    <t>FCR_599</t>
  </si>
  <si>
    <t>900759245_FCR_599</t>
  </si>
  <si>
    <t xml:space="preserve">.DESCONTAMOS LAS AUTO. 212518516584307-212318516315869 210558545283431-203568545625284 NO EXISTEN Y LAS AUT             201978516402598 PAGADA EN LA FACT FCR-639 211113353785529 PA GADA EN LA FACT. 1491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</si>
  <si>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DESCONTAMOS LAS AUTO. 212518516584307-212318516315869210558545283431-203568545625284 NO EXISTEN Y LAS AUT201978516402598 PAGADA EN LA FACT FCR-639 211113353785529 PAGADA EN LA FACT. 1491 ( ANGELA CAMPAZ)</t>
  </si>
  <si>
    <t>FCR_1215</t>
  </si>
  <si>
    <t>900759245_FCR_1215</t>
  </si>
  <si>
    <t xml:space="preserve">.AUT.SE DEVUELVE LA FACTURA POR QUE 212318516619286 212148516571935-212178516414578ya fueron pagada en la factur        a fcr-330 la auto.211413080522696 ya fue pagada en la frc-1 491y las auto.212318516620518-212148516572880-              212178516414803 NO EXISTE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</t>
  </si>
  <si>
    <t>AUT.SE DEVUELVE LA FACTURA POR QUE 212318516619286212148516571935-212178516414578ya fueron pagada en la factura fcr-330 la auto.211413080522696 ya fue pagada en la frc-1491y las auto.212318516620518-212148516572880-212178516414803 NO EXISTEANGELA CAMPAZ</t>
  </si>
  <si>
    <t>FACTURA PENDIENTE EN PROGRAMACION DE PAGO</t>
  </si>
  <si>
    <t>31.05.2022</t>
  </si>
  <si>
    <t>30.06.2020</t>
  </si>
  <si>
    <t>27.01.2020</t>
  </si>
  <si>
    <t>13.07.2022</t>
  </si>
  <si>
    <t>14.12.2021</t>
  </si>
  <si>
    <t>17.08.2021</t>
  </si>
  <si>
    <t>28.02.2022</t>
  </si>
  <si>
    <t>30.06.2022</t>
  </si>
  <si>
    <t>29.04.2020</t>
  </si>
  <si>
    <t>31.12.2021</t>
  </si>
  <si>
    <t>13.10.2021</t>
  </si>
  <si>
    <t>07.09.2020</t>
  </si>
  <si>
    <t>31.03.2022</t>
  </si>
  <si>
    <t>30.04.2022</t>
  </si>
  <si>
    <t>14.07.2022</t>
  </si>
  <si>
    <t>FACTURA CANCELADA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</si>
  <si>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</si>
  <si>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</si>
  <si>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</si>
  <si>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</si>
  <si>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</si>
  <si>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</si>
  <si>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</si>
  <si>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</si>
  <si>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AGOSTO 05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</si>
  <si>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</si>
  <si>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</si>
  <si>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</si>
  <si>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</si>
  <si>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</si>
  <si>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</si>
  <si>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</si>
  <si>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</si>
  <si>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</si>
  <si>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</si>
  <si>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</si>
  <si>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</si>
  <si>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</si>
  <si>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</si>
  <si>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</si>
  <si>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</si>
  <si>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</si>
  <si>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</si>
  <si>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</si>
  <si>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</si>
  <si>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</si>
  <si>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CENTRO MEDICO INTEGRATIVO MANA S.A.S</t>
  </si>
  <si>
    <t>NIT: 900759245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</si>
</sst>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91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ill="1"/>
    <xf numFmtId="0" fontId="6" fillId="0" borderId="0" xfId="0" applyFont="1"/>
    <xf numFmtId="0" fontId="7" fillId="0" borderId="0" xfId="0" applyFont="1"/>
    <xf numFmtId="15" fontId="3" fillId="0" borderId="0" xfId="0" applyNumberFormat="1" applyFont="1" applyFill="1"/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5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3" fontId="9" fillId="0" borderId="1" xfId="0" applyNumberFormat="1" applyFont="1" applyFill="1" applyBorder="1" applyAlignment="1" applyProtection="1">
      <alignment horizontal="right" vertical="center" wrapText="1"/>
    </xf>
    <xf numFmtId="3" fontId="5" fillId="0" borderId="1" xfId="0" applyNumberFormat="1" applyFont="1" applyFill="1" applyBorder="1" applyAlignment="1" applyProtection="1">
      <alignment horizontal="right" vertical="center" wrapText="1"/>
    </xf>
    <xf numFmtId="3" fontId="0" fillId="0" borderId="1" xfId="0" applyNumberFormat="1" applyFill="1" applyBorder="1"/>
    <xf numFmtId="15" fontId="0" fillId="0" borderId="2" xfId="0" applyNumberFormat="1" applyBorder="1"/>
    <xf numFmtId="0" fontId="0" fillId="0" borderId="3" xfId="0" applyFont="1" applyBorder="1" applyAlignment="1">
      <alignment horizontal="center"/>
    </xf>
    <xf numFmtId="0" fontId="0" fillId="0" borderId="1" xfId="0" applyBorder="1"/>
    <xf numFmtId="3" fontId="1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center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3" fontId="5" fillId="0" borderId="0" xfId="0" applyNumberFormat="1" applyFont="1" applyFill="1" applyBorder="1" applyAlignment="1" applyProtection="1">
      <alignment horizontal="right" vertical="center" wrapText="1"/>
    </xf>
    <xf numFmtId="15" fontId="0" fillId="0" borderId="0" xfId="0" applyNumberFormat="1" applyBorder="1"/>
    <xf numFmtId="3" fontId="0" fillId="0" borderId="0" xfId="0" applyNumberFormat="1" applyFont="1" applyBorder="1"/>
    <xf numFmtId="3" fontId="0" fillId="0" borderId="0" xfId="0" applyNumberFormat="1" applyFont="1"/>
    <xf numFmtId="3" fontId="5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16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2" fillId="0" borderId="0" xfId="2" applyFont="1"/>
    <xf numFmtId="0" fontId="12" fillId="0" borderId="5" xfId="2" applyFont="1" applyBorder="1" applyAlignment="1">
      <alignment horizontal="centerContinuous"/>
    </xf>
    <xf numFmtId="0" fontId="12" fillId="0" borderId="6" xfId="2" applyFont="1" applyBorder="1" applyAlignment="1">
      <alignment horizontal="centerContinuous"/>
    </xf>
    <xf numFmtId="0" fontId="13" fillId="0" borderId="5" xfId="2" applyFont="1" applyBorder="1" applyAlignment="1">
      <alignment horizontal="centerContinuous" vertical="center"/>
    </xf>
    <xf numFmtId="0" fontId="13" fillId="0" borderId="7" xfId="2" applyFont="1" applyBorder="1" applyAlignment="1">
      <alignment horizontal="centerContinuous" vertical="center"/>
    </xf>
    <xf numFmtId="0" fontId="13" fillId="0" borderId="6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/>
    </xf>
    <xf numFmtId="0" fontId="12" fillId="0" borderId="10" xfId="2" applyFont="1" applyBorder="1" applyAlignment="1">
      <alignment horizontal="centerContinuous"/>
    </xf>
    <xf numFmtId="0" fontId="13" fillId="0" borderId="11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/>
    </xf>
    <xf numFmtId="0" fontId="12" fillId="0" borderId="13" xfId="2" applyFont="1" applyBorder="1" applyAlignment="1">
      <alignment horizontal="centerContinuous"/>
    </xf>
    <xf numFmtId="0" fontId="12" fillId="0" borderId="9" xfId="2" applyFont="1" applyBorder="1"/>
    <xf numFmtId="0" fontId="12" fillId="0" borderId="10" xfId="2" applyFont="1" applyBorder="1"/>
    <xf numFmtId="14" fontId="12" fillId="0" borderId="0" xfId="2" applyNumberFormat="1" applyFont="1"/>
    <xf numFmtId="0" fontId="13" fillId="0" borderId="0" xfId="2" applyFont="1"/>
    <xf numFmtId="14" fontId="12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42" fontId="13" fillId="0" borderId="0" xfId="2" applyNumberFormat="1" applyFont="1" applyAlignment="1">
      <alignment horizontal="right"/>
    </xf>
    <xf numFmtId="1" fontId="12" fillId="0" borderId="0" xfId="2" applyNumberFormat="1" applyFont="1" applyAlignment="1">
      <alignment horizontal="center"/>
    </xf>
    <xf numFmtId="165" fontId="12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right"/>
    </xf>
    <xf numFmtId="1" fontId="12" fillId="0" borderId="12" xfId="2" applyNumberFormat="1" applyFont="1" applyBorder="1" applyAlignment="1">
      <alignment horizontal="center"/>
    </xf>
    <xf numFmtId="165" fontId="12" fillId="0" borderId="12" xfId="2" applyNumberFormat="1" applyFont="1" applyBorder="1" applyAlignment="1">
      <alignment horizontal="right"/>
    </xf>
    <xf numFmtId="165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1" fontId="13" fillId="0" borderId="16" xfId="2" applyNumberFormat="1" applyFont="1" applyBorder="1" applyAlignment="1">
      <alignment horizontal="center"/>
    </xf>
    <xf numFmtId="165" fontId="13" fillId="0" borderId="16" xfId="2" applyNumberFormat="1" applyFont="1" applyBorder="1" applyAlignment="1">
      <alignment horizontal="right"/>
    </xf>
    <xf numFmtId="165" fontId="12" fillId="0" borderId="0" xfId="2" applyNumberFormat="1" applyFont="1"/>
    <xf numFmtId="165" fontId="12" fillId="0" borderId="12" xfId="2" applyNumberFormat="1" applyFont="1" applyBorder="1"/>
    <xf numFmtId="0" fontId="12" fillId="0" borderId="11" xfId="2" applyFont="1" applyBorder="1"/>
    <xf numFmtId="0" fontId="12" fillId="0" borderId="12" xfId="2" applyFont="1" applyBorder="1"/>
    <xf numFmtId="0" fontId="12" fillId="0" borderId="13" xfId="2" applyFont="1" applyBorder="1"/>
    <xf numFmtId="0" fontId="0" fillId="0" borderId="0" xfId="0" applyAlignment="1">
      <alignment horizontal="center"/>
    </xf>
    <xf numFmtId="3" fontId="9" fillId="4" borderId="1" xfId="0" applyNumberFormat="1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78.648550694445" createdVersion="5" refreshedVersion="5" minRefreshableVersion="3" recordCount="34">
  <cacheSource type="worksheet">
    <worksheetSource ref="A2:AV36" sheet="ESTADO DE CADA FACTURA"/>
  </cacheSource>
  <cacheFields count="48">
    <cacheField name="NIT IPS" numFmtId="0">
      <sharedItems containsSemiMixedTypes="0" containsString="0" containsNumber="1" containsInteger="1" minValue="900759245" maxValue="90075924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" maxValue="834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5" maxValue="8348"/>
    </cacheField>
    <cacheField name="FECHA FACT IPS" numFmtId="14">
      <sharedItems containsSemiMixedTypes="0" containsNonDate="0" containsDate="1" containsString="0" minDate="2002-07-05T00:00:00" maxDate="2022-07-06T00:00:00"/>
    </cacheField>
    <cacheField name="VALOR FACT IPS" numFmtId="164">
      <sharedItems containsSemiMixedTypes="0" containsString="0" containsNumber="1" containsInteger="1" minValue="85050" maxValue="15826505"/>
    </cacheField>
    <cacheField name="SALDO FACT IPS" numFmtId="164">
      <sharedItems containsSemiMixedTypes="0" containsString="0" containsNumber="1" containsInteger="1" minValue="-200722" maxValue="1606112"/>
    </cacheField>
    <cacheField name="OBSERVACION SASS" numFmtId="0">
      <sharedItems/>
    </cacheField>
    <cacheField name="ESTADO EPS 05 AGOSTO" numFmtId="0">
      <sharedItems count="3">
        <s v="FACTURA CANCELADA"/>
        <s v="FACTURA PENDIENTE EN PROGRAMACION DE PAGO"/>
        <s v="FACTURA GLOSA PENDIENTE POR CONCILIAR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806398"/>
    </cacheField>
    <cacheField name="DETALLE VAGLO" numFmtId="0">
      <sharedItems containsBlank="1" longText="1"/>
    </cacheField>
    <cacheField name="P.ABIERTAS IMPORTE" numFmtId="164">
      <sharedItems containsSemiMixedTypes="0" containsString="0" containsNumber="1" containsInteger="1" minValue="0" maxValue="1599112"/>
    </cacheField>
    <cacheField name="P. ABIERTAS DOCUMENTO" numFmtId="0">
      <sharedItems containsString="0" containsBlank="1" containsNumber="1" containsInteger="1" minValue="1221746568" maxValue="8100124813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85050" maxValue="15826505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25784" maxValue="15753341"/>
    </cacheField>
    <cacheField name="VALOR GLOSA ACEPTDA" numFmtId="164">
      <sharedItems containsSemiMixedTypes="0" containsString="0" containsNumber="1" containsInteger="1" minValue="0" maxValue="540612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806398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806398"/>
    </cacheField>
    <cacheField name="VALO CANCELADO SAP" numFmtId="164">
      <sharedItems containsSemiMixedTypes="0" containsString="0" containsNumber="1" minValue="0" maxValue="15375909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833875" maxValue="4800054710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02-07-05T00:00:00" maxDate="2022-04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00130" maxValue="21001231"/>
    </cacheField>
    <cacheField name="F RAD SASS" numFmtId="0">
      <sharedItems containsSemiMixedTypes="0" containsString="0" containsNumber="1" containsInteger="1" minValue="20200115" maxValue="20220422"/>
    </cacheField>
    <cacheField name="VALOR REPORTADO CRICULAR 030" numFmtId="164">
      <sharedItems containsSemiMixedTypes="0" containsString="0" containsNumber="1" containsInteger="1" minValue="85050" maxValue="15826505"/>
    </cacheField>
    <cacheField name="VALOR GLOSA ACEPTADA REPORTADO CIRCULAR 030" numFmtId="164">
      <sharedItems containsSemiMixedTypes="0" containsString="0" containsNumber="1" containsInteger="1" minValue="0" maxValue="540612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900759245"/>
    <s v="CENTRO MEDICO INTEGRATIVO MANA S.A.S"/>
    <s v="FCR"/>
    <n v="445"/>
    <s v="FCR_445"/>
    <s v="900759245_FCR_445"/>
    <s v="FCR"/>
    <n v="445"/>
    <d v="2021-11-19T00:00:00"/>
    <n v="9891288"/>
    <n v="-200722"/>
    <s v="B)Factura sin saldo ERP"/>
    <x v="0"/>
    <m/>
    <m/>
    <n v="0"/>
    <m/>
    <n v="0"/>
    <m/>
    <m/>
    <m/>
    <s v="OK"/>
    <n v="9891288"/>
    <n v="0"/>
    <n v="0"/>
    <n v="0"/>
    <n v="9891288"/>
    <n v="0"/>
    <m/>
    <n v="0"/>
    <m/>
    <n v="0"/>
    <n v="9891288"/>
    <n v="0"/>
    <n v="2201242781"/>
    <s v="31.05.2022"/>
    <n v="0"/>
    <d v="2021-11-19T00:00:00"/>
    <m/>
    <n v="2"/>
    <m/>
    <m/>
    <n v="1"/>
    <n v="20211230"/>
    <n v="20211217"/>
    <n v="9891288"/>
    <n v="0"/>
    <m/>
  </r>
  <r>
    <n v="900759245"/>
    <s v="CENTRO MEDICO INTEGRATIVO MANA S.A.S"/>
    <s v="FCR"/>
    <n v="15"/>
    <s v="FCR_15"/>
    <s v="900759245_FCR_15"/>
    <s v="FCR"/>
    <n v="15"/>
    <d v="2021-08-11T00:00:00"/>
    <n v="182910"/>
    <n v="179252"/>
    <s v="B)Factura sin saldo ERP"/>
    <x v="1"/>
    <m/>
    <m/>
    <n v="0"/>
    <m/>
    <n v="182910"/>
    <n v="1221785658"/>
    <m/>
    <m/>
    <s v="OK"/>
    <n v="182910"/>
    <n v="0"/>
    <n v="0"/>
    <n v="0"/>
    <n v="182910"/>
    <n v="0"/>
    <m/>
    <n v="0"/>
    <m/>
    <n v="0"/>
    <n v="0"/>
    <n v="0"/>
    <m/>
    <m/>
    <n v="0"/>
    <d v="2021-08-11T00:00:00"/>
    <m/>
    <n v="2"/>
    <m/>
    <m/>
    <n v="1"/>
    <n v="20210831"/>
    <n v="20210815"/>
    <n v="182910"/>
    <n v="0"/>
    <m/>
  </r>
  <r>
    <n v="900759245"/>
    <s v="CENTRO MEDICO INTEGRATIVO MANA S.A.S"/>
    <s v="CR"/>
    <n v="7933"/>
    <s v="CR_7933"/>
    <s v="900759245_CR_7933"/>
    <s v="CR"/>
    <n v="7933"/>
    <d v="2020-04-01T00:00:00"/>
    <n v="735150"/>
    <n v="25200"/>
    <s v="B)Factura sin saldo ERP"/>
    <x v="1"/>
    <m/>
    <m/>
    <n v="0"/>
    <m/>
    <n v="0"/>
    <m/>
    <m/>
    <m/>
    <s v="OK"/>
    <n v="735150"/>
    <n v="0"/>
    <n v="0"/>
    <n v="0"/>
    <n v="735150"/>
    <n v="0"/>
    <m/>
    <n v="0"/>
    <m/>
    <n v="0"/>
    <n v="695607"/>
    <n v="0"/>
    <n v="2200874892"/>
    <s v="30.06.2020"/>
    <n v="0"/>
    <d v="2020-04-01T00:00:00"/>
    <m/>
    <n v="2"/>
    <m/>
    <m/>
    <n v="2"/>
    <n v="20220103"/>
    <n v="20211220"/>
    <n v="735150"/>
    <n v="0"/>
    <m/>
  </r>
  <r>
    <n v="900759245"/>
    <s v="CENTRO MEDICO INTEGRATIVO MANA S.A.S"/>
    <s v="CR"/>
    <n v="7263"/>
    <s v="CR_7263"/>
    <s v="900759245_CR_7263"/>
    <s v="CR"/>
    <n v="7263"/>
    <d v="2020-01-14T00:00:00"/>
    <n v="85050"/>
    <n v="7654"/>
    <s v="B)Factura sin saldo ERP"/>
    <x v="0"/>
    <m/>
    <m/>
    <n v="0"/>
    <m/>
    <n v="0"/>
    <m/>
    <m/>
    <m/>
    <s v="OK"/>
    <n v="85050"/>
    <n v="0"/>
    <n v="0"/>
    <n v="0"/>
    <n v="85050"/>
    <n v="0"/>
    <m/>
    <n v="0"/>
    <m/>
    <n v="0"/>
    <n v="85050"/>
    <n v="0"/>
    <n v="4800036043"/>
    <s v="27.01.2020"/>
    <n v="0"/>
    <d v="2020-01-14T00:00:00"/>
    <m/>
    <n v="2"/>
    <m/>
    <m/>
    <n v="1"/>
    <n v="20200130"/>
    <n v="20200115"/>
    <n v="85050"/>
    <n v="0"/>
    <m/>
  </r>
  <r>
    <n v="900759245"/>
    <s v="CENTRO MEDICO INTEGRATIVO MANA S.A.S"/>
    <s v="FCR"/>
    <n v="740"/>
    <s v="FCR_740"/>
    <s v="900759245_FCR_740"/>
    <s v="FCR"/>
    <n v="740"/>
    <d v="2021-12-14T00:00:00"/>
    <n v="932022"/>
    <n v="913382"/>
    <s v="B)Factura sin saldo ERP"/>
    <x v="0"/>
    <m/>
    <m/>
    <n v="0"/>
    <m/>
    <n v="0"/>
    <m/>
    <m/>
    <m/>
    <s v="OK"/>
    <n v="932022"/>
    <n v="0"/>
    <n v="0"/>
    <n v="0"/>
    <n v="932022"/>
    <n v="0"/>
    <m/>
    <n v="0"/>
    <m/>
    <n v="0"/>
    <n v="932022"/>
    <n v="0"/>
    <n v="2201259405"/>
    <s v="13.07.2022"/>
    <n v="0"/>
    <d v="2021-12-14T00:00:00"/>
    <m/>
    <n v="2"/>
    <m/>
    <m/>
    <n v="1"/>
    <n v="20211230"/>
    <n v="20211220"/>
    <n v="932022"/>
    <n v="0"/>
    <m/>
  </r>
  <r>
    <n v="900759245"/>
    <s v="CENTRO MEDICO INTEGRATIVO MANA S.A.S"/>
    <s v="FCR"/>
    <n v="741"/>
    <s v="FCR_741"/>
    <s v="900759245_FCR_741"/>
    <s v="FCR"/>
    <n v="741"/>
    <d v="2021-12-14T00:00:00"/>
    <n v="758364"/>
    <n v="743141"/>
    <s v="B)Factura sin saldo ERP"/>
    <x v="1"/>
    <m/>
    <m/>
    <n v="0"/>
    <m/>
    <n v="758364"/>
    <n v="1221871654"/>
    <m/>
    <m/>
    <s v="OK"/>
    <n v="758364"/>
    <n v="0"/>
    <n v="0"/>
    <n v="0"/>
    <n v="758364"/>
    <n v="0"/>
    <m/>
    <n v="0"/>
    <m/>
    <n v="0"/>
    <n v="0"/>
    <n v="0"/>
    <m/>
    <m/>
    <n v="0"/>
    <d v="2021-12-14T00:00:00"/>
    <m/>
    <n v="2"/>
    <m/>
    <m/>
    <n v="1"/>
    <n v="20211230"/>
    <n v="20211220"/>
    <n v="758364"/>
    <n v="0"/>
    <m/>
  </r>
  <r>
    <n v="900759245"/>
    <s v="CENTRO MEDICO INTEGRATIVO MANA S.A.S"/>
    <s v="FCR"/>
    <n v="742"/>
    <s v="FCR_742"/>
    <s v="900759245_FCR_742"/>
    <s v="FCR"/>
    <n v="742"/>
    <d v="2021-12-14T00:00:00"/>
    <n v="854630"/>
    <n v="837537"/>
    <s v="B)Factura sin saldo ERP"/>
    <x v="1"/>
    <m/>
    <m/>
    <n v="0"/>
    <m/>
    <n v="854630"/>
    <n v="1221871655"/>
    <m/>
    <m/>
    <s v="OK"/>
    <n v="854630"/>
    <n v="0"/>
    <n v="0"/>
    <n v="0"/>
    <n v="854630"/>
    <n v="0"/>
    <m/>
    <n v="0"/>
    <m/>
    <n v="0"/>
    <n v="0"/>
    <n v="0"/>
    <m/>
    <m/>
    <n v="0"/>
    <d v="2021-12-14T00:00:00"/>
    <m/>
    <n v="2"/>
    <m/>
    <m/>
    <n v="1"/>
    <n v="20211230"/>
    <n v="20211220"/>
    <n v="854630"/>
    <n v="0"/>
    <m/>
  </r>
  <r>
    <n v="900759245"/>
    <s v="CENTRO MEDICO INTEGRATIVO MANA S.A.S"/>
    <s v="FCR"/>
    <n v="602"/>
    <s v="FCR_602"/>
    <s v="900759245_FCR_602"/>
    <s v="FCR"/>
    <n v="602"/>
    <d v="2021-12-01T00:00:00"/>
    <n v="281556"/>
    <n v="275703"/>
    <s v="B)Factura sin saldo ERP"/>
    <x v="1"/>
    <m/>
    <m/>
    <n v="0"/>
    <m/>
    <n v="281556"/>
    <n v="1221861828"/>
    <m/>
    <m/>
    <s v="OK"/>
    <n v="281556"/>
    <n v="0"/>
    <n v="0"/>
    <n v="0"/>
    <n v="281556"/>
    <n v="0"/>
    <m/>
    <n v="0"/>
    <m/>
    <n v="0"/>
    <n v="0"/>
    <n v="0"/>
    <m/>
    <m/>
    <n v="0"/>
    <d v="2021-12-01T00:00:00"/>
    <m/>
    <n v="2"/>
    <m/>
    <m/>
    <n v="1"/>
    <n v="20211230"/>
    <n v="20211202"/>
    <n v="281556"/>
    <n v="0"/>
    <m/>
  </r>
  <r>
    <n v="900759245"/>
    <s v="CENTRO MEDICO INTEGRATIVO MANA S.A.S"/>
    <s v="FECR"/>
    <n v="1491"/>
    <s v="FECR_1491"/>
    <s v="900759245_FECR_1491"/>
    <s v="FECR"/>
    <n v="1491"/>
    <d v="2022-07-05T00:00:00"/>
    <n v="3147426"/>
    <n v="31650"/>
    <s v="B)Factura sin saldo ERP"/>
    <x v="1"/>
    <m/>
    <m/>
    <n v="0"/>
    <m/>
    <n v="0"/>
    <m/>
    <m/>
    <m/>
    <s v="OK"/>
    <n v="3147426"/>
    <n v="0"/>
    <n v="0"/>
    <n v="0"/>
    <n v="3147426"/>
    <n v="0"/>
    <m/>
    <n v="0"/>
    <m/>
    <n v="0"/>
    <n v="3082235"/>
    <n v="0"/>
    <n v="2201151895"/>
    <s v="14.12.2021"/>
    <n v="0"/>
    <d v="2002-07-05T00:00:00"/>
    <m/>
    <n v="2"/>
    <m/>
    <m/>
    <n v="2"/>
    <n v="20220103"/>
    <n v="20211220"/>
    <n v="3147426"/>
    <n v="0"/>
    <m/>
  </r>
  <r>
    <n v="900759245"/>
    <s v="CENTRO MEDICO INTEGRATIVO MANA S.A.S"/>
    <s v="FECR"/>
    <n v="1493"/>
    <s v="FECR_1493"/>
    <s v="900759245_FECR_1493"/>
    <s v="FECR"/>
    <n v="1493"/>
    <d v="2002-07-05T00:00:00"/>
    <n v="622382"/>
    <n v="609638"/>
    <s v="B)Factura sin saldo ERP"/>
    <x v="1"/>
    <m/>
    <m/>
    <n v="0"/>
    <m/>
    <n v="609638"/>
    <n v="1221762924"/>
    <m/>
    <m/>
    <s v="OK"/>
    <n v="622382"/>
    <n v="0"/>
    <n v="0"/>
    <n v="0"/>
    <n v="622382"/>
    <n v="0"/>
    <m/>
    <n v="0"/>
    <m/>
    <n v="0"/>
    <n v="0"/>
    <n v="0"/>
    <m/>
    <m/>
    <n v="0"/>
    <d v="2002-07-05T00:00:00"/>
    <m/>
    <n v="2"/>
    <m/>
    <m/>
    <n v="1"/>
    <n v="20210730"/>
    <n v="20210706"/>
    <n v="622382"/>
    <n v="0"/>
    <m/>
  </r>
  <r>
    <n v="900759245"/>
    <s v="CENTRO MEDICO INTEGRATIVO MANA S.A.S"/>
    <s v="FECR"/>
    <n v="1495"/>
    <s v="FECR_1495"/>
    <s v="900759245_FECR_1495"/>
    <s v="FECR"/>
    <n v="1495"/>
    <d v="2021-07-12T00:00:00"/>
    <n v="2571660"/>
    <n v="75607"/>
    <s v="B)Factura sin saldo ERP"/>
    <x v="1"/>
    <m/>
    <m/>
    <n v="0"/>
    <m/>
    <n v="0"/>
    <m/>
    <m/>
    <m/>
    <s v="OK"/>
    <n v="2571660"/>
    <n v="0"/>
    <n v="0"/>
    <n v="0"/>
    <n v="2571660"/>
    <n v="0"/>
    <m/>
    <n v="0"/>
    <m/>
    <n v="0"/>
    <n v="2520227"/>
    <n v="0"/>
    <n v="2201151895"/>
    <s v="14.12.2021"/>
    <n v="0"/>
    <d v="2021-07-12T00:00:00"/>
    <m/>
    <n v="2"/>
    <m/>
    <m/>
    <n v="1"/>
    <n v="20210730"/>
    <n v="20210712"/>
    <n v="2571660"/>
    <n v="0"/>
    <m/>
  </r>
  <r>
    <n v="900759245"/>
    <s v="CENTRO MEDICO INTEGRATIVO MANA S.A.S"/>
    <s v="FECR"/>
    <n v="1496"/>
    <s v="FECR_1496"/>
    <s v="900759245_FECR_1496"/>
    <s v="FECR"/>
    <n v="1496"/>
    <d v="2021-07-12T00:00:00"/>
    <n v="409044"/>
    <n v="400863"/>
    <s v="B)Factura sin saldo ERP"/>
    <x v="1"/>
    <m/>
    <m/>
    <n v="0"/>
    <m/>
    <n v="400863"/>
    <n v="1221762925"/>
    <m/>
    <m/>
    <s v="OK"/>
    <n v="409044"/>
    <n v="0"/>
    <n v="0"/>
    <n v="0"/>
    <n v="409044"/>
    <n v="0"/>
    <m/>
    <n v="0"/>
    <m/>
    <n v="0"/>
    <n v="0"/>
    <n v="0"/>
    <m/>
    <m/>
    <n v="0"/>
    <d v="2021-07-12T00:00:00"/>
    <m/>
    <n v="2"/>
    <m/>
    <m/>
    <n v="1"/>
    <n v="20210730"/>
    <n v="20210712"/>
    <n v="409044"/>
    <n v="0"/>
    <m/>
  </r>
  <r>
    <n v="900759245"/>
    <s v="CENTRO MEDICO INTEGRATIVO MANA S.A.S"/>
    <s v="FECR"/>
    <n v="1375"/>
    <s v="FECR_1375"/>
    <s v="900759245_FECR_1375"/>
    <s v="FECR"/>
    <n v="1375"/>
    <d v="2021-06-11T00:00:00"/>
    <n v="449142"/>
    <n v="39610"/>
    <s v="B)Factura sin saldo ERP"/>
    <x v="0"/>
    <m/>
    <m/>
    <n v="0"/>
    <m/>
    <n v="0"/>
    <m/>
    <m/>
    <m/>
    <s v="OK"/>
    <n v="449142"/>
    <n v="0"/>
    <n v="0"/>
    <n v="0"/>
    <n v="449142"/>
    <n v="0"/>
    <m/>
    <n v="0"/>
    <m/>
    <n v="0"/>
    <n v="440111"/>
    <n v="0"/>
    <n v="2201151895"/>
    <s v="14.12.2021"/>
    <n v="0"/>
    <d v="2021-06-11T00:00:00"/>
    <m/>
    <n v="2"/>
    <m/>
    <m/>
    <n v="1"/>
    <n v="20210630"/>
    <n v="20210615"/>
    <n v="449142"/>
    <n v="0"/>
    <m/>
  </r>
  <r>
    <n v="900759245"/>
    <s v="CENTRO MEDICO INTEGRATIVO MANA S.A.S"/>
    <s v="FECR"/>
    <n v="1022"/>
    <s v="FECR_1022"/>
    <s v="900759245_FECR_1022"/>
    <s v="FECR"/>
    <n v="1022"/>
    <d v="2021-03-15T00:00:00"/>
    <n v="15826505"/>
    <n v="477876"/>
    <s v="B)Factura sin saldo ERP/conciliar diferencia glosa aceptada"/>
    <x v="1"/>
    <m/>
    <m/>
    <n v="0"/>
    <m/>
    <n v="0"/>
    <m/>
    <m/>
    <m/>
    <s v="OK"/>
    <n v="15826505"/>
    <n v="0"/>
    <n v="0"/>
    <n v="0"/>
    <n v="15753341"/>
    <n v="73164"/>
    <s v="IPS ACEPTA GLOSA CONCILIADA EN CONJUNTO CON ELISABETHCHILITOANGELA CAMPAZ"/>
    <n v="0"/>
    <m/>
    <n v="0"/>
    <n v="15375909"/>
    <n v="0"/>
    <n v="2201092102"/>
    <s v="17.08.2021"/>
    <n v="0"/>
    <d v="2021-03-15T00:00:00"/>
    <m/>
    <n v="2"/>
    <m/>
    <m/>
    <n v="2"/>
    <n v="20220103"/>
    <n v="20211220"/>
    <n v="15826505"/>
    <n v="73164"/>
    <m/>
  </r>
  <r>
    <n v="900759245"/>
    <s v="CENTRO MEDICO INTEGRATIVO MANA S.A.S"/>
    <s v="FCR"/>
    <n v="221"/>
    <s v="FCR_221"/>
    <s v="900759245_FCR_221"/>
    <s v="FCR"/>
    <n v="221"/>
    <d v="2021-09-14T00:00:00"/>
    <n v="14268478"/>
    <n v="100864"/>
    <s v="B)Factura sin saldo ERP/conciliar diferencia glosa aceptada"/>
    <x v="1"/>
    <m/>
    <m/>
    <n v="0"/>
    <m/>
    <n v="0"/>
    <m/>
    <m/>
    <m/>
    <s v="OK"/>
    <n v="14268478"/>
    <n v="0"/>
    <n v="0"/>
    <n v="0"/>
    <n v="14085568"/>
    <n v="182910"/>
    <s v="LA IPS ACEPTA GLOSA CONCILIADA EN CONJUNTO CON ELISABETHCHILITOANGELA CAMPAZ"/>
    <n v="0"/>
    <m/>
    <n v="0"/>
    <n v="13689075.84"/>
    <n v="0"/>
    <n v="2201212502"/>
    <s v="31.03.2022"/>
    <n v="0"/>
    <d v="2021-09-14T00:00:00"/>
    <m/>
    <n v="2"/>
    <m/>
    <m/>
    <n v="2"/>
    <n v="20220103"/>
    <n v="20211220"/>
    <n v="14268478"/>
    <n v="182910"/>
    <m/>
  </r>
  <r>
    <n v="900759245"/>
    <s v="CENTRO MEDICO INTEGRATIVO MANA S.A.S"/>
    <s v="FCR"/>
    <n v="330"/>
    <s v="FCR_330"/>
    <s v="900759245_FCR_330"/>
    <s v="FCR"/>
    <n v="330"/>
    <d v="2021-10-14T00:00:00"/>
    <n v="10663404"/>
    <n v="95899"/>
    <s v="B)Factura sin saldo ERP/conciliar diferencia glosa aceptada"/>
    <x v="0"/>
    <m/>
    <m/>
    <n v="0"/>
    <m/>
    <n v="0"/>
    <m/>
    <m/>
    <m/>
    <s v="OK"/>
    <n v="10663404"/>
    <n v="0"/>
    <n v="0"/>
    <n v="0"/>
    <n v="10122792"/>
    <n v="540612"/>
    <s v="LA IPS ACEPTA GLOSA CONCILIADA EN CONJUNTO CON ELISABETH CHILITOANGELA CAMPAZ"/>
    <n v="0"/>
    <m/>
    <n v="0"/>
    <n v="10122792"/>
    <n v="0"/>
    <n v="4800053678"/>
    <s v="28.02.2022"/>
    <n v="0"/>
    <d v="2021-10-14T00:00:00"/>
    <m/>
    <n v="2"/>
    <m/>
    <m/>
    <n v="2"/>
    <n v="20220103"/>
    <n v="20211220"/>
    <n v="10663404"/>
    <n v="540612"/>
    <m/>
  </r>
  <r>
    <n v="900759245"/>
    <s v="CENTRO MEDICO INTEGRATIVO MANA S.A.S"/>
    <s v="FCR"/>
    <n v="17"/>
    <s v="FCR_17"/>
    <s v="900759245_FCR_17"/>
    <s v="FCR"/>
    <n v="17"/>
    <d v="2021-08-11T00:00:00"/>
    <n v="4877910"/>
    <n v="55850"/>
    <s v="B)Factura sin saldo ERP/conciliar diferencia glosa aceptada"/>
    <x v="0"/>
    <m/>
    <m/>
    <n v="0"/>
    <m/>
    <n v="0"/>
    <m/>
    <m/>
    <m/>
    <s v="OK"/>
    <n v="4877910"/>
    <n v="0"/>
    <n v="0"/>
    <n v="0"/>
    <n v="4614698"/>
    <n v="263212"/>
    <s v="LA IPS ACEPTA GLOSA CONCILIADA EN CONJUNTO CON ELISABETHCHILITO PARA ENVIAR UNA NUEVA FACTURA POR EL VALOR PTEPOR REGIMEN SUBSIDIADOANGELA CAMPAZ"/>
    <n v="0"/>
    <m/>
    <n v="0"/>
    <n v="4614698"/>
    <n v="0"/>
    <n v="2201257642"/>
    <s v="30.06.2022"/>
    <n v="0"/>
    <d v="2021-08-11T00:00:00"/>
    <m/>
    <n v="2"/>
    <m/>
    <m/>
    <n v="2"/>
    <n v="20220103"/>
    <n v="20211220"/>
    <n v="4877910"/>
    <n v="263212"/>
    <m/>
  </r>
  <r>
    <n v="900759245"/>
    <s v="CENTRO MEDICO INTEGRATIVO MANA S.A.S"/>
    <s v="CR"/>
    <n v="7262"/>
    <s v="CR_7262"/>
    <s v="900759245_CR_7262"/>
    <s v="CR"/>
    <n v="7262"/>
    <d v="2020-01-14T00:00:00"/>
    <n v="3318750"/>
    <n v="6100"/>
    <s v="B)Factura sin saldo ERP/conciliar diferencia glosa aceptada"/>
    <x v="0"/>
    <m/>
    <m/>
    <n v="0"/>
    <m/>
    <n v="0"/>
    <m/>
    <m/>
    <m/>
    <s v="OK"/>
    <n v="3312650"/>
    <n v="0"/>
    <n v="0"/>
    <n v="0"/>
    <n v="3228650"/>
    <n v="84000"/>
    <s v="se acepta glosa enviada y aceptada por la ips por pte de regimen subsidiado facturada en  factura de pte contributivonc-2020-08 firmada por john jairo lozadaangela cAMPAZ"/>
    <n v="0"/>
    <m/>
    <n v="0"/>
    <n v="3162353"/>
    <n v="0"/>
    <n v="2200833875"/>
    <s v="29.04.2020"/>
    <n v="0"/>
    <d v="2020-01-14T00:00:00"/>
    <m/>
    <n v="2"/>
    <m/>
    <m/>
    <n v="2"/>
    <n v="20200330"/>
    <n v="20200313"/>
    <n v="3312650"/>
    <n v="84000"/>
    <m/>
  </r>
  <r>
    <n v="900759245"/>
    <s v="CENTRO MEDICO INTEGRATIVO MANA S.A.S"/>
    <s v="FCR"/>
    <n v="18"/>
    <s v="FCR_18"/>
    <s v="900759245_FCR_18"/>
    <s v="FCR"/>
    <n v="18"/>
    <d v="2021-08-13T00:00:00"/>
    <n v="12888590"/>
    <n v="180304"/>
    <s v="B)Factura sin saldo ERP/conciliar diferencia glosa aceptada"/>
    <x v="0"/>
    <m/>
    <m/>
    <n v="0"/>
    <m/>
    <n v="0"/>
    <m/>
    <m/>
    <m/>
    <s v="OK"/>
    <n v="12884390"/>
    <n v="0"/>
    <n v="0"/>
    <n v="0"/>
    <n v="12701480"/>
    <n v="182910"/>
    <s v="LA IPS ACEPTA GLOSA CONCILIADA EN CONJUNTO CON ELISABETHCHILITOANGELA CAMPAZ"/>
    <n v="0"/>
    <m/>
    <n v="0"/>
    <n v="12701480"/>
    <n v="0"/>
    <n v="4800052451"/>
    <s v="31.12.2021"/>
    <n v="0"/>
    <d v="2021-08-13T00:00:00"/>
    <m/>
    <n v="2"/>
    <m/>
    <m/>
    <n v="2"/>
    <n v="20220103"/>
    <n v="20211220"/>
    <n v="12884390"/>
    <n v="182910"/>
    <m/>
  </r>
  <r>
    <n v="900759245"/>
    <s v="CENTRO MEDICO INTEGRATIVO MANA S.A.S"/>
    <s v="FECR"/>
    <n v="1307"/>
    <s v="FECR_1307"/>
    <s v="900759245_FECR_1307"/>
    <s v="FECR"/>
    <n v="1307"/>
    <d v="2021-05-13T00:00:00"/>
    <n v="5831886"/>
    <n v="178614"/>
    <s v="B)Factura sin saldo ERP/conciliar diferencia glosa aceptada"/>
    <x v="0"/>
    <m/>
    <m/>
    <n v="0"/>
    <m/>
    <n v="0"/>
    <m/>
    <m/>
    <m/>
    <s v="OK"/>
    <n v="5827686"/>
    <n v="0"/>
    <n v="0"/>
    <n v="0"/>
    <n v="5585808"/>
    <n v="241878"/>
    <s v="LA IPS ACEPTA GLOSA EN CONCILIACION EN CONJUNTO CON ELISABETH CHILITO PARA REFACTURAR EL VALOR PTE 241878 POR REGIMENSUBSIDIADOANGELA CAMPAZ"/>
    <n v="0"/>
    <m/>
    <n v="0"/>
    <n v="5290752"/>
    <n v="0"/>
    <n v="2201120721"/>
    <s v="13.10.2021"/>
    <n v="0"/>
    <d v="2021-05-13T00:00:00"/>
    <m/>
    <n v="2"/>
    <m/>
    <m/>
    <n v="2"/>
    <n v="20220103"/>
    <n v="20211220"/>
    <n v="5827686"/>
    <n v="241878"/>
    <m/>
  </r>
  <r>
    <n v="900759245"/>
    <s v="CENTRO MEDICO INTEGRATIVO MANA S.A.S"/>
    <s v="FECR"/>
    <n v="1390"/>
    <s v="FECR_1390"/>
    <s v="900759245_FECR_1390"/>
    <s v="FECR"/>
    <n v="1390"/>
    <d v="2021-06-11T00:00:00"/>
    <n v="416094"/>
    <n v="374594"/>
    <s v="B)Factura sin saldo ERP/conciliar diferencia glosa aceptada"/>
    <x v="1"/>
    <m/>
    <m/>
    <n v="0"/>
    <m/>
    <n v="371626"/>
    <n v="1221746568"/>
    <m/>
    <m/>
    <s v="OK"/>
    <n v="412394"/>
    <n v="0"/>
    <n v="0"/>
    <n v="0"/>
    <n v="379512"/>
    <n v="32882"/>
    <s v="SE ACEPTA GLOSA ENVIADA POR LA IPS EN CONCILIACION CON ELISABETH CHILITO POR QUE LA AUTO 210273114427159 AUTO Y FACTURARON 5ANGELA CAMPAZ"/>
    <n v="0"/>
    <m/>
    <n v="0"/>
    <n v="0"/>
    <n v="0"/>
    <m/>
    <m/>
    <n v="0"/>
    <d v="2021-06-11T00:00:00"/>
    <m/>
    <n v="2"/>
    <m/>
    <m/>
    <n v="2"/>
    <n v="20220103"/>
    <n v="20211220"/>
    <n v="412394"/>
    <n v="32882"/>
    <m/>
  </r>
  <r>
    <n v="900759245"/>
    <s v="CENTRO MEDICO INTEGRATIVO MANA S.A.S"/>
    <s v="FECR"/>
    <n v="1374"/>
    <s v="FECR_1374"/>
    <s v="900759245_FECR_1374"/>
    <s v="FECR"/>
    <n v="1374"/>
    <d v="2021-06-11T00:00:00"/>
    <n v="7559548"/>
    <n v="4200"/>
    <s v="B)Factura sin saldo ERP/conciliar diferencia valor de factura"/>
    <x v="0"/>
    <m/>
    <m/>
    <n v="0"/>
    <m/>
    <n v="0"/>
    <m/>
    <m/>
    <m/>
    <s v="OK"/>
    <n v="7555348"/>
    <n v="0"/>
    <n v="0"/>
    <n v="0"/>
    <n v="7555348"/>
    <n v="0"/>
    <m/>
    <n v="0"/>
    <m/>
    <n v="0"/>
    <n v="7400343"/>
    <n v="0"/>
    <n v="2201151895"/>
    <s v="14.12.2021"/>
    <n v="0"/>
    <d v="2021-06-11T00:00:00"/>
    <m/>
    <n v="2"/>
    <m/>
    <m/>
    <n v="1"/>
    <n v="20210630"/>
    <n v="20210615"/>
    <n v="7555348"/>
    <n v="0"/>
    <m/>
  </r>
  <r>
    <n v="900759245"/>
    <s v="CENTRO MEDICO INTEGRATIVO MANA S.A.S"/>
    <s v="FCR"/>
    <n v="739"/>
    <s v="FCR_739"/>
    <s v="900759245_FCR_739"/>
    <s v="FCR"/>
    <n v="739"/>
    <d v="2021-12-14T00:00:00"/>
    <n v="8194384"/>
    <n v="-160044"/>
    <s v="B)Factura sin saldo ERP/conciliar diferencia valor de factura"/>
    <x v="0"/>
    <m/>
    <m/>
    <n v="0"/>
    <m/>
    <n v="0"/>
    <m/>
    <m/>
    <m/>
    <s v="OK"/>
    <n v="8185584"/>
    <n v="0"/>
    <n v="0"/>
    <n v="0"/>
    <n v="8185584"/>
    <n v="0"/>
    <m/>
    <n v="0"/>
    <m/>
    <n v="0"/>
    <n v="8185584"/>
    <n v="0"/>
    <n v="2201242781"/>
    <s v="31.05.2022"/>
    <n v="0"/>
    <d v="2021-12-14T00:00:00"/>
    <m/>
    <n v="2"/>
    <m/>
    <m/>
    <n v="1"/>
    <n v="20211230"/>
    <n v="20211220"/>
    <n v="8185584"/>
    <n v="0"/>
    <m/>
  </r>
  <r>
    <n v="900759245"/>
    <s v="CENTRO MEDICO INTEGRATIVO MANA S.A.S"/>
    <s v="FCR"/>
    <n v="1214"/>
    <s v="FCR_1214"/>
    <s v="900759245_FCR_1214"/>
    <s v="FCR"/>
    <n v="1214"/>
    <d v="2022-04-12T00:00:00"/>
    <n v="1639018"/>
    <n v="1606112"/>
    <s v="B)Factura sin saldo ERP/conciliar diferencia valor de factura"/>
    <x v="1"/>
    <m/>
    <m/>
    <n v="0"/>
    <m/>
    <n v="1599112"/>
    <n v="1221943658"/>
    <m/>
    <m/>
    <s v="OK"/>
    <n v="1632018"/>
    <n v="0"/>
    <n v="0"/>
    <n v="0"/>
    <n v="1632018"/>
    <n v="0"/>
    <m/>
    <n v="0"/>
    <m/>
    <n v="0"/>
    <n v="0"/>
    <n v="0"/>
    <m/>
    <m/>
    <n v="0"/>
    <d v="2022-04-12T00:00:00"/>
    <m/>
    <n v="2"/>
    <m/>
    <m/>
    <n v="1"/>
    <n v="20220430"/>
    <n v="20220422"/>
    <n v="1632018"/>
    <n v="0"/>
    <m/>
  </r>
  <r>
    <n v="900759245"/>
    <s v="CENTRO MEDICO INTEGRATIVO MANA S.A.S"/>
    <s v="CR"/>
    <n v="7929"/>
    <s v="CR_7929"/>
    <s v="900759245_CR_7929"/>
    <s v="CR"/>
    <n v="7929"/>
    <d v="2020-04-01T00:00:00"/>
    <n v="4421125"/>
    <n v="835850"/>
    <s v="B)Factura sin saldo ERP/conciliar diferencia valor de factura"/>
    <x v="0"/>
    <m/>
    <m/>
    <n v="0"/>
    <m/>
    <n v="0"/>
    <m/>
    <m/>
    <m/>
    <s v="OK"/>
    <n v="4418725"/>
    <n v="0"/>
    <n v="0"/>
    <n v="0"/>
    <n v="4418725"/>
    <n v="0"/>
    <m/>
    <n v="0"/>
    <m/>
    <n v="0"/>
    <n v="4343135"/>
    <n v="0"/>
    <n v="2200874892"/>
    <s v="30.06.2020"/>
    <n v="0"/>
    <d v="2020-04-01T00:00:00"/>
    <m/>
    <n v="2"/>
    <m/>
    <m/>
    <n v="2"/>
    <n v="20220103"/>
    <n v="20211220"/>
    <n v="4418725"/>
    <n v="0"/>
    <m/>
  </r>
  <r>
    <n v="900759245"/>
    <s v="CENTRO MEDICO INTEGRATIVO MANA S.A.S"/>
    <s v="CR"/>
    <n v="7932"/>
    <s v="CR_7932"/>
    <s v="900759245_CR_7932"/>
    <s v="CR"/>
    <n v="7932"/>
    <d v="2020-04-01T00:00:00"/>
    <n v="961800"/>
    <n v="97800"/>
    <s v="B)Factura sin saldo ERP/conciliar diferencia valor de factura"/>
    <x v="0"/>
    <m/>
    <m/>
    <n v="0"/>
    <m/>
    <n v="0"/>
    <m/>
    <m/>
    <m/>
    <s v="OK"/>
    <n v="959400"/>
    <n v="0"/>
    <n v="0"/>
    <n v="0"/>
    <n v="959400"/>
    <n v="0"/>
    <m/>
    <n v="0"/>
    <m/>
    <n v="0"/>
    <n v="941760"/>
    <n v="0"/>
    <n v="2200874892"/>
    <s v="30.06.2020"/>
    <n v="0"/>
    <d v="2020-04-01T00:00:00"/>
    <m/>
    <n v="2"/>
    <m/>
    <m/>
    <n v="2"/>
    <n v="20220103"/>
    <n v="20211220"/>
    <n v="959400"/>
    <n v="0"/>
    <m/>
  </r>
  <r>
    <n v="900759245"/>
    <s v="CENTRO MEDICO INTEGRATIVO MANA S.A.S"/>
    <s v="CR"/>
    <n v="8348"/>
    <s v="CR_8348"/>
    <s v="900759245_CR_8348"/>
    <s v="CR"/>
    <n v="8348"/>
    <d v="2020-06-01T00:00:00"/>
    <n v="4676270"/>
    <n v="40572"/>
    <s v="B)Factura sin saldo ERP/conciliar diferencia valor de factura"/>
    <x v="0"/>
    <m/>
    <m/>
    <n v="0"/>
    <m/>
    <n v="0"/>
    <m/>
    <m/>
    <m/>
    <s v="OK"/>
    <n v="4670170"/>
    <n v="0"/>
    <n v="0"/>
    <n v="0"/>
    <n v="4670170"/>
    <n v="0"/>
    <m/>
    <n v="0"/>
    <m/>
    <n v="0"/>
    <n v="4574334"/>
    <n v="0"/>
    <n v="2200916057"/>
    <s v="07.09.2020"/>
    <n v="0"/>
    <d v="2020-06-01T00:00:00"/>
    <m/>
    <n v="2"/>
    <m/>
    <m/>
    <n v="2"/>
    <n v="20220103"/>
    <n v="20211220"/>
    <n v="4670170"/>
    <n v="0"/>
    <m/>
  </r>
  <r>
    <n v="900759245"/>
    <s v="CENTRO MEDICO INTEGRATIVO MANA S.A.S"/>
    <s v="FCR"/>
    <n v="443"/>
    <s v="FCR_443"/>
    <s v="900759245_FCR_443"/>
    <s v="FCR"/>
    <n v="443"/>
    <d v="2021-11-19T00:00:00"/>
    <n v="3105648"/>
    <n v="-21163"/>
    <s v="D)Glosas parcial pendiente por respuesta de IPS"/>
    <x v="2"/>
    <m/>
    <s v="GLOSA"/>
    <n v="40950"/>
    <s v=".descontamos una sesion de la auto. 212293114307656 por que s olo esta  autoriza acopuntura y con esta misma estan fa   cturando terapia neural y no hay un cups que ampare el servi cio con la misma auto. (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3105648"/>
    <n v="0"/>
    <n v="0"/>
    <n v="0"/>
    <n v="3064698"/>
    <n v="0"/>
    <m/>
    <n v="40950"/>
    <s v="descontamos una sesion de la auto. 212293114307656 por que solo esta  autoriza acopuntura y con esta misma estan facturando terapia neural y no hay un cups que ampare el servicio con la misma auto. ( angela campaz"/>
    <n v="40950"/>
    <n v="3064698"/>
    <n v="0"/>
    <n v="2201242781"/>
    <s v="31.05.2022"/>
    <n v="0"/>
    <d v="2021-11-19T00:00:00"/>
    <m/>
    <n v="9"/>
    <m/>
    <s v="NO"/>
    <n v="1"/>
    <n v="21001231"/>
    <n v="20211217"/>
    <n v="3105648"/>
    <n v="0"/>
    <m/>
  </r>
  <r>
    <n v="900759245"/>
    <s v="CENTRO MEDICO INTEGRATIVO MANA S.A.S"/>
    <s v="FCR"/>
    <n v="444"/>
    <s v="FCR_444"/>
    <s v="900759245_FCR_444"/>
    <s v="FCR"/>
    <n v="444"/>
    <d v="2021-11-19T00:00:00"/>
    <n v="1182380"/>
    <n v="1158732"/>
    <s v="D)Glosas parcial pendiente por respuesta de IPS"/>
    <x v="2"/>
    <m/>
    <s v="GLOSA"/>
    <n v="87400"/>
    <s v=".DESCONTAMOS LA AUTO 211813114312149 YA FUE PAGADA EN LA FACT URA FCR-602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094980"/>
    <n v="1221871653"/>
    <m/>
    <m/>
    <s v="OK"/>
    <n v="1182380"/>
    <n v="0"/>
    <n v="0"/>
    <n v="0"/>
    <n v="1094980"/>
    <n v="0"/>
    <m/>
    <n v="87400"/>
    <s v="DESCONTAMOS LA AUTO 211813114312149 YA FUE PAGADA EN LA FACTURA FCR-602ANGELA CAMPAZ"/>
    <n v="87400"/>
    <n v="0"/>
    <n v="0"/>
    <m/>
    <m/>
    <n v="0"/>
    <d v="2021-11-19T00:00:00"/>
    <m/>
    <n v="9"/>
    <m/>
    <s v="NO"/>
    <n v="1"/>
    <n v="21001231"/>
    <n v="20211217"/>
    <n v="1182380"/>
    <n v="0"/>
    <m/>
  </r>
  <r>
    <n v="900759245"/>
    <s v="CENTRO MEDICO INTEGRATIVO MANA S.A.S"/>
    <s v="FCR"/>
    <n v="318"/>
    <s v="FCR_318"/>
    <s v="900759245_FCR_318"/>
    <s v="FCR"/>
    <n v="318"/>
    <d v="2021-10-08T00:00:00"/>
    <n v="6048508"/>
    <n v="715962"/>
    <s v="D)Glosas parcial pendiente por respuesta de IPS"/>
    <x v="2"/>
    <m/>
    <s v="GLOSA"/>
    <n v="458582"/>
    <s v=".descontamos las auto.211543114388602-211543114390056 210273114587789 son regimen subsidiado y se deben facturar        como tal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6048508"/>
    <n v="0"/>
    <n v="0"/>
    <n v="0"/>
    <n v="5589926"/>
    <n v="0"/>
    <m/>
    <n v="458582"/>
    <s v="descontamos las auto.211543114388602-211543114390056210273114587789 son regimen subsidiado y se deben facturarcomo talANGELA CAMPAZ"/>
    <n v="458582"/>
    <n v="5534027"/>
    <n v="0"/>
    <n v="4800054313"/>
    <s v="31.03.2022"/>
    <n v="0"/>
    <d v="2021-10-08T00:00:00"/>
    <m/>
    <n v="9"/>
    <m/>
    <s v="NO"/>
    <n v="1"/>
    <n v="21001231"/>
    <n v="20211012"/>
    <n v="6048508"/>
    <n v="0"/>
    <m/>
  </r>
  <r>
    <n v="900759245"/>
    <s v="CENTRO MEDICO INTEGRATIVO MANA S.A.S"/>
    <s v="FCR"/>
    <n v="601"/>
    <s v="FCR_601"/>
    <s v="900759245_FCR_601"/>
    <s v="FCR"/>
    <n v="601"/>
    <d v="2021-12-01T00:00:00"/>
    <n v="1510668"/>
    <n v="237969"/>
    <s v="D)Glosas parcial pendiente por respuesta de IPS"/>
    <x v="2"/>
    <m/>
    <s v="GLOSA"/>
    <n v="268632"/>
    <s v=".DESCONTAMOS LA AUTO. 211838516349898-211838516351379 YA ESTA N PAGADA EN LA FACTURA FCR-318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1510668"/>
    <n v="0"/>
    <n v="0"/>
    <n v="0"/>
    <n v="1242036"/>
    <n v="0"/>
    <m/>
    <n v="268632"/>
    <s v="DESCONTAMOS LA AUTO. 211838516349898-211838516351379 YA ESTAN PAGADA EN LA FACTURA FCR-318ANGELA CAMPAZ"/>
    <n v="268632"/>
    <n v="1242036"/>
    <n v="0"/>
    <n v="4800054710"/>
    <s v="30.04.2022"/>
    <n v="0"/>
    <d v="2021-12-01T00:00:00"/>
    <m/>
    <n v="9"/>
    <m/>
    <s v="NO"/>
    <n v="1"/>
    <n v="21001231"/>
    <n v="20211202"/>
    <n v="1510668"/>
    <n v="0"/>
    <m/>
  </r>
  <r>
    <n v="900759245"/>
    <s v="CENTRO MEDICO INTEGRATIVO MANA S.A.S"/>
    <s v="FCR"/>
    <n v="315"/>
    <s v="FCR_315"/>
    <s v="900759245_FCR_315"/>
    <s v="FCR"/>
    <n v="315"/>
    <d v="2021-10-08T00:00:00"/>
    <n v="10589010"/>
    <n v="129068"/>
    <s v="D)Glosas parcial pendiente por respuesta de IPS/conciliar diferencia valor de factura"/>
    <x v="2"/>
    <m/>
    <s v="GLOSA"/>
    <n v="314506"/>
    <s v=".DESCONTAMOS LAS AUTO.211098516713301 PAGADA EN LA FACTURA FCR-18 LA AUTO.203038539739235 PAGADA EN LA FACTURA FCR-1022 Y LA AUTO. 212148516544840 NO EXISTE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10557210"/>
    <n v="0"/>
    <n v="0"/>
    <n v="0"/>
    <n v="10242704"/>
    <n v="0"/>
    <m/>
    <n v="314506"/>
    <s v="DESCONTAMOS LAS AUTO.211098516713301 PAGADA EN LA FACTURAFCR-18 LA AUTO.203038539739235 PAGADA EN LA FACTURA FCR-1022Y LA AUTO. 212148516544840 NO EXISTEANGELA CAMPAZ"/>
    <n v="314506"/>
    <n v="10242704"/>
    <n v="0"/>
    <n v="2201212502"/>
    <s v="31.03.2022"/>
    <n v="0"/>
    <d v="2021-10-08T00:00:00"/>
    <m/>
    <n v="9"/>
    <m/>
    <s v="NO"/>
    <n v="1"/>
    <n v="21001231"/>
    <n v="20211012"/>
    <n v="10557210"/>
    <n v="0"/>
    <m/>
  </r>
  <r>
    <n v="900759245"/>
    <s v="CENTRO MEDICO INTEGRATIVO MANA S.A.S"/>
    <s v="FCR"/>
    <n v="599"/>
    <s v="FCR_599"/>
    <s v="900759245_FCR_599"/>
    <s v="FCR"/>
    <n v="599"/>
    <d v="2021-12-01T00:00:00"/>
    <n v="9026170"/>
    <n v="576893"/>
    <s v="D)Glosas parcial pendiente por respuesta de IPS/conciliar diferencia valor de factura"/>
    <x v="2"/>
    <m/>
    <s v="GLOSA"/>
    <n v="760112"/>
    <s v=".DESCONTAMOS LAS AUTO. 212518516584307-212318516315869 210558545283431-203568545625284 NO EXISTEN Y LAS AUT             201978516402598 PAGADA EN LA FACT FCR-639 211113353785529 PA GADA EN LA FACT. 1491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9021970"/>
    <n v="0"/>
    <n v="0"/>
    <n v="0"/>
    <n v="8261858"/>
    <n v="0"/>
    <m/>
    <n v="760112"/>
    <s v="DESCONTAMOS LAS AUTO. 212518516584307-212318516315869210558545283431-203568545625284 NO EXISTEN Y LAS AUT201978516402598 PAGADA EN LA FACT FCR-639 211113353785529 PAGADA EN LA FACT. 1491 ( ANGELA CAMPAZ)"/>
    <n v="760112"/>
    <n v="8261858"/>
    <n v="0"/>
    <n v="2201242781"/>
    <s v="31.05.2022"/>
    <n v="0"/>
    <d v="2021-12-01T00:00:00"/>
    <m/>
    <n v="9"/>
    <m/>
    <s v="NO"/>
    <n v="1"/>
    <n v="21001231"/>
    <n v="20211202"/>
    <n v="9021970"/>
    <n v="0"/>
    <m/>
  </r>
  <r>
    <n v="900759245"/>
    <s v="CENTRO MEDICO INTEGRATIVO MANA S.A.S"/>
    <s v="FCR"/>
    <n v="1215"/>
    <s v="FCR_1215"/>
    <s v="900759245_FCR_1215"/>
    <s v="FCR"/>
    <n v="1215"/>
    <d v="2022-04-12T00:00:00"/>
    <n v="863182"/>
    <n v="845794"/>
    <s v="D)Glosas parcial pendiente por respuesta de IPS/conciliar diferencia valor de factura"/>
    <x v="2"/>
    <m/>
    <s v="GLOSA"/>
    <n v="806398"/>
    <s v=".AUT.SE DEVUELVE LA FACTURA POR QUE 212318516619286 212148516571935-212178516414578ya fueron pagada en la factur        a fcr-330 la auto.211413080522696 ya fue pagada en la frc-1 491y las auto.212318516620518-212148516572880-              212178516414803 NO EXIS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"/>
    <n v="590"/>
    <n v="8100124813"/>
    <m/>
    <m/>
    <s v="OK"/>
    <n v="832182"/>
    <n v="0"/>
    <n v="0"/>
    <n v="0"/>
    <n v="25784"/>
    <n v="0"/>
    <m/>
    <n v="806398"/>
    <s v="AUT.SE DEVUELVE LA FACTURA POR QUE 212318516619286212148516571935-212178516414578ya fueron pagada en la factura fcr-330 la auto.211413080522696 ya fue pagada en la frc-1491y las auto.212318516620518-212148516572880-212178516414803 NO EXISTEANGELA CAMPAZ"/>
    <n v="806398"/>
    <n v="25194"/>
    <n v="0"/>
    <n v="2201259437"/>
    <s v="14.07.2022"/>
    <n v="0"/>
    <d v="2022-04-12T00:00:00"/>
    <m/>
    <n v="9"/>
    <m/>
    <s v="NO"/>
    <n v="1"/>
    <n v="21001231"/>
    <n v="20220412"/>
    <n v="83218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collapsedLevelsAreSubtotals="1" fieldPosition="0">
        <references count="2">
          <reference field="4294967294" count="1" selected="0">
            <x v="0"/>
          </reference>
          <reference field="12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A30" workbookViewId="0">
      <selection activeCell="H40" sqref="H40"/>
    </sheetView>
  </sheetViews>
  <sheetFormatPr baseColWidth="10" defaultRowHeight="15" x14ac:dyDescent="0.25"/>
  <cols>
    <col min="8" max="8" width="17" customWidth="1"/>
    <col min="11" max="12" width="13.28515625" customWidth="1"/>
    <col min="13" max="13" width="16.42578125" customWidth="1"/>
    <col min="15" max="15" width="13.140625" bestFit="1" customWidth="1"/>
    <col min="16" max="16" width="13.140625" customWidth="1"/>
    <col min="17" max="17" width="13.140625" bestFit="1" customWidth="1"/>
  </cols>
  <sheetData>
    <row r="1" spans="1:17" ht="23.25" x14ac:dyDescent="0.35">
      <c r="A1" s="1" t="s">
        <v>0</v>
      </c>
      <c r="J1" s="2"/>
      <c r="M1" s="3"/>
    </row>
    <row r="2" spans="1:17" ht="18.75" x14ac:dyDescent="0.3">
      <c r="A2" s="4" t="s">
        <v>1</v>
      </c>
      <c r="J2" s="2"/>
      <c r="M2" s="3"/>
    </row>
    <row r="3" spans="1:17" ht="15.75" x14ac:dyDescent="0.25">
      <c r="A3" s="5" t="s">
        <v>2</v>
      </c>
      <c r="J3" s="2"/>
      <c r="M3" s="6">
        <v>44773</v>
      </c>
    </row>
    <row r="4" spans="1:17" x14ac:dyDescent="0.25">
      <c r="J4" s="2"/>
      <c r="M4" s="3"/>
    </row>
    <row r="5" spans="1:17" ht="45" x14ac:dyDescent="0.25">
      <c r="A5" s="7" t="s">
        <v>3</v>
      </c>
      <c r="B5" s="7" t="s">
        <v>4</v>
      </c>
      <c r="C5" s="7" t="s">
        <v>5</v>
      </c>
      <c r="D5" s="8" t="s">
        <v>6</v>
      </c>
      <c r="E5" s="7" t="s">
        <v>7</v>
      </c>
      <c r="F5" s="8" t="s">
        <v>8</v>
      </c>
      <c r="G5" s="8" t="s">
        <v>9</v>
      </c>
      <c r="H5" s="87" t="s">
        <v>10</v>
      </c>
      <c r="I5" s="8" t="s">
        <v>11</v>
      </c>
      <c r="J5" s="9" t="s">
        <v>12</v>
      </c>
      <c r="K5" s="8" t="s">
        <v>13</v>
      </c>
      <c r="L5" s="8" t="s">
        <v>14</v>
      </c>
      <c r="M5" s="7" t="s">
        <v>15</v>
      </c>
      <c r="O5" s="85"/>
      <c r="P5" s="85"/>
      <c r="Q5" s="85"/>
    </row>
    <row r="6" spans="1:17" x14ac:dyDescent="0.25">
      <c r="A6" s="10">
        <v>43844</v>
      </c>
      <c r="B6" s="10">
        <v>43904</v>
      </c>
      <c r="C6" s="11">
        <f t="shared" ref="C6:C39" si="0">+$M$3-B6</f>
        <v>869</v>
      </c>
      <c r="D6" s="11" t="s">
        <v>16</v>
      </c>
      <c r="E6" s="12">
        <v>7262</v>
      </c>
      <c r="F6" s="13">
        <v>3398850</v>
      </c>
      <c r="G6" s="13">
        <v>80100</v>
      </c>
      <c r="H6" s="86">
        <f t="shared" ref="H6:H39" si="1">+F6-G6</f>
        <v>3318750</v>
      </c>
      <c r="I6" s="13">
        <v>66297</v>
      </c>
      <c r="J6" s="14">
        <v>84000</v>
      </c>
      <c r="K6" s="13">
        <f>+H6-I6-J6</f>
        <v>3168453</v>
      </c>
      <c r="L6" s="13">
        <v>3162353</v>
      </c>
      <c r="M6" s="15">
        <f>+K6-L6</f>
        <v>6100</v>
      </c>
      <c r="O6" s="36"/>
      <c r="P6" s="36"/>
      <c r="Q6" s="36"/>
    </row>
    <row r="7" spans="1:17" x14ac:dyDescent="0.25">
      <c r="A7" s="10">
        <v>43844</v>
      </c>
      <c r="B7" s="10">
        <v>43904</v>
      </c>
      <c r="C7" s="11">
        <f t="shared" si="0"/>
        <v>869</v>
      </c>
      <c r="D7" s="11" t="s">
        <v>16</v>
      </c>
      <c r="E7" s="12">
        <v>7263</v>
      </c>
      <c r="F7" s="13">
        <v>85050</v>
      </c>
      <c r="G7" s="13">
        <v>0</v>
      </c>
      <c r="H7" s="86">
        <f t="shared" si="1"/>
        <v>85050</v>
      </c>
      <c r="I7" s="13">
        <v>1701</v>
      </c>
      <c r="J7" s="14">
        <v>0</v>
      </c>
      <c r="K7" s="13">
        <f t="shared" ref="K7:K39" si="2">+H7-I7-J7</f>
        <v>83349</v>
      </c>
      <c r="L7" s="13">
        <v>75695</v>
      </c>
      <c r="M7" s="15">
        <f t="shared" ref="M7:M39" si="3">+K7-L7</f>
        <v>7654</v>
      </c>
      <c r="O7" s="36"/>
      <c r="P7" s="36"/>
      <c r="Q7" s="36"/>
    </row>
    <row r="8" spans="1:17" x14ac:dyDescent="0.25">
      <c r="A8" s="10">
        <v>43922</v>
      </c>
      <c r="B8" s="10">
        <v>43983</v>
      </c>
      <c r="C8" s="11">
        <f t="shared" si="0"/>
        <v>790</v>
      </c>
      <c r="D8" s="11" t="s">
        <v>16</v>
      </c>
      <c r="E8" s="12">
        <v>7929</v>
      </c>
      <c r="F8" s="13">
        <v>4649925</v>
      </c>
      <c r="G8" s="13">
        <v>228800</v>
      </c>
      <c r="H8" s="86">
        <f t="shared" si="1"/>
        <v>4421125</v>
      </c>
      <c r="I8" s="13">
        <v>75590</v>
      </c>
      <c r="J8" s="14">
        <v>0</v>
      </c>
      <c r="K8" s="13">
        <f t="shared" si="2"/>
        <v>4345535</v>
      </c>
      <c r="L8" s="13">
        <v>3509685</v>
      </c>
      <c r="M8" s="15">
        <f t="shared" si="3"/>
        <v>835850</v>
      </c>
      <c r="O8" s="36"/>
      <c r="P8" s="36"/>
      <c r="Q8" s="36"/>
    </row>
    <row r="9" spans="1:17" x14ac:dyDescent="0.25">
      <c r="A9" s="10">
        <v>43922</v>
      </c>
      <c r="B9" s="10">
        <v>43983</v>
      </c>
      <c r="C9" s="11">
        <f t="shared" si="0"/>
        <v>790</v>
      </c>
      <c r="D9" s="11" t="s">
        <v>16</v>
      </c>
      <c r="E9" s="12">
        <v>7932</v>
      </c>
      <c r="F9" s="13">
        <v>987000</v>
      </c>
      <c r="G9" s="13">
        <v>25200</v>
      </c>
      <c r="H9" s="86">
        <f t="shared" si="1"/>
        <v>961800</v>
      </c>
      <c r="I9" s="13">
        <v>17640</v>
      </c>
      <c r="J9" s="14">
        <v>0</v>
      </c>
      <c r="K9" s="13">
        <f t="shared" si="2"/>
        <v>944160</v>
      </c>
      <c r="L9" s="13">
        <v>846360</v>
      </c>
      <c r="M9" s="15">
        <f t="shared" si="3"/>
        <v>97800</v>
      </c>
      <c r="O9" s="36"/>
      <c r="P9" s="36"/>
      <c r="Q9" s="36"/>
    </row>
    <row r="10" spans="1:17" x14ac:dyDescent="0.25">
      <c r="A10" s="10">
        <v>43922</v>
      </c>
      <c r="B10" s="10">
        <v>43983</v>
      </c>
      <c r="C10" s="11">
        <f t="shared" si="0"/>
        <v>790</v>
      </c>
      <c r="D10" s="11" t="s">
        <v>16</v>
      </c>
      <c r="E10" s="12">
        <v>7933</v>
      </c>
      <c r="F10" s="13">
        <v>742350</v>
      </c>
      <c r="G10" s="13">
        <v>7200</v>
      </c>
      <c r="H10" s="86">
        <f t="shared" si="1"/>
        <v>735150</v>
      </c>
      <c r="I10" s="13">
        <v>14343</v>
      </c>
      <c r="J10" s="14">
        <v>0</v>
      </c>
      <c r="K10" s="13">
        <f t="shared" si="2"/>
        <v>720807</v>
      </c>
      <c r="L10" s="13">
        <v>695607</v>
      </c>
      <c r="M10" s="15">
        <f t="shared" si="3"/>
        <v>25200</v>
      </c>
      <c r="O10" s="36"/>
      <c r="P10" s="36"/>
      <c r="Q10" s="36"/>
    </row>
    <row r="11" spans="1:17" x14ac:dyDescent="0.25">
      <c r="A11" s="10">
        <v>43983</v>
      </c>
      <c r="B11" s="10">
        <v>44044</v>
      </c>
      <c r="C11" s="11">
        <f t="shared" si="0"/>
        <v>729</v>
      </c>
      <c r="D11" s="11" t="s">
        <v>16</v>
      </c>
      <c r="E11" s="12">
        <v>8348</v>
      </c>
      <c r="F11" s="13">
        <v>4826970</v>
      </c>
      <c r="G11" s="13">
        <v>150700</v>
      </c>
      <c r="H11" s="86">
        <f t="shared" si="1"/>
        <v>4676270</v>
      </c>
      <c r="I11" s="13">
        <v>96539</v>
      </c>
      <c r="J11" s="14"/>
      <c r="K11" s="13">
        <f t="shared" si="2"/>
        <v>4579731</v>
      </c>
      <c r="L11" s="13">
        <v>4539159</v>
      </c>
      <c r="M11" s="15">
        <f t="shared" si="3"/>
        <v>40572</v>
      </c>
      <c r="O11" s="36"/>
      <c r="P11" s="36"/>
      <c r="Q11" s="36"/>
    </row>
    <row r="12" spans="1:17" x14ac:dyDescent="0.25">
      <c r="A12" s="10">
        <v>44270</v>
      </c>
      <c r="B12" s="10">
        <v>44331</v>
      </c>
      <c r="C12" s="11">
        <f t="shared" si="0"/>
        <v>442</v>
      </c>
      <c r="D12" s="11" t="s">
        <v>17</v>
      </c>
      <c r="E12" s="12">
        <v>1022</v>
      </c>
      <c r="F12" s="13">
        <v>16115005</v>
      </c>
      <c r="G12" s="13">
        <v>288500</v>
      </c>
      <c r="H12" s="86">
        <f t="shared" si="1"/>
        <v>15826505</v>
      </c>
      <c r="I12" s="13">
        <v>322300</v>
      </c>
      <c r="J12" s="14">
        <v>73164</v>
      </c>
      <c r="K12" s="13">
        <f t="shared" si="2"/>
        <v>15431041</v>
      </c>
      <c r="L12" s="13">
        <v>14953165</v>
      </c>
      <c r="M12" s="15">
        <f t="shared" si="3"/>
        <v>477876</v>
      </c>
      <c r="O12" s="36"/>
      <c r="P12" s="36"/>
      <c r="Q12" s="36"/>
    </row>
    <row r="13" spans="1:17" x14ac:dyDescent="0.25">
      <c r="A13" s="10">
        <v>44329</v>
      </c>
      <c r="B13" s="10">
        <v>44390</v>
      </c>
      <c r="C13" s="11">
        <f t="shared" si="0"/>
        <v>383</v>
      </c>
      <c r="D13" s="11" t="s">
        <v>17</v>
      </c>
      <c r="E13" s="12">
        <v>1307</v>
      </c>
      <c r="F13" s="13">
        <v>6032086</v>
      </c>
      <c r="G13" s="13">
        <v>200200</v>
      </c>
      <c r="H13" s="86">
        <f t="shared" si="1"/>
        <v>5831886</v>
      </c>
      <c r="I13" s="13">
        <v>120642</v>
      </c>
      <c r="J13" s="14">
        <v>241878</v>
      </c>
      <c r="K13" s="13">
        <f t="shared" si="2"/>
        <v>5469366</v>
      </c>
      <c r="L13" s="13">
        <v>5290752</v>
      </c>
      <c r="M13" s="15">
        <f t="shared" si="3"/>
        <v>178614</v>
      </c>
      <c r="O13" s="36"/>
      <c r="P13" s="36"/>
      <c r="Q13" s="36"/>
    </row>
    <row r="14" spans="1:17" x14ac:dyDescent="0.25">
      <c r="A14" s="10">
        <v>44358</v>
      </c>
      <c r="B14" s="10">
        <v>44419</v>
      </c>
      <c r="C14" s="11">
        <f t="shared" si="0"/>
        <v>354</v>
      </c>
      <c r="D14" s="11" t="s">
        <v>17</v>
      </c>
      <c r="E14" s="12">
        <v>1374</v>
      </c>
      <c r="F14" s="13">
        <v>7750248</v>
      </c>
      <c r="G14" s="13">
        <v>190700</v>
      </c>
      <c r="H14" s="86">
        <f t="shared" si="1"/>
        <v>7559548</v>
      </c>
      <c r="I14" s="13">
        <v>155005</v>
      </c>
      <c r="J14" s="14"/>
      <c r="K14" s="13">
        <f t="shared" si="2"/>
        <v>7404543</v>
      </c>
      <c r="L14" s="13">
        <v>7400343</v>
      </c>
      <c r="M14" s="15">
        <f t="shared" si="3"/>
        <v>4200</v>
      </c>
      <c r="O14" s="36"/>
      <c r="P14" s="36"/>
      <c r="Q14" s="36"/>
    </row>
    <row r="15" spans="1:17" x14ac:dyDescent="0.25">
      <c r="A15" s="10">
        <v>44358</v>
      </c>
      <c r="B15" s="10">
        <v>44419</v>
      </c>
      <c r="C15" s="11">
        <f t="shared" si="0"/>
        <v>354</v>
      </c>
      <c r="D15" s="11" t="s">
        <v>17</v>
      </c>
      <c r="E15" s="12">
        <v>1375</v>
      </c>
      <c r="F15" s="13">
        <v>451542</v>
      </c>
      <c r="G15" s="13">
        <v>2400</v>
      </c>
      <c r="H15" s="13">
        <f t="shared" si="1"/>
        <v>449142</v>
      </c>
      <c r="I15" s="13">
        <v>9031</v>
      </c>
      <c r="J15" s="14"/>
      <c r="K15" s="13">
        <f t="shared" si="2"/>
        <v>440111</v>
      </c>
      <c r="L15" s="13">
        <v>400501</v>
      </c>
      <c r="M15" s="15">
        <f t="shared" si="3"/>
        <v>39610</v>
      </c>
      <c r="O15" s="36"/>
      <c r="P15" s="36"/>
      <c r="Q15" s="36"/>
    </row>
    <row r="16" spans="1:17" x14ac:dyDescent="0.25">
      <c r="A16" s="10">
        <v>44358</v>
      </c>
      <c r="B16" s="10">
        <v>44419</v>
      </c>
      <c r="C16" s="11">
        <f t="shared" si="0"/>
        <v>354</v>
      </c>
      <c r="D16" s="11" t="s">
        <v>17</v>
      </c>
      <c r="E16" s="12">
        <v>1390</v>
      </c>
      <c r="F16" s="13">
        <v>430894</v>
      </c>
      <c r="G16" s="13">
        <v>14800</v>
      </c>
      <c r="H16" s="13">
        <f t="shared" si="1"/>
        <v>416094</v>
      </c>
      <c r="I16" s="13">
        <v>8618</v>
      </c>
      <c r="J16" s="14">
        <v>32882</v>
      </c>
      <c r="K16" s="13">
        <f t="shared" si="2"/>
        <v>374594</v>
      </c>
      <c r="L16" s="13">
        <v>0</v>
      </c>
      <c r="M16" s="15">
        <f t="shared" si="3"/>
        <v>374594</v>
      </c>
      <c r="O16" s="36"/>
      <c r="P16" s="36"/>
      <c r="Q16" s="36"/>
    </row>
    <row r="17" spans="1:17" x14ac:dyDescent="0.25">
      <c r="A17" s="10">
        <v>37442</v>
      </c>
      <c r="B17" s="10">
        <v>44454</v>
      </c>
      <c r="C17" s="11">
        <f t="shared" si="0"/>
        <v>319</v>
      </c>
      <c r="D17" s="11" t="s">
        <v>17</v>
      </c>
      <c r="E17" s="12">
        <v>1491</v>
      </c>
      <c r="F17" s="13">
        <v>3296126</v>
      </c>
      <c r="G17" s="13">
        <v>148700</v>
      </c>
      <c r="H17" s="13">
        <f t="shared" si="1"/>
        <v>3147426</v>
      </c>
      <c r="I17" s="13">
        <v>65923</v>
      </c>
      <c r="J17" s="14"/>
      <c r="K17" s="13">
        <f t="shared" si="2"/>
        <v>3081503</v>
      </c>
      <c r="L17" s="13">
        <v>3049853</v>
      </c>
      <c r="M17" s="15">
        <f t="shared" si="3"/>
        <v>31650</v>
      </c>
      <c r="O17" s="36"/>
      <c r="P17" s="36"/>
      <c r="Q17" s="36"/>
    </row>
    <row r="18" spans="1:17" x14ac:dyDescent="0.25">
      <c r="A18" s="10">
        <v>37442</v>
      </c>
      <c r="B18" s="10">
        <v>44454</v>
      </c>
      <c r="C18" s="11">
        <f t="shared" si="0"/>
        <v>319</v>
      </c>
      <c r="D18" s="11" t="s">
        <v>17</v>
      </c>
      <c r="E18" s="12">
        <v>1493</v>
      </c>
      <c r="F18" s="13">
        <v>637182</v>
      </c>
      <c r="G18" s="13">
        <v>14800</v>
      </c>
      <c r="H18" s="13">
        <f t="shared" si="1"/>
        <v>622382</v>
      </c>
      <c r="I18" s="13">
        <v>12744</v>
      </c>
      <c r="J18" s="14"/>
      <c r="K18" s="13">
        <f t="shared" si="2"/>
        <v>609638</v>
      </c>
      <c r="L18" s="13">
        <v>0</v>
      </c>
      <c r="M18" s="15">
        <f t="shared" si="3"/>
        <v>609638</v>
      </c>
      <c r="O18" s="36"/>
      <c r="P18" s="36"/>
      <c r="Q18" s="36"/>
    </row>
    <row r="19" spans="1:17" x14ac:dyDescent="0.25">
      <c r="A19" s="10">
        <v>44389</v>
      </c>
      <c r="B19" s="10">
        <v>44454</v>
      </c>
      <c r="C19" s="11">
        <f t="shared" si="0"/>
        <v>319</v>
      </c>
      <c r="D19" s="11" t="s">
        <v>17</v>
      </c>
      <c r="E19" s="12">
        <v>1495</v>
      </c>
      <c r="F19" s="13">
        <v>2571660</v>
      </c>
      <c r="G19" s="13">
        <v>0</v>
      </c>
      <c r="H19" s="13">
        <f t="shared" si="1"/>
        <v>2571660</v>
      </c>
      <c r="I19" s="13">
        <v>51433</v>
      </c>
      <c r="J19" s="14"/>
      <c r="K19" s="13">
        <f t="shared" si="2"/>
        <v>2520227</v>
      </c>
      <c r="L19" s="13">
        <v>2444620</v>
      </c>
      <c r="M19" s="15">
        <f t="shared" si="3"/>
        <v>75607</v>
      </c>
      <c r="O19" s="36"/>
      <c r="P19" s="36"/>
      <c r="Q19" s="36"/>
    </row>
    <row r="20" spans="1:17" x14ac:dyDescent="0.25">
      <c r="A20" s="10">
        <v>44389</v>
      </c>
      <c r="B20" s="10">
        <v>44454</v>
      </c>
      <c r="C20" s="11">
        <f t="shared" si="0"/>
        <v>319</v>
      </c>
      <c r="D20" s="11" t="s">
        <v>17</v>
      </c>
      <c r="E20" s="12">
        <v>1496</v>
      </c>
      <c r="F20" s="13">
        <v>409044</v>
      </c>
      <c r="G20" s="13">
        <v>0</v>
      </c>
      <c r="H20" s="13">
        <f t="shared" si="1"/>
        <v>409044</v>
      </c>
      <c r="I20" s="13">
        <v>8181</v>
      </c>
      <c r="J20" s="14"/>
      <c r="K20" s="13">
        <f t="shared" si="2"/>
        <v>400863</v>
      </c>
      <c r="L20" s="13">
        <v>0</v>
      </c>
      <c r="M20" s="15">
        <f t="shared" si="3"/>
        <v>400863</v>
      </c>
      <c r="O20" s="36"/>
      <c r="P20" s="36"/>
      <c r="Q20" s="36"/>
    </row>
    <row r="21" spans="1:17" x14ac:dyDescent="0.25">
      <c r="A21" s="10">
        <v>44419</v>
      </c>
      <c r="B21" s="16">
        <v>44480</v>
      </c>
      <c r="C21" s="11">
        <f t="shared" si="0"/>
        <v>293</v>
      </c>
      <c r="D21" s="11" t="s">
        <v>18</v>
      </c>
      <c r="E21" s="12">
        <v>15</v>
      </c>
      <c r="F21" s="13">
        <v>182910</v>
      </c>
      <c r="G21" s="13">
        <v>0</v>
      </c>
      <c r="H21" s="13">
        <f t="shared" si="1"/>
        <v>182910</v>
      </c>
      <c r="I21" s="13">
        <v>3658</v>
      </c>
      <c r="J21" s="14"/>
      <c r="K21" s="13">
        <f t="shared" si="2"/>
        <v>179252</v>
      </c>
      <c r="L21" s="13">
        <v>0</v>
      </c>
      <c r="M21" s="15">
        <f t="shared" si="3"/>
        <v>179252</v>
      </c>
      <c r="O21" s="36"/>
      <c r="P21" s="36"/>
      <c r="Q21" s="36"/>
    </row>
    <row r="22" spans="1:17" x14ac:dyDescent="0.25">
      <c r="A22" s="10">
        <v>44419</v>
      </c>
      <c r="B22" s="16">
        <v>44480</v>
      </c>
      <c r="C22" s="11">
        <f t="shared" si="0"/>
        <v>293</v>
      </c>
      <c r="D22" s="11" t="s">
        <v>18</v>
      </c>
      <c r="E22" s="12">
        <v>17</v>
      </c>
      <c r="F22" s="13">
        <v>4922710</v>
      </c>
      <c r="G22" s="13">
        <v>44800</v>
      </c>
      <c r="H22" s="13">
        <f t="shared" si="1"/>
        <v>4877910</v>
      </c>
      <c r="I22" s="13">
        <v>98454</v>
      </c>
      <c r="J22" s="14">
        <v>263212</v>
      </c>
      <c r="K22" s="13">
        <f t="shared" si="2"/>
        <v>4516244</v>
      </c>
      <c r="L22" s="13">
        <v>4460394</v>
      </c>
      <c r="M22" s="15">
        <f t="shared" si="3"/>
        <v>55850</v>
      </c>
      <c r="O22" s="36"/>
      <c r="P22" s="36"/>
      <c r="Q22" s="36"/>
    </row>
    <row r="23" spans="1:17" x14ac:dyDescent="0.25">
      <c r="A23" s="10">
        <v>44421</v>
      </c>
      <c r="B23" s="16">
        <v>44480</v>
      </c>
      <c r="C23" s="11">
        <f t="shared" si="0"/>
        <v>293</v>
      </c>
      <c r="D23" s="11" t="s">
        <v>18</v>
      </c>
      <c r="E23" s="12">
        <v>18</v>
      </c>
      <c r="F23" s="13">
        <v>13250590</v>
      </c>
      <c r="G23" s="13">
        <v>362000</v>
      </c>
      <c r="H23" s="13">
        <f t="shared" si="1"/>
        <v>12888590</v>
      </c>
      <c r="I23" s="13">
        <v>265011</v>
      </c>
      <c r="J23" s="14">
        <v>182910</v>
      </c>
      <c r="K23" s="13">
        <f t="shared" si="2"/>
        <v>12440669</v>
      </c>
      <c r="L23" s="13">
        <v>12260365</v>
      </c>
      <c r="M23" s="15">
        <f t="shared" si="3"/>
        <v>180304</v>
      </c>
      <c r="O23" s="36"/>
      <c r="P23" s="36"/>
      <c r="Q23" s="36"/>
    </row>
    <row r="24" spans="1:17" x14ac:dyDescent="0.25">
      <c r="A24" s="10">
        <v>44453</v>
      </c>
      <c r="B24" s="16">
        <v>44514</v>
      </c>
      <c r="C24" s="11">
        <f t="shared" si="0"/>
        <v>259</v>
      </c>
      <c r="D24" s="11" t="s">
        <v>18</v>
      </c>
      <c r="E24" s="12">
        <v>221</v>
      </c>
      <c r="F24" s="13">
        <v>14781378</v>
      </c>
      <c r="G24" s="13">
        <v>512900</v>
      </c>
      <c r="H24" s="13">
        <f t="shared" si="1"/>
        <v>14268478</v>
      </c>
      <c r="I24" s="13">
        <v>295628</v>
      </c>
      <c r="J24" s="14">
        <v>182910</v>
      </c>
      <c r="K24" s="13">
        <f t="shared" si="2"/>
        <v>13789940</v>
      </c>
      <c r="L24" s="13">
        <v>13689076</v>
      </c>
      <c r="M24" s="15">
        <f t="shared" si="3"/>
        <v>100864</v>
      </c>
      <c r="O24" s="36"/>
      <c r="P24" s="36"/>
      <c r="Q24" s="36"/>
    </row>
    <row r="25" spans="1:17" x14ac:dyDescent="0.25">
      <c r="A25" s="10">
        <v>44477</v>
      </c>
      <c r="B25" s="16">
        <v>44538</v>
      </c>
      <c r="C25" s="11">
        <f t="shared" si="0"/>
        <v>235</v>
      </c>
      <c r="D25" s="11" t="s">
        <v>18</v>
      </c>
      <c r="E25" s="12">
        <v>315</v>
      </c>
      <c r="F25" s="13">
        <v>10861910</v>
      </c>
      <c r="G25" s="13">
        <v>272900</v>
      </c>
      <c r="H25" s="13">
        <f t="shared" si="1"/>
        <v>10589010</v>
      </c>
      <c r="I25" s="13">
        <v>217238</v>
      </c>
      <c r="J25" s="14"/>
      <c r="K25" s="13">
        <f t="shared" si="2"/>
        <v>10371772</v>
      </c>
      <c r="L25" s="13">
        <v>10242704</v>
      </c>
      <c r="M25" s="15">
        <f t="shared" si="3"/>
        <v>129068</v>
      </c>
      <c r="O25" s="36"/>
      <c r="P25" s="36"/>
      <c r="Q25" s="36"/>
    </row>
    <row r="26" spans="1:17" x14ac:dyDescent="0.25">
      <c r="A26" s="10">
        <v>44477</v>
      </c>
      <c r="B26" s="16">
        <v>44538</v>
      </c>
      <c r="C26" s="11">
        <f t="shared" si="0"/>
        <v>235</v>
      </c>
      <c r="D26" s="11" t="s">
        <v>18</v>
      </c>
      <c r="E26" s="12">
        <v>318</v>
      </c>
      <c r="F26" s="13">
        <v>6114108</v>
      </c>
      <c r="G26" s="13">
        <v>65600</v>
      </c>
      <c r="H26" s="13">
        <f t="shared" si="1"/>
        <v>6048508</v>
      </c>
      <c r="I26" s="13">
        <v>122282</v>
      </c>
      <c r="J26" s="14"/>
      <c r="K26" s="13">
        <f t="shared" si="2"/>
        <v>5926226</v>
      </c>
      <c r="L26" s="13">
        <v>5210264</v>
      </c>
      <c r="M26" s="15">
        <f t="shared" si="3"/>
        <v>715962</v>
      </c>
      <c r="O26" s="36"/>
      <c r="P26" s="36"/>
      <c r="Q26" s="36"/>
    </row>
    <row r="27" spans="1:17" x14ac:dyDescent="0.25">
      <c r="A27" s="10">
        <v>44483</v>
      </c>
      <c r="B27" s="16">
        <v>44544</v>
      </c>
      <c r="C27" s="11">
        <f t="shared" si="0"/>
        <v>229</v>
      </c>
      <c r="D27" s="11" t="s">
        <v>18</v>
      </c>
      <c r="E27" s="12">
        <v>330</v>
      </c>
      <c r="F27" s="13">
        <v>10899404</v>
      </c>
      <c r="G27" s="13">
        <v>236000</v>
      </c>
      <c r="H27" s="13">
        <f t="shared" si="1"/>
        <v>10663404</v>
      </c>
      <c r="I27" s="13">
        <v>217988</v>
      </c>
      <c r="J27" s="14">
        <v>540612</v>
      </c>
      <c r="K27" s="13">
        <f t="shared" si="2"/>
        <v>9904804</v>
      </c>
      <c r="L27" s="13">
        <v>9808905</v>
      </c>
      <c r="M27" s="15">
        <f t="shared" si="3"/>
        <v>95899</v>
      </c>
      <c r="O27" s="36"/>
      <c r="P27" s="36"/>
      <c r="Q27" s="36"/>
    </row>
    <row r="28" spans="1:17" x14ac:dyDescent="0.25">
      <c r="A28" s="10">
        <v>44519</v>
      </c>
      <c r="B28" s="16">
        <v>44580</v>
      </c>
      <c r="C28" s="11">
        <f t="shared" si="0"/>
        <v>193</v>
      </c>
      <c r="D28" s="11" t="s">
        <v>18</v>
      </c>
      <c r="E28" s="12">
        <v>443</v>
      </c>
      <c r="F28" s="13">
        <v>3105648</v>
      </c>
      <c r="G28" s="13">
        <v>0</v>
      </c>
      <c r="H28" s="13">
        <f t="shared" si="1"/>
        <v>3105648</v>
      </c>
      <c r="I28" s="13">
        <v>62113</v>
      </c>
      <c r="J28" s="14">
        <v>0</v>
      </c>
      <c r="K28" s="13">
        <f t="shared" si="2"/>
        <v>3043535</v>
      </c>
      <c r="L28" s="13">
        <v>3064698</v>
      </c>
      <c r="M28" s="15">
        <f t="shared" si="3"/>
        <v>-21163</v>
      </c>
      <c r="O28" s="36"/>
      <c r="P28" s="36"/>
      <c r="Q28" s="36"/>
    </row>
    <row r="29" spans="1:17" x14ac:dyDescent="0.25">
      <c r="A29" s="10">
        <v>44519</v>
      </c>
      <c r="B29" s="16">
        <v>44580</v>
      </c>
      <c r="C29" s="11">
        <f t="shared" si="0"/>
        <v>193</v>
      </c>
      <c r="D29" s="11" t="s">
        <v>18</v>
      </c>
      <c r="E29" s="12">
        <v>444</v>
      </c>
      <c r="F29" s="13">
        <v>1182380</v>
      </c>
      <c r="G29" s="13">
        <v>0</v>
      </c>
      <c r="H29" s="13">
        <f t="shared" si="1"/>
        <v>1182380</v>
      </c>
      <c r="I29" s="13">
        <v>23648</v>
      </c>
      <c r="J29" s="14"/>
      <c r="K29" s="13">
        <f t="shared" si="2"/>
        <v>1158732</v>
      </c>
      <c r="L29" s="13">
        <v>0</v>
      </c>
      <c r="M29" s="15">
        <f t="shared" si="3"/>
        <v>1158732</v>
      </c>
      <c r="O29" s="36"/>
      <c r="P29" s="36"/>
      <c r="Q29" s="36"/>
    </row>
    <row r="30" spans="1:17" x14ac:dyDescent="0.25">
      <c r="A30" s="10">
        <v>44519</v>
      </c>
      <c r="B30" s="16">
        <v>44580</v>
      </c>
      <c r="C30" s="11">
        <f t="shared" si="0"/>
        <v>193</v>
      </c>
      <c r="D30" s="11" t="s">
        <v>18</v>
      </c>
      <c r="E30" s="12">
        <v>445</v>
      </c>
      <c r="F30" s="13">
        <v>10036088</v>
      </c>
      <c r="G30" s="13">
        <v>144800</v>
      </c>
      <c r="H30" s="13">
        <f t="shared" si="1"/>
        <v>9891288</v>
      </c>
      <c r="I30" s="13">
        <v>200722</v>
      </c>
      <c r="J30" s="14"/>
      <c r="K30" s="13">
        <f t="shared" si="2"/>
        <v>9690566</v>
      </c>
      <c r="L30" s="13">
        <v>9891288</v>
      </c>
      <c r="M30" s="15">
        <f t="shared" si="3"/>
        <v>-200722</v>
      </c>
      <c r="O30" s="36"/>
      <c r="P30" s="36"/>
      <c r="Q30" s="36"/>
    </row>
    <row r="31" spans="1:17" x14ac:dyDescent="0.25">
      <c r="A31" s="10">
        <v>44531</v>
      </c>
      <c r="B31" s="16">
        <v>44593</v>
      </c>
      <c r="C31" s="11">
        <f t="shared" si="0"/>
        <v>180</v>
      </c>
      <c r="D31" s="11" t="s">
        <v>18</v>
      </c>
      <c r="E31" s="12">
        <v>599</v>
      </c>
      <c r="F31" s="13">
        <v>9370970</v>
      </c>
      <c r="G31" s="13">
        <v>344800</v>
      </c>
      <c r="H31" s="13">
        <f t="shared" si="1"/>
        <v>9026170</v>
      </c>
      <c r="I31" s="13">
        <v>187419</v>
      </c>
      <c r="J31" s="14"/>
      <c r="K31" s="13">
        <f t="shared" si="2"/>
        <v>8838751</v>
      </c>
      <c r="L31" s="13">
        <v>8261858</v>
      </c>
      <c r="M31" s="15">
        <f t="shared" si="3"/>
        <v>576893</v>
      </c>
      <c r="O31" s="36"/>
      <c r="P31" s="36"/>
      <c r="Q31" s="36"/>
    </row>
    <row r="32" spans="1:17" x14ac:dyDescent="0.25">
      <c r="A32" s="10">
        <v>44531</v>
      </c>
      <c r="B32" s="16">
        <v>44593</v>
      </c>
      <c r="C32" s="11">
        <f t="shared" si="0"/>
        <v>180</v>
      </c>
      <c r="D32" s="11" t="s">
        <v>18</v>
      </c>
      <c r="E32" s="12">
        <v>601</v>
      </c>
      <c r="F32" s="13">
        <v>1533168</v>
      </c>
      <c r="G32" s="13">
        <v>22500</v>
      </c>
      <c r="H32" s="13">
        <f t="shared" si="1"/>
        <v>1510668</v>
      </c>
      <c r="I32" s="13">
        <v>30663</v>
      </c>
      <c r="J32" s="14"/>
      <c r="K32" s="13">
        <f t="shared" si="2"/>
        <v>1480005</v>
      </c>
      <c r="L32" s="13">
        <f>1045110+196926</f>
        <v>1242036</v>
      </c>
      <c r="M32" s="15">
        <f t="shared" si="3"/>
        <v>237969</v>
      </c>
      <c r="O32" s="36"/>
      <c r="P32" s="36"/>
      <c r="Q32" s="36"/>
    </row>
    <row r="33" spans="1:17" x14ac:dyDescent="0.25">
      <c r="A33" s="10">
        <v>44531</v>
      </c>
      <c r="B33" s="16">
        <v>44593</v>
      </c>
      <c r="C33" s="11">
        <f t="shared" si="0"/>
        <v>180</v>
      </c>
      <c r="D33" s="11" t="s">
        <v>18</v>
      </c>
      <c r="E33" s="12">
        <v>602</v>
      </c>
      <c r="F33" s="13">
        <v>292656</v>
      </c>
      <c r="G33" s="13">
        <v>11100</v>
      </c>
      <c r="H33" s="13">
        <f t="shared" si="1"/>
        <v>281556</v>
      </c>
      <c r="I33" s="13">
        <v>5853</v>
      </c>
      <c r="J33" s="14"/>
      <c r="K33" s="13">
        <f t="shared" si="2"/>
        <v>275703</v>
      </c>
      <c r="L33" s="13">
        <v>0</v>
      </c>
      <c r="M33" s="15">
        <f t="shared" si="3"/>
        <v>275703</v>
      </c>
      <c r="O33" s="36"/>
      <c r="P33" s="36"/>
      <c r="Q33" s="36"/>
    </row>
    <row r="34" spans="1:17" x14ac:dyDescent="0.25">
      <c r="A34" s="10">
        <v>44544</v>
      </c>
      <c r="B34" s="16">
        <v>44606</v>
      </c>
      <c r="C34" s="11">
        <f t="shared" si="0"/>
        <v>167</v>
      </c>
      <c r="D34" s="11" t="s">
        <v>18</v>
      </c>
      <c r="E34" s="17">
        <v>739</v>
      </c>
      <c r="F34" s="13">
        <v>8442184</v>
      </c>
      <c r="G34" s="13">
        <v>247800</v>
      </c>
      <c r="H34" s="13">
        <f t="shared" si="1"/>
        <v>8194384</v>
      </c>
      <c r="I34" s="13">
        <v>168844</v>
      </c>
      <c r="J34" s="14"/>
      <c r="K34" s="13">
        <f t="shared" si="2"/>
        <v>8025540</v>
      </c>
      <c r="L34" s="13">
        <v>8185584</v>
      </c>
      <c r="M34" s="15">
        <f t="shared" si="3"/>
        <v>-160044</v>
      </c>
      <c r="O34" s="36"/>
      <c r="P34" s="36"/>
      <c r="Q34" s="36"/>
    </row>
    <row r="35" spans="1:17" x14ac:dyDescent="0.25">
      <c r="A35" s="10">
        <v>44544</v>
      </c>
      <c r="B35" s="16">
        <v>44606</v>
      </c>
      <c r="C35" s="11">
        <f t="shared" si="0"/>
        <v>167</v>
      </c>
      <c r="D35" s="11" t="s">
        <v>18</v>
      </c>
      <c r="E35" s="17">
        <v>740</v>
      </c>
      <c r="F35" s="13">
        <v>932022</v>
      </c>
      <c r="G35" s="13">
        <v>0</v>
      </c>
      <c r="H35" s="13">
        <f t="shared" si="1"/>
        <v>932022</v>
      </c>
      <c r="I35" s="13">
        <v>18640</v>
      </c>
      <c r="J35" s="14"/>
      <c r="K35" s="13">
        <f t="shared" si="2"/>
        <v>913382</v>
      </c>
      <c r="L35" s="13">
        <v>0</v>
      </c>
      <c r="M35" s="15">
        <f t="shared" si="3"/>
        <v>913382</v>
      </c>
      <c r="O35" s="36"/>
      <c r="P35" s="36"/>
      <c r="Q35" s="36"/>
    </row>
    <row r="36" spans="1:17" x14ac:dyDescent="0.25">
      <c r="A36" s="10">
        <v>44544</v>
      </c>
      <c r="B36" s="16">
        <v>44606</v>
      </c>
      <c r="C36" s="11">
        <f t="shared" si="0"/>
        <v>167</v>
      </c>
      <c r="D36" s="11" t="s">
        <v>18</v>
      </c>
      <c r="E36" s="17">
        <v>741</v>
      </c>
      <c r="F36" s="13">
        <v>761164</v>
      </c>
      <c r="G36" s="13">
        <v>2800</v>
      </c>
      <c r="H36" s="13">
        <f t="shared" si="1"/>
        <v>758364</v>
      </c>
      <c r="I36" s="13">
        <v>15223</v>
      </c>
      <c r="J36" s="14"/>
      <c r="K36" s="13">
        <f t="shared" si="2"/>
        <v>743141</v>
      </c>
      <c r="L36" s="13">
        <v>0</v>
      </c>
      <c r="M36" s="15">
        <f t="shared" si="3"/>
        <v>743141</v>
      </c>
      <c r="O36" s="36"/>
      <c r="P36" s="36"/>
      <c r="Q36" s="36"/>
    </row>
    <row r="37" spans="1:17" x14ac:dyDescent="0.25">
      <c r="A37" s="10">
        <v>44544</v>
      </c>
      <c r="B37" s="16">
        <v>44606</v>
      </c>
      <c r="C37" s="11">
        <f t="shared" si="0"/>
        <v>167</v>
      </c>
      <c r="D37" s="11" t="s">
        <v>18</v>
      </c>
      <c r="E37" s="17">
        <v>742</v>
      </c>
      <c r="F37" s="13">
        <v>854630</v>
      </c>
      <c r="G37" s="13">
        <v>0</v>
      </c>
      <c r="H37" s="13">
        <f t="shared" si="1"/>
        <v>854630</v>
      </c>
      <c r="I37" s="13">
        <v>17093</v>
      </c>
      <c r="J37" s="14"/>
      <c r="K37" s="13">
        <f t="shared" si="2"/>
        <v>837537</v>
      </c>
      <c r="L37" s="13">
        <v>0</v>
      </c>
      <c r="M37" s="15">
        <f t="shared" si="3"/>
        <v>837537</v>
      </c>
      <c r="O37" s="36"/>
      <c r="P37" s="36"/>
      <c r="Q37" s="36"/>
    </row>
    <row r="38" spans="1:17" x14ac:dyDescent="0.25">
      <c r="A38" s="16">
        <v>44663</v>
      </c>
      <c r="B38" s="16">
        <v>44724</v>
      </c>
      <c r="C38" s="11">
        <f t="shared" si="0"/>
        <v>49</v>
      </c>
      <c r="D38" s="11" t="s">
        <v>18</v>
      </c>
      <c r="E38" s="17">
        <v>1214</v>
      </c>
      <c r="F38" s="13">
        <v>1645318</v>
      </c>
      <c r="G38" s="13">
        <v>6300</v>
      </c>
      <c r="H38" s="13">
        <f t="shared" si="1"/>
        <v>1639018</v>
      </c>
      <c r="I38" s="13">
        <v>32906</v>
      </c>
      <c r="J38" s="14"/>
      <c r="K38" s="13">
        <f t="shared" si="2"/>
        <v>1606112</v>
      </c>
      <c r="L38" s="13">
        <v>0</v>
      </c>
      <c r="M38" s="15">
        <f t="shared" si="3"/>
        <v>1606112</v>
      </c>
      <c r="O38" s="36"/>
      <c r="P38" s="36"/>
      <c r="Q38" s="36"/>
    </row>
    <row r="39" spans="1:17" x14ac:dyDescent="0.25">
      <c r="A39" s="16">
        <v>44663</v>
      </c>
      <c r="B39" s="16">
        <v>44724</v>
      </c>
      <c r="C39" s="11">
        <f t="shared" si="0"/>
        <v>49</v>
      </c>
      <c r="D39" s="11" t="s">
        <v>18</v>
      </c>
      <c r="E39" s="17">
        <v>1215</v>
      </c>
      <c r="F39" s="13">
        <v>869382</v>
      </c>
      <c r="G39" s="13">
        <v>6200</v>
      </c>
      <c r="H39" s="13">
        <f t="shared" si="1"/>
        <v>863182</v>
      </c>
      <c r="I39" s="13">
        <v>17388</v>
      </c>
      <c r="J39" s="14"/>
      <c r="K39" s="13">
        <f t="shared" si="2"/>
        <v>845794</v>
      </c>
      <c r="L39" s="13">
        <v>0</v>
      </c>
      <c r="M39" s="15">
        <f t="shared" si="3"/>
        <v>845794</v>
      </c>
      <c r="O39" s="36"/>
      <c r="P39" s="36"/>
      <c r="Q39" s="36"/>
    </row>
    <row r="40" spans="1:17" ht="15.75" x14ac:dyDescent="0.25">
      <c r="A40" s="18"/>
      <c r="B40" s="88" t="s">
        <v>19</v>
      </c>
      <c r="C40" s="89"/>
      <c r="D40" s="89"/>
      <c r="E40" s="90"/>
      <c r="F40" s="19">
        <f t="shared" ref="F40:M40" si="4">SUM(F6:F39)</f>
        <v>152422552</v>
      </c>
      <c r="G40" s="19">
        <f t="shared" si="4"/>
        <v>3632600</v>
      </c>
      <c r="H40" s="19">
        <f t="shared" si="4"/>
        <v>148789952</v>
      </c>
      <c r="I40" s="19">
        <f t="shared" si="4"/>
        <v>3026758</v>
      </c>
      <c r="J40" s="19">
        <f t="shared" si="4"/>
        <v>1601568</v>
      </c>
      <c r="K40" s="19">
        <f t="shared" si="4"/>
        <v>144161626</v>
      </c>
      <c r="L40" s="19">
        <f t="shared" si="4"/>
        <v>132685265</v>
      </c>
      <c r="M40" s="19">
        <f t="shared" si="4"/>
        <v>11476361</v>
      </c>
    </row>
    <row r="41" spans="1:17" x14ac:dyDescent="0.25">
      <c r="E41" s="20"/>
      <c r="F41" s="21"/>
      <c r="G41" s="21"/>
      <c r="H41" s="21"/>
      <c r="I41" s="21"/>
      <c r="J41" s="22"/>
      <c r="K41" s="21"/>
      <c r="M41" s="3"/>
    </row>
    <row r="42" spans="1:17" x14ac:dyDescent="0.25">
      <c r="E42" s="20"/>
      <c r="F42" s="21"/>
      <c r="G42" s="21"/>
      <c r="H42" s="21"/>
      <c r="I42" s="21"/>
      <c r="J42" s="22"/>
      <c r="K42" s="21"/>
      <c r="M42" s="3"/>
    </row>
    <row r="43" spans="1:17" x14ac:dyDescent="0.25">
      <c r="E43" s="20"/>
      <c r="F43" s="23"/>
      <c r="G43" s="24"/>
      <c r="H43" s="25"/>
      <c r="I43" s="25"/>
      <c r="J43" s="26"/>
      <c r="K43" s="25"/>
      <c r="M43" s="3"/>
    </row>
  </sheetData>
  <mergeCells count="1">
    <mergeCell ref="B40:E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6"/>
  <sheetViews>
    <sheetView tabSelected="1" workbookViewId="0">
      <selection activeCell="C15" sqref="C15"/>
    </sheetView>
  </sheetViews>
  <sheetFormatPr baseColWidth="10" defaultRowHeight="15" x14ac:dyDescent="0.25"/>
  <cols>
    <col min="1" max="1" width="10" bestFit="1" customWidth="1"/>
    <col min="2" max="2" width="39.8554687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10" max="10" width="15.140625" bestFit="1" customWidth="1"/>
    <col min="11" max="11" width="14.140625" bestFit="1" customWidth="1"/>
    <col min="13" max="13" width="47" bestFit="1" customWidth="1"/>
    <col min="14" max="17" width="0" hidden="1" customWidth="1"/>
    <col min="18" max="18" width="13.140625" style="36" hidden="1" customWidth="1"/>
    <col min="19" max="21" width="0" hidden="1" customWidth="1"/>
    <col min="24" max="26" width="0" hidden="1" customWidth="1"/>
  </cols>
  <sheetData>
    <row r="1" spans="1:48" x14ac:dyDescent="0.25">
      <c r="J1" s="37">
        <f>SUBTOTAL(9,J3:J36)</f>
        <v>148789952</v>
      </c>
      <c r="K1" s="37">
        <f>SUBTOTAL(9,K3:K36)</f>
        <v>11476361</v>
      </c>
    </row>
    <row r="2" spans="1:48" ht="105" x14ac:dyDescent="0.25">
      <c r="A2" s="27" t="s">
        <v>20</v>
      </c>
      <c r="B2" s="27" t="s">
        <v>21</v>
      </c>
      <c r="C2" s="27" t="s">
        <v>22</v>
      </c>
      <c r="D2" s="27" t="s">
        <v>23</v>
      </c>
      <c r="E2" s="27" t="s">
        <v>24</v>
      </c>
      <c r="F2" s="28" t="s">
        <v>25</v>
      </c>
      <c r="G2" s="27" t="s">
        <v>26</v>
      </c>
      <c r="H2" s="27" t="s">
        <v>27</v>
      </c>
      <c r="I2" s="27" t="s">
        <v>28</v>
      </c>
      <c r="J2" s="29" t="s">
        <v>29</v>
      </c>
      <c r="K2" s="29" t="s">
        <v>30</v>
      </c>
      <c r="L2" s="27" t="s">
        <v>31</v>
      </c>
      <c r="M2" s="30" t="s">
        <v>32</v>
      </c>
      <c r="N2" s="30" t="s">
        <v>33</v>
      </c>
      <c r="O2" s="30" t="s">
        <v>34</v>
      </c>
      <c r="P2" s="30" t="s">
        <v>35</v>
      </c>
      <c r="Q2" s="31" t="s">
        <v>36</v>
      </c>
      <c r="R2" s="30" t="s">
        <v>37</v>
      </c>
      <c r="S2" s="30" t="s">
        <v>38</v>
      </c>
      <c r="T2" s="30" t="s">
        <v>39</v>
      </c>
      <c r="U2" s="30" t="s">
        <v>40</v>
      </c>
      <c r="V2" s="27" t="s">
        <v>41</v>
      </c>
      <c r="W2" s="29" t="s">
        <v>42</v>
      </c>
      <c r="X2" s="29" t="s">
        <v>43</v>
      </c>
      <c r="Y2" s="29" t="s">
        <v>44</v>
      </c>
      <c r="Z2" s="29" t="s">
        <v>45</v>
      </c>
      <c r="AA2" s="29" t="s">
        <v>46</v>
      </c>
      <c r="AB2" s="32" t="s">
        <v>47</v>
      </c>
      <c r="AC2" s="32" t="s">
        <v>48</v>
      </c>
      <c r="AD2" s="32" t="s">
        <v>49</v>
      </c>
      <c r="AE2" s="32" t="s">
        <v>50</v>
      </c>
      <c r="AF2" s="29" t="s">
        <v>51</v>
      </c>
      <c r="AG2" s="30" t="s">
        <v>52</v>
      </c>
      <c r="AH2" s="30" t="s">
        <v>53</v>
      </c>
      <c r="AI2" s="33" t="s">
        <v>54</v>
      </c>
      <c r="AJ2" s="33" t="s">
        <v>55</v>
      </c>
      <c r="AK2" s="29" t="s">
        <v>56</v>
      </c>
      <c r="AL2" s="27" t="s">
        <v>57</v>
      </c>
      <c r="AM2" s="27" t="s">
        <v>58</v>
      </c>
      <c r="AN2" s="27" t="s">
        <v>59</v>
      </c>
      <c r="AO2" s="27" t="s">
        <v>60</v>
      </c>
      <c r="AP2" s="27" t="s">
        <v>61</v>
      </c>
      <c r="AQ2" s="27" t="s">
        <v>62</v>
      </c>
      <c r="AR2" s="27" t="s">
        <v>63</v>
      </c>
      <c r="AS2" s="27" t="s">
        <v>64</v>
      </c>
      <c r="AT2" s="29" t="s">
        <v>65</v>
      </c>
      <c r="AU2" s="29" t="s">
        <v>66</v>
      </c>
      <c r="AV2" s="27" t="s">
        <v>67</v>
      </c>
    </row>
    <row r="3" spans="1:48" x14ac:dyDescent="0.25">
      <c r="A3" s="18">
        <v>900759245</v>
      </c>
      <c r="B3" s="18" t="s">
        <v>68</v>
      </c>
      <c r="C3" s="18" t="s">
        <v>18</v>
      </c>
      <c r="D3" s="18">
        <v>445</v>
      </c>
      <c r="E3" s="18" t="s">
        <v>69</v>
      </c>
      <c r="F3" s="18" t="s">
        <v>70</v>
      </c>
      <c r="G3" s="18" t="s">
        <v>18</v>
      </c>
      <c r="H3" s="18">
        <v>445</v>
      </c>
      <c r="I3" s="34">
        <v>44519</v>
      </c>
      <c r="J3" s="35">
        <v>9891288</v>
      </c>
      <c r="K3" s="35">
        <v>-200722</v>
      </c>
      <c r="L3" s="18" t="s">
        <v>71</v>
      </c>
      <c r="M3" s="18" t="s">
        <v>183</v>
      </c>
      <c r="N3" s="18"/>
      <c r="O3" s="18"/>
      <c r="P3" s="35">
        <v>0</v>
      </c>
      <c r="Q3" s="18"/>
      <c r="R3" s="35">
        <v>0</v>
      </c>
      <c r="S3" s="18"/>
      <c r="T3" s="18"/>
      <c r="U3" s="18"/>
      <c r="V3" s="18" t="s">
        <v>72</v>
      </c>
      <c r="W3" s="35">
        <v>9891288</v>
      </c>
      <c r="X3" s="35">
        <v>0</v>
      </c>
      <c r="Y3" s="35">
        <v>0</v>
      </c>
      <c r="Z3" s="35">
        <v>0</v>
      </c>
      <c r="AA3" s="35">
        <v>9891288</v>
      </c>
      <c r="AB3" s="35">
        <v>0</v>
      </c>
      <c r="AC3" s="18"/>
      <c r="AD3" s="35">
        <v>0</v>
      </c>
      <c r="AE3" s="18"/>
      <c r="AF3" s="35">
        <v>0</v>
      </c>
      <c r="AG3" s="35">
        <v>9891288</v>
      </c>
      <c r="AH3" s="35">
        <v>0</v>
      </c>
      <c r="AI3" s="18">
        <v>2201242781</v>
      </c>
      <c r="AJ3" s="18" t="s">
        <v>168</v>
      </c>
      <c r="AK3" s="35">
        <v>0</v>
      </c>
      <c r="AL3" s="34">
        <v>44519</v>
      </c>
      <c r="AM3" s="18"/>
      <c r="AN3" s="18">
        <v>2</v>
      </c>
      <c r="AO3" s="18"/>
      <c r="AP3" s="18"/>
      <c r="AQ3" s="18">
        <v>1</v>
      </c>
      <c r="AR3" s="18">
        <v>20211230</v>
      </c>
      <c r="AS3" s="18">
        <v>20211217</v>
      </c>
      <c r="AT3" s="35">
        <v>9891288</v>
      </c>
      <c r="AU3" s="35">
        <v>0</v>
      </c>
      <c r="AV3" s="18"/>
    </row>
    <row r="4" spans="1:48" x14ac:dyDescent="0.25">
      <c r="A4" s="18">
        <v>900759245</v>
      </c>
      <c r="B4" s="18" t="s">
        <v>68</v>
      </c>
      <c r="C4" s="18" t="s">
        <v>18</v>
      </c>
      <c r="D4" s="18">
        <v>15</v>
      </c>
      <c r="E4" s="18" t="s">
        <v>73</v>
      </c>
      <c r="F4" s="18" t="s">
        <v>74</v>
      </c>
      <c r="G4" s="18" t="s">
        <v>18</v>
      </c>
      <c r="H4" s="18">
        <v>15</v>
      </c>
      <c r="I4" s="34">
        <v>44419</v>
      </c>
      <c r="J4" s="35">
        <v>182910</v>
      </c>
      <c r="K4" s="35">
        <v>179252</v>
      </c>
      <c r="L4" s="18" t="s">
        <v>71</v>
      </c>
      <c r="M4" s="18" t="s">
        <v>167</v>
      </c>
      <c r="N4" s="18"/>
      <c r="O4" s="18"/>
      <c r="P4" s="35">
        <v>0</v>
      </c>
      <c r="Q4" s="18"/>
      <c r="R4" s="35">
        <v>182910</v>
      </c>
      <c r="S4" s="18">
        <v>1221785658</v>
      </c>
      <c r="T4" s="18"/>
      <c r="U4" s="18"/>
      <c r="V4" s="18" t="s">
        <v>72</v>
      </c>
      <c r="W4" s="35">
        <v>182910</v>
      </c>
      <c r="X4" s="35">
        <v>0</v>
      </c>
      <c r="Y4" s="35">
        <v>0</v>
      </c>
      <c r="Z4" s="35">
        <v>0</v>
      </c>
      <c r="AA4" s="35">
        <v>182910</v>
      </c>
      <c r="AB4" s="35">
        <v>0</v>
      </c>
      <c r="AC4" s="18"/>
      <c r="AD4" s="35">
        <v>0</v>
      </c>
      <c r="AE4" s="18"/>
      <c r="AF4" s="35">
        <v>0</v>
      </c>
      <c r="AG4" s="35">
        <v>0</v>
      </c>
      <c r="AH4" s="35">
        <v>0</v>
      </c>
      <c r="AI4" s="18"/>
      <c r="AJ4" s="18"/>
      <c r="AK4" s="35">
        <v>0</v>
      </c>
      <c r="AL4" s="34">
        <v>44419</v>
      </c>
      <c r="AM4" s="18"/>
      <c r="AN4" s="18">
        <v>2</v>
      </c>
      <c r="AO4" s="18"/>
      <c r="AP4" s="18"/>
      <c r="AQ4" s="18">
        <v>1</v>
      </c>
      <c r="AR4" s="18">
        <v>20210831</v>
      </c>
      <c r="AS4" s="18">
        <v>20210815</v>
      </c>
      <c r="AT4" s="35">
        <v>182910</v>
      </c>
      <c r="AU4" s="35">
        <v>0</v>
      </c>
      <c r="AV4" s="18"/>
    </row>
    <row r="5" spans="1:48" x14ac:dyDescent="0.25">
      <c r="A5" s="18">
        <v>900759245</v>
      </c>
      <c r="B5" s="18" t="s">
        <v>68</v>
      </c>
      <c r="C5" s="18" t="s">
        <v>16</v>
      </c>
      <c r="D5" s="18">
        <v>7933</v>
      </c>
      <c r="E5" s="18" t="s">
        <v>75</v>
      </c>
      <c r="F5" s="18" t="s">
        <v>76</v>
      </c>
      <c r="G5" s="18" t="s">
        <v>16</v>
      </c>
      <c r="H5" s="18">
        <v>7933</v>
      </c>
      <c r="I5" s="34">
        <v>43922</v>
      </c>
      <c r="J5" s="35">
        <v>735150</v>
      </c>
      <c r="K5" s="35">
        <v>25200</v>
      </c>
      <c r="L5" s="18" t="s">
        <v>71</v>
      </c>
      <c r="M5" s="18" t="s">
        <v>167</v>
      </c>
      <c r="N5" s="18"/>
      <c r="O5" s="18"/>
      <c r="P5" s="35">
        <v>0</v>
      </c>
      <c r="Q5" s="18"/>
      <c r="R5" s="35">
        <v>0</v>
      </c>
      <c r="S5" s="18"/>
      <c r="T5" s="18"/>
      <c r="U5" s="18"/>
      <c r="V5" s="18" t="s">
        <v>72</v>
      </c>
      <c r="W5" s="35">
        <v>735150</v>
      </c>
      <c r="X5" s="35">
        <v>0</v>
      </c>
      <c r="Y5" s="35">
        <v>0</v>
      </c>
      <c r="Z5" s="35">
        <v>0</v>
      </c>
      <c r="AA5" s="35">
        <v>735150</v>
      </c>
      <c r="AB5" s="35">
        <v>0</v>
      </c>
      <c r="AC5" s="18"/>
      <c r="AD5" s="35">
        <v>0</v>
      </c>
      <c r="AE5" s="18"/>
      <c r="AF5" s="35">
        <v>0</v>
      </c>
      <c r="AG5" s="35">
        <v>695607</v>
      </c>
      <c r="AH5" s="35">
        <v>0</v>
      </c>
      <c r="AI5" s="18">
        <v>2200874892</v>
      </c>
      <c r="AJ5" s="18" t="s">
        <v>169</v>
      </c>
      <c r="AK5" s="35">
        <v>0</v>
      </c>
      <c r="AL5" s="34">
        <v>43922</v>
      </c>
      <c r="AM5" s="18"/>
      <c r="AN5" s="18">
        <v>2</v>
      </c>
      <c r="AO5" s="18"/>
      <c r="AP5" s="18"/>
      <c r="AQ5" s="18">
        <v>2</v>
      </c>
      <c r="AR5" s="18">
        <v>20220103</v>
      </c>
      <c r="AS5" s="18">
        <v>20211220</v>
      </c>
      <c r="AT5" s="35">
        <v>735150</v>
      </c>
      <c r="AU5" s="35">
        <v>0</v>
      </c>
      <c r="AV5" s="18"/>
    </row>
    <row r="6" spans="1:48" x14ac:dyDescent="0.25">
      <c r="A6" s="18">
        <v>900759245</v>
      </c>
      <c r="B6" s="18" t="s">
        <v>68</v>
      </c>
      <c r="C6" s="18" t="s">
        <v>16</v>
      </c>
      <c r="D6" s="18">
        <v>7263</v>
      </c>
      <c r="E6" s="18" t="s">
        <v>77</v>
      </c>
      <c r="F6" s="18" t="s">
        <v>78</v>
      </c>
      <c r="G6" s="18" t="s">
        <v>16</v>
      </c>
      <c r="H6" s="18">
        <v>7263</v>
      </c>
      <c r="I6" s="34">
        <v>43844</v>
      </c>
      <c r="J6" s="35">
        <v>85050</v>
      </c>
      <c r="K6" s="35">
        <v>7654</v>
      </c>
      <c r="L6" s="18" t="s">
        <v>71</v>
      </c>
      <c r="M6" s="18" t="s">
        <v>183</v>
      </c>
      <c r="N6" s="18"/>
      <c r="O6" s="18"/>
      <c r="P6" s="35">
        <v>0</v>
      </c>
      <c r="Q6" s="18"/>
      <c r="R6" s="35">
        <v>0</v>
      </c>
      <c r="S6" s="18"/>
      <c r="T6" s="18"/>
      <c r="U6" s="18"/>
      <c r="V6" s="18" t="s">
        <v>72</v>
      </c>
      <c r="W6" s="35">
        <v>85050</v>
      </c>
      <c r="X6" s="35">
        <v>0</v>
      </c>
      <c r="Y6" s="35">
        <v>0</v>
      </c>
      <c r="Z6" s="35">
        <v>0</v>
      </c>
      <c r="AA6" s="35">
        <v>85050</v>
      </c>
      <c r="AB6" s="35">
        <v>0</v>
      </c>
      <c r="AC6" s="18"/>
      <c r="AD6" s="35">
        <v>0</v>
      </c>
      <c r="AE6" s="18"/>
      <c r="AF6" s="35">
        <v>0</v>
      </c>
      <c r="AG6" s="35">
        <v>85050</v>
      </c>
      <c r="AH6" s="35">
        <v>0</v>
      </c>
      <c r="AI6" s="18">
        <v>4800036043</v>
      </c>
      <c r="AJ6" s="18" t="s">
        <v>170</v>
      </c>
      <c r="AK6" s="35">
        <v>0</v>
      </c>
      <c r="AL6" s="34">
        <v>43844</v>
      </c>
      <c r="AM6" s="18"/>
      <c r="AN6" s="18">
        <v>2</v>
      </c>
      <c r="AO6" s="18"/>
      <c r="AP6" s="18"/>
      <c r="AQ6" s="18">
        <v>1</v>
      </c>
      <c r="AR6" s="18">
        <v>20200130</v>
      </c>
      <c r="AS6" s="18">
        <v>20200115</v>
      </c>
      <c r="AT6" s="35">
        <v>85050</v>
      </c>
      <c r="AU6" s="35">
        <v>0</v>
      </c>
      <c r="AV6" s="18"/>
    </row>
    <row r="7" spans="1:48" x14ac:dyDescent="0.25">
      <c r="A7" s="18">
        <v>900759245</v>
      </c>
      <c r="B7" s="18" t="s">
        <v>68</v>
      </c>
      <c r="C7" s="18" t="s">
        <v>18</v>
      </c>
      <c r="D7" s="18">
        <v>740</v>
      </c>
      <c r="E7" s="18" t="s">
        <v>79</v>
      </c>
      <c r="F7" s="18" t="s">
        <v>80</v>
      </c>
      <c r="G7" s="18" t="s">
        <v>18</v>
      </c>
      <c r="H7" s="18">
        <v>740</v>
      </c>
      <c r="I7" s="34">
        <v>44544</v>
      </c>
      <c r="J7" s="35">
        <v>932022</v>
      </c>
      <c r="K7" s="35">
        <v>913382</v>
      </c>
      <c r="L7" s="18" t="s">
        <v>71</v>
      </c>
      <c r="M7" s="18" t="s">
        <v>183</v>
      </c>
      <c r="N7" s="18"/>
      <c r="O7" s="18"/>
      <c r="P7" s="35">
        <v>0</v>
      </c>
      <c r="Q7" s="18"/>
      <c r="R7" s="35">
        <v>0</v>
      </c>
      <c r="S7" s="18"/>
      <c r="T7" s="18"/>
      <c r="U7" s="18"/>
      <c r="V7" s="18" t="s">
        <v>72</v>
      </c>
      <c r="W7" s="35">
        <v>932022</v>
      </c>
      <c r="X7" s="35">
        <v>0</v>
      </c>
      <c r="Y7" s="35">
        <v>0</v>
      </c>
      <c r="Z7" s="35">
        <v>0</v>
      </c>
      <c r="AA7" s="35">
        <v>932022</v>
      </c>
      <c r="AB7" s="35">
        <v>0</v>
      </c>
      <c r="AC7" s="18"/>
      <c r="AD7" s="35">
        <v>0</v>
      </c>
      <c r="AE7" s="18"/>
      <c r="AF7" s="35">
        <v>0</v>
      </c>
      <c r="AG7" s="35">
        <v>932022</v>
      </c>
      <c r="AH7" s="35">
        <v>0</v>
      </c>
      <c r="AI7" s="18">
        <v>2201259405</v>
      </c>
      <c r="AJ7" s="18" t="s">
        <v>171</v>
      </c>
      <c r="AK7" s="35">
        <v>0</v>
      </c>
      <c r="AL7" s="34">
        <v>44544</v>
      </c>
      <c r="AM7" s="18"/>
      <c r="AN7" s="18">
        <v>2</v>
      </c>
      <c r="AO7" s="18"/>
      <c r="AP7" s="18"/>
      <c r="AQ7" s="18">
        <v>1</v>
      </c>
      <c r="AR7" s="18">
        <v>20211230</v>
      </c>
      <c r="AS7" s="18">
        <v>20211220</v>
      </c>
      <c r="AT7" s="35">
        <v>932022</v>
      </c>
      <c r="AU7" s="35">
        <v>0</v>
      </c>
      <c r="AV7" s="18"/>
    </row>
    <row r="8" spans="1:48" x14ac:dyDescent="0.25">
      <c r="A8" s="18">
        <v>900759245</v>
      </c>
      <c r="B8" s="18" t="s">
        <v>68</v>
      </c>
      <c r="C8" s="18" t="s">
        <v>18</v>
      </c>
      <c r="D8" s="18">
        <v>741</v>
      </c>
      <c r="E8" s="18" t="s">
        <v>81</v>
      </c>
      <c r="F8" s="18" t="s">
        <v>82</v>
      </c>
      <c r="G8" s="18" t="s">
        <v>18</v>
      </c>
      <c r="H8" s="18">
        <v>741</v>
      </c>
      <c r="I8" s="34">
        <v>44544</v>
      </c>
      <c r="J8" s="35">
        <v>758364</v>
      </c>
      <c r="K8" s="35">
        <v>743141</v>
      </c>
      <c r="L8" s="18" t="s">
        <v>71</v>
      </c>
      <c r="M8" s="18" t="s">
        <v>167</v>
      </c>
      <c r="N8" s="18"/>
      <c r="O8" s="18"/>
      <c r="P8" s="35">
        <v>0</v>
      </c>
      <c r="Q8" s="18"/>
      <c r="R8" s="35">
        <v>758364</v>
      </c>
      <c r="S8" s="18">
        <v>1221871654</v>
      </c>
      <c r="T8" s="18"/>
      <c r="U8" s="18"/>
      <c r="V8" s="18" t="s">
        <v>72</v>
      </c>
      <c r="W8" s="35">
        <v>758364</v>
      </c>
      <c r="X8" s="35">
        <v>0</v>
      </c>
      <c r="Y8" s="35">
        <v>0</v>
      </c>
      <c r="Z8" s="35">
        <v>0</v>
      </c>
      <c r="AA8" s="35">
        <v>758364</v>
      </c>
      <c r="AB8" s="35">
        <v>0</v>
      </c>
      <c r="AC8" s="18"/>
      <c r="AD8" s="35">
        <v>0</v>
      </c>
      <c r="AE8" s="18"/>
      <c r="AF8" s="35">
        <v>0</v>
      </c>
      <c r="AG8" s="35">
        <v>0</v>
      </c>
      <c r="AH8" s="35">
        <v>0</v>
      </c>
      <c r="AI8" s="18"/>
      <c r="AJ8" s="18"/>
      <c r="AK8" s="35">
        <v>0</v>
      </c>
      <c r="AL8" s="34">
        <v>44544</v>
      </c>
      <c r="AM8" s="18"/>
      <c r="AN8" s="18">
        <v>2</v>
      </c>
      <c r="AO8" s="18"/>
      <c r="AP8" s="18"/>
      <c r="AQ8" s="18">
        <v>1</v>
      </c>
      <c r="AR8" s="18">
        <v>20211230</v>
      </c>
      <c r="AS8" s="18">
        <v>20211220</v>
      </c>
      <c r="AT8" s="35">
        <v>758364</v>
      </c>
      <c r="AU8" s="35">
        <v>0</v>
      </c>
      <c r="AV8" s="18"/>
    </row>
    <row r="9" spans="1:48" x14ac:dyDescent="0.25">
      <c r="A9" s="18">
        <v>900759245</v>
      </c>
      <c r="B9" s="18" t="s">
        <v>68</v>
      </c>
      <c r="C9" s="18" t="s">
        <v>18</v>
      </c>
      <c r="D9" s="18">
        <v>742</v>
      </c>
      <c r="E9" s="18" t="s">
        <v>83</v>
      </c>
      <c r="F9" s="18" t="s">
        <v>84</v>
      </c>
      <c r="G9" s="18" t="s">
        <v>18</v>
      </c>
      <c r="H9" s="18">
        <v>742</v>
      </c>
      <c r="I9" s="34">
        <v>44544</v>
      </c>
      <c r="J9" s="35">
        <v>854630</v>
      </c>
      <c r="K9" s="35">
        <v>837537</v>
      </c>
      <c r="L9" s="18" t="s">
        <v>71</v>
      </c>
      <c r="M9" s="18" t="s">
        <v>167</v>
      </c>
      <c r="N9" s="18"/>
      <c r="O9" s="18"/>
      <c r="P9" s="35">
        <v>0</v>
      </c>
      <c r="Q9" s="18"/>
      <c r="R9" s="35">
        <v>854630</v>
      </c>
      <c r="S9" s="18">
        <v>1221871655</v>
      </c>
      <c r="T9" s="18"/>
      <c r="U9" s="18"/>
      <c r="V9" s="18" t="s">
        <v>72</v>
      </c>
      <c r="W9" s="35">
        <v>854630</v>
      </c>
      <c r="X9" s="35">
        <v>0</v>
      </c>
      <c r="Y9" s="35">
        <v>0</v>
      </c>
      <c r="Z9" s="35">
        <v>0</v>
      </c>
      <c r="AA9" s="35">
        <v>854630</v>
      </c>
      <c r="AB9" s="35">
        <v>0</v>
      </c>
      <c r="AC9" s="18"/>
      <c r="AD9" s="35">
        <v>0</v>
      </c>
      <c r="AE9" s="18"/>
      <c r="AF9" s="35">
        <v>0</v>
      </c>
      <c r="AG9" s="35">
        <v>0</v>
      </c>
      <c r="AH9" s="35">
        <v>0</v>
      </c>
      <c r="AI9" s="18"/>
      <c r="AJ9" s="18"/>
      <c r="AK9" s="35">
        <v>0</v>
      </c>
      <c r="AL9" s="34">
        <v>44544</v>
      </c>
      <c r="AM9" s="18"/>
      <c r="AN9" s="18">
        <v>2</v>
      </c>
      <c r="AO9" s="18"/>
      <c r="AP9" s="18"/>
      <c r="AQ9" s="18">
        <v>1</v>
      </c>
      <c r="AR9" s="18">
        <v>20211230</v>
      </c>
      <c r="AS9" s="18">
        <v>20211220</v>
      </c>
      <c r="AT9" s="35">
        <v>854630</v>
      </c>
      <c r="AU9" s="35">
        <v>0</v>
      </c>
      <c r="AV9" s="18"/>
    </row>
    <row r="10" spans="1:48" x14ac:dyDescent="0.25">
      <c r="A10" s="18">
        <v>900759245</v>
      </c>
      <c r="B10" s="18" t="s">
        <v>68</v>
      </c>
      <c r="C10" s="18" t="s">
        <v>18</v>
      </c>
      <c r="D10" s="18">
        <v>602</v>
      </c>
      <c r="E10" s="18" t="s">
        <v>85</v>
      </c>
      <c r="F10" s="18" t="s">
        <v>86</v>
      </c>
      <c r="G10" s="18" t="s">
        <v>18</v>
      </c>
      <c r="H10" s="18">
        <v>602</v>
      </c>
      <c r="I10" s="34">
        <v>44531</v>
      </c>
      <c r="J10" s="35">
        <v>281556</v>
      </c>
      <c r="K10" s="35">
        <v>275703</v>
      </c>
      <c r="L10" s="18" t="s">
        <v>71</v>
      </c>
      <c r="M10" s="18" t="s">
        <v>167</v>
      </c>
      <c r="N10" s="18"/>
      <c r="O10" s="18"/>
      <c r="P10" s="35">
        <v>0</v>
      </c>
      <c r="Q10" s="18"/>
      <c r="R10" s="35">
        <v>281556</v>
      </c>
      <c r="S10" s="18">
        <v>1221861828</v>
      </c>
      <c r="T10" s="18"/>
      <c r="U10" s="18"/>
      <c r="V10" s="18" t="s">
        <v>72</v>
      </c>
      <c r="W10" s="35">
        <v>281556</v>
      </c>
      <c r="X10" s="35">
        <v>0</v>
      </c>
      <c r="Y10" s="35">
        <v>0</v>
      </c>
      <c r="Z10" s="35">
        <v>0</v>
      </c>
      <c r="AA10" s="35">
        <v>281556</v>
      </c>
      <c r="AB10" s="35">
        <v>0</v>
      </c>
      <c r="AC10" s="18"/>
      <c r="AD10" s="35">
        <v>0</v>
      </c>
      <c r="AE10" s="18"/>
      <c r="AF10" s="35">
        <v>0</v>
      </c>
      <c r="AG10" s="35">
        <v>0</v>
      </c>
      <c r="AH10" s="35">
        <v>0</v>
      </c>
      <c r="AI10" s="18"/>
      <c r="AJ10" s="18"/>
      <c r="AK10" s="35">
        <v>0</v>
      </c>
      <c r="AL10" s="34">
        <v>44531</v>
      </c>
      <c r="AM10" s="18"/>
      <c r="AN10" s="18">
        <v>2</v>
      </c>
      <c r="AO10" s="18"/>
      <c r="AP10" s="18"/>
      <c r="AQ10" s="18">
        <v>1</v>
      </c>
      <c r="AR10" s="18">
        <v>20211230</v>
      </c>
      <c r="AS10" s="18">
        <v>20211202</v>
      </c>
      <c r="AT10" s="35">
        <v>281556</v>
      </c>
      <c r="AU10" s="35">
        <v>0</v>
      </c>
      <c r="AV10" s="18"/>
    </row>
    <row r="11" spans="1:48" x14ac:dyDescent="0.25">
      <c r="A11" s="18">
        <v>900759245</v>
      </c>
      <c r="B11" s="18" t="s">
        <v>68</v>
      </c>
      <c r="C11" s="18" t="s">
        <v>17</v>
      </c>
      <c r="D11" s="18">
        <v>1491</v>
      </c>
      <c r="E11" s="18" t="s">
        <v>87</v>
      </c>
      <c r="F11" s="18" t="s">
        <v>88</v>
      </c>
      <c r="G11" s="18" t="s">
        <v>17</v>
      </c>
      <c r="H11" s="18">
        <v>1491</v>
      </c>
      <c r="I11" s="34">
        <v>44747</v>
      </c>
      <c r="J11" s="35">
        <v>3147426</v>
      </c>
      <c r="K11" s="35">
        <v>31650</v>
      </c>
      <c r="L11" s="18" t="s">
        <v>71</v>
      </c>
      <c r="M11" s="18" t="s">
        <v>167</v>
      </c>
      <c r="N11" s="18"/>
      <c r="O11" s="18"/>
      <c r="P11" s="35">
        <v>0</v>
      </c>
      <c r="Q11" s="18"/>
      <c r="R11" s="35">
        <v>0</v>
      </c>
      <c r="S11" s="18"/>
      <c r="T11" s="18"/>
      <c r="U11" s="18"/>
      <c r="V11" s="18" t="s">
        <v>72</v>
      </c>
      <c r="W11" s="35">
        <v>3147426</v>
      </c>
      <c r="X11" s="35">
        <v>0</v>
      </c>
      <c r="Y11" s="35">
        <v>0</v>
      </c>
      <c r="Z11" s="35">
        <v>0</v>
      </c>
      <c r="AA11" s="35">
        <v>3147426</v>
      </c>
      <c r="AB11" s="35">
        <v>0</v>
      </c>
      <c r="AC11" s="18"/>
      <c r="AD11" s="35">
        <v>0</v>
      </c>
      <c r="AE11" s="18"/>
      <c r="AF11" s="35">
        <v>0</v>
      </c>
      <c r="AG11" s="35">
        <v>3082235</v>
      </c>
      <c r="AH11" s="35">
        <v>0</v>
      </c>
      <c r="AI11" s="18">
        <v>2201151895</v>
      </c>
      <c r="AJ11" s="18" t="s">
        <v>172</v>
      </c>
      <c r="AK11" s="35">
        <v>0</v>
      </c>
      <c r="AL11" s="34">
        <v>37442</v>
      </c>
      <c r="AM11" s="18"/>
      <c r="AN11" s="18">
        <v>2</v>
      </c>
      <c r="AO11" s="18"/>
      <c r="AP11" s="18"/>
      <c r="AQ11" s="18">
        <v>2</v>
      </c>
      <c r="AR11" s="18">
        <v>20220103</v>
      </c>
      <c r="AS11" s="18">
        <v>20211220</v>
      </c>
      <c r="AT11" s="35">
        <v>3147426</v>
      </c>
      <c r="AU11" s="35">
        <v>0</v>
      </c>
      <c r="AV11" s="18"/>
    </row>
    <row r="12" spans="1:48" x14ac:dyDescent="0.25">
      <c r="A12" s="18">
        <v>900759245</v>
      </c>
      <c r="B12" s="18" t="s">
        <v>68</v>
      </c>
      <c r="C12" s="18" t="s">
        <v>17</v>
      </c>
      <c r="D12" s="18">
        <v>1493</v>
      </c>
      <c r="E12" s="18" t="s">
        <v>89</v>
      </c>
      <c r="F12" s="18" t="s">
        <v>90</v>
      </c>
      <c r="G12" s="18" t="s">
        <v>17</v>
      </c>
      <c r="H12" s="18">
        <v>1493</v>
      </c>
      <c r="I12" s="34">
        <v>37442</v>
      </c>
      <c r="J12" s="35">
        <v>622382</v>
      </c>
      <c r="K12" s="35">
        <v>609638</v>
      </c>
      <c r="L12" s="18" t="s">
        <v>71</v>
      </c>
      <c r="M12" s="18" t="s">
        <v>167</v>
      </c>
      <c r="N12" s="18"/>
      <c r="O12" s="18"/>
      <c r="P12" s="35">
        <v>0</v>
      </c>
      <c r="Q12" s="18"/>
      <c r="R12" s="35">
        <v>609638</v>
      </c>
      <c r="S12" s="18">
        <v>1221762924</v>
      </c>
      <c r="T12" s="18"/>
      <c r="U12" s="18"/>
      <c r="V12" s="18" t="s">
        <v>72</v>
      </c>
      <c r="W12" s="35">
        <v>622382</v>
      </c>
      <c r="X12" s="35">
        <v>0</v>
      </c>
      <c r="Y12" s="35">
        <v>0</v>
      </c>
      <c r="Z12" s="35">
        <v>0</v>
      </c>
      <c r="AA12" s="35">
        <v>622382</v>
      </c>
      <c r="AB12" s="35">
        <v>0</v>
      </c>
      <c r="AC12" s="18"/>
      <c r="AD12" s="35">
        <v>0</v>
      </c>
      <c r="AE12" s="18"/>
      <c r="AF12" s="35">
        <v>0</v>
      </c>
      <c r="AG12" s="35">
        <v>0</v>
      </c>
      <c r="AH12" s="35">
        <v>0</v>
      </c>
      <c r="AI12" s="18"/>
      <c r="AJ12" s="18"/>
      <c r="AK12" s="35">
        <v>0</v>
      </c>
      <c r="AL12" s="34">
        <v>37442</v>
      </c>
      <c r="AM12" s="18"/>
      <c r="AN12" s="18">
        <v>2</v>
      </c>
      <c r="AO12" s="18"/>
      <c r="AP12" s="18"/>
      <c r="AQ12" s="18">
        <v>1</v>
      </c>
      <c r="AR12" s="18">
        <v>20210730</v>
      </c>
      <c r="AS12" s="18">
        <v>20210706</v>
      </c>
      <c r="AT12" s="35">
        <v>622382</v>
      </c>
      <c r="AU12" s="35">
        <v>0</v>
      </c>
      <c r="AV12" s="18"/>
    </row>
    <row r="13" spans="1:48" x14ac:dyDescent="0.25">
      <c r="A13" s="18">
        <v>900759245</v>
      </c>
      <c r="B13" s="18" t="s">
        <v>68</v>
      </c>
      <c r="C13" s="18" t="s">
        <v>17</v>
      </c>
      <c r="D13" s="18">
        <v>1495</v>
      </c>
      <c r="E13" s="18" t="s">
        <v>91</v>
      </c>
      <c r="F13" s="18" t="s">
        <v>92</v>
      </c>
      <c r="G13" s="18" t="s">
        <v>17</v>
      </c>
      <c r="H13" s="18">
        <v>1495</v>
      </c>
      <c r="I13" s="34">
        <v>44389</v>
      </c>
      <c r="J13" s="35">
        <v>2571660</v>
      </c>
      <c r="K13" s="35">
        <v>75607</v>
      </c>
      <c r="L13" s="18" t="s">
        <v>71</v>
      </c>
      <c r="M13" s="18" t="s">
        <v>167</v>
      </c>
      <c r="N13" s="18"/>
      <c r="O13" s="18"/>
      <c r="P13" s="35">
        <v>0</v>
      </c>
      <c r="Q13" s="18"/>
      <c r="R13" s="35">
        <v>0</v>
      </c>
      <c r="S13" s="18"/>
      <c r="T13" s="18"/>
      <c r="U13" s="18"/>
      <c r="V13" s="18" t="s">
        <v>72</v>
      </c>
      <c r="W13" s="35">
        <v>2571660</v>
      </c>
      <c r="X13" s="35">
        <v>0</v>
      </c>
      <c r="Y13" s="35">
        <v>0</v>
      </c>
      <c r="Z13" s="35">
        <v>0</v>
      </c>
      <c r="AA13" s="35">
        <v>2571660</v>
      </c>
      <c r="AB13" s="35">
        <v>0</v>
      </c>
      <c r="AC13" s="18"/>
      <c r="AD13" s="35">
        <v>0</v>
      </c>
      <c r="AE13" s="18"/>
      <c r="AF13" s="35">
        <v>0</v>
      </c>
      <c r="AG13" s="35">
        <v>2520227</v>
      </c>
      <c r="AH13" s="35">
        <v>0</v>
      </c>
      <c r="AI13" s="18">
        <v>2201151895</v>
      </c>
      <c r="AJ13" s="18" t="s">
        <v>172</v>
      </c>
      <c r="AK13" s="35">
        <v>0</v>
      </c>
      <c r="AL13" s="34">
        <v>44389</v>
      </c>
      <c r="AM13" s="18"/>
      <c r="AN13" s="18">
        <v>2</v>
      </c>
      <c r="AO13" s="18"/>
      <c r="AP13" s="18"/>
      <c r="AQ13" s="18">
        <v>1</v>
      </c>
      <c r="AR13" s="18">
        <v>20210730</v>
      </c>
      <c r="AS13" s="18">
        <v>20210712</v>
      </c>
      <c r="AT13" s="35">
        <v>2571660</v>
      </c>
      <c r="AU13" s="35">
        <v>0</v>
      </c>
      <c r="AV13" s="18"/>
    </row>
    <row r="14" spans="1:48" x14ac:dyDescent="0.25">
      <c r="A14" s="18">
        <v>900759245</v>
      </c>
      <c r="B14" s="18" t="s">
        <v>68</v>
      </c>
      <c r="C14" s="18" t="s">
        <v>17</v>
      </c>
      <c r="D14" s="18">
        <v>1496</v>
      </c>
      <c r="E14" s="18" t="s">
        <v>93</v>
      </c>
      <c r="F14" s="18" t="s">
        <v>94</v>
      </c>
      <c r="G14" s="18" t="s">
        <v>17</v>
      </c>
      <c r="H14" s="18">
        <v>1496</v>
      </c>
      <c r="I14" s="34">
        <v>44389</v>
      </c>
      <c r="J14" s="35">
        <v>409044</v>
      </c>
      <c r="K14" s="35">
        <v>400863</v>
      </c>
      <c r="L14" s="18" t="s">
        <v>71</v>
      </c>
      <c r="M14" s="18" t="s">
        <v>167</v>
      </c>
      <c r="N14" s="18"/>
      <c r="O14" s="18"/>
      <c r="P14" s="35">
        <v>0</v>
      </c>
      <c r="Q14" s="18"/>
      <c r="R14" s="35">
        <v>400863</v>
      </c>
      <c r="S14" s="18">
        <v>1221762925</v>
      </c>
      <c r="T14" s="18"/>
      <c r="U14" s="18"/>
      <c r="V14" s="18" t="s">
        <v>72</v>
      </c>
      <c r="W14" s="35">
        <v>409044</v>
      </c>
      <c r="X14" s="35">
        <v>0</v>
      </c>
      <c r="Y14" s="35">
        <v>0</v>
      </c>
      <c r="Z14" s="35">
        <v>0</v>
      </c>
      <c r="AA14" s="35">
        <v>409044</v>
      </c>
      <c r="AB14" s="35">
        <v>0</v>
      </c>
      <c r="AC14" s="18"/>
      <c r="AD14" s="35">
        <v>0</v>
      </c>
      <c r="AE14" s="18"/>
      <c r="AF14" s="35">
        <v>0</v>
      </c>
      <c r="AG14" s="35">
        <v>0</v>
      </c>
      <c r="AH14" s="35">
        <v>0</v>
      </c>
      <c r="AI14" s="18"/>
      <c r="AJ14" s="18"/>
      <c r="AK14" s="35">
        <v>0</v>
      </c>
      <c r="AL14" s="34">
        <v>44389</v>
      </c>
      <c r="AM14" s="18"/>
      <c r="AN14" s="18">
        <v>2</v>
      </c>
      <c r="AO14" s="18"/>
      <c r="AP14" s="18"/>
      <c r="AQ14" s="18">
        <v>1</v>
      </c>
      <c r="AR14" s="18">
        <v>20210730</v>
      </c>
      <c r="AS14" s="18">
        <v>20210712</v>
      </c>
      <c r="AT14" s="35">
        <v>409044</v>
      </c>
      <c r="AU14" s="35">
        <v>0</v>
      </c>
      <c r="AV14" s="18"/>
    </row>
    <row r="15" spans="1:48" x14ac:dyDescent="0.25">
      <c r="A15" s="18">
        <v>900759245</v>
      </c>
      <c r="B15" s="18" t="s">
        <v>68</v>
      </c>
      <c r="C15" s="18" t="s">
        <v>17</v>
      </c>
      <c r="D15" s="18">
        <v>1375</v>
      </c>
      <c r="E15" s="18" t="s">
        <v>95</v>
      </c>
      <c r="F15" s="18" t="s">
        <v>96</v>
      </c>
      <c r="G15" s="18" t="s">
        <v>17</v>
      </c>
      <c r="H15" s="18">
        <v>1375</v>
      </c>
      <c r="I15" s="34">
        <v>44358</v>
      </c>
      <c r="J15" s="35">
        <v>449142</v>
      </c>
      <c r="K15" s="35">
        <v>39610</v>
      </c>
      <c r="L15" s="18" t="s">
        <v>71</v>
      </c>
      <c r="M15" s="18" t="s">
        <v>183</v>
      </c>
      <c r="N15" s="18"/>
      <c r="O15" s="18"/>
      <c r="P15" s="35">
        <v>0</v>
      </c>
      <c r="Q15" s="18"/>
      <c r="R15" s="35">
        <v>0</v>
      </c>
      <c r="S15" s="18"/>
      <c r="T15" s="18"/>
      <c r="U15" s="18"/>
      <c r="V15" s="18" t="s">
        <v>72</v>
      </c>
      <c r="W15" s="35">
        <v>449142</v>
      </c>
      <c r="X15" s="35">
        <v>0</v>
      </c>
      <c r="Y15" s="35">
        <v>0</v>
      </c>
      <c r="Z15" s="35">
        <v>0</v>
      </c>
      <c r="AA15" s="35">
        <v>449142</v>
      </c>
      <c r="AB15" s="35">
        <v>0</v>
      </c>
      <c r="AC15" s="38"/>
      <c r="AD15" s="35">
        <v>0</v>
      </c>
      <c r="AE15" s="18"/>
      <c r="AF15" s="35">
        <v>0</v>
      </c>
      <c r="AG15" s="35">
        <v>440111</v>
      </c>
      <c r="AH15" s="35">
        <v>0</v>
      </c>
      <c r="AI15" s="18">
        <v>2201151895</v>
      </c>
      <c r="AJ15" s="18" t="s">
        <v>172</v>
      </c>
      <c r="AK15" s="35">
        <v>0</v>
      </c>
      <c r="AL15" s="34">
        <v>44358</v>
      </c>
      <c r="AM15" s="18"/>
      <c r="AN15" s="18">
        <v>2</v>
      </c>
      <c r="AO15" s="18"/>
      <c r="AP15" s="18"/>
      <c r="AQ15" s="18">
        <v>1</v>
      </c>
      <c r="AR15" s="18">
        <v>20210630</v>
      </c>
      <c r="AS15" s="18">
        <v>20210615</v>
      </c>
      <c r="AT15" s="35">
        <v>449142</v>
      </c>
      <c r="AU15" s="35">
        <v>0</v>
      </c>
      <c r="AV15" s="18"/>
    </row>
    <row r="16" spans="1:48" x14ac:dyDescent="0.25">
      <c r="A16" s="18">
        <v>900759245</v>
      </c>
      <c r="B16" s="18" t="s">
        <v>68</v>
      </c>
      <c r="C16" s="18" t="s">
        <v>17</v>
      </c>
      <c r="D16" s="18">
        <v>1022</v>
      </c>
      <c r="E16" s="18" t="s">
        <v>97</v>
      </c>
      <c r="F16" s="18" t="s">
        <v>98</v>
      </c>
      <c r="G16" s="18" t="s">
        <v>17</v>
      </c>
      <c r="H16" s="18">
        <v>1022</v>
      </c>
      <c r="I16" s="34">
        <v>44270</v>
      </c>
      <c r="J16" s="35">
        <v>15826505</v>
      </c>
      <c r="K16" s="35">
        <v>477876</v>
      </c>
      <c r="L16" s="18" t="s">
        <v>99</v>
      </c>
      <c r="M16" s="18" t="s">
        <v>167</v>
      </c>
      <c r="N16" s="18"/>
      <c r="O16" s="18"/>
      <c r="P16" s="35">
        <v>0</v>
      </c>
      <c r="Q16" s="18"/>
      <c r="R16" s="35">
        <v>0</v>
      </c>
      <c r="S16" s="18"/>
      <c r="T16" s="18"/>
      <c r="U16" s="18"/>
      <c r="V16" s="18" t="s">
        <v>72</v>
      </c>
      <c r="W16" s="35">
        <v>15826505</v>
      </c>
      <c r="X16" s="35">
        <v>0</v>
      </c>
      <c r="Y16" s="35">
        <v>0</v>
      </c>
      <c r="Z16" s="35">
        <v>0</v>
      </c>
      <c r="AA16" s="35">
        <v>15753341</v>
      </c>
      <c r="AB16" s="35">
        <v>73164</v>
      </c>
      <c r="AC16" s="18" t="s">
        <v>100</v>
      </c>
      <c r="AD16" s="35">
        <v>0</v>
      </c>
      <c r="AE16" s="18"/>
      <c r="AF16" s="35">
        <v>0</v>
      </c>
      <c r="AG16" s="35">
        <v>15375909</v>
      </c>
      <c r="AH16" s="35">
        <v>0</v>
      </c>
      <c r="AI16" s="18">
        <v>2201092102</v>
      </c>
      <c r="AJ16" s="18" t="s">
        <v>173</v>
      </c>
      <c r="AK16" s="35">
        <v>0</v>
      </c>
      <c r="AL16" s="34">
        <v>44270</v>
      </c>
      <c r="AM16" s="18"/>
      <c r="AN16" s="18">
        <v>2</v>
      </c>
      <c r="AO16" s="18"/>
      <c r="AP16" s="18"/>
      <c r="AQ16" s="18">
        <v>2</v>
      </c>
      <c r="AR16" s="18">
        <v>20220103</v>
      </c>
      <c r="AS16" s="18">
        <v>20211220</v>
      </c>
      <c r="AT16" s="35">
        <v>15826505</v>
      </c>
      <c r="AU16" s="35">
        <v>73164</v>
      </c>
      <c r="AV16" s="18"/>
    </row>
    <row r="17" spans="1:48" x14ac:dyDescent="0.25">
      <c r="A17" s="18">
        <v>900759245</v>
      </c>
      <c r="B17" s="18" t="s">
        <v>68</v>
      </c>
      <c r="C17" s="18" t="s">
        <v>18</v>
      </c>
      <c r="D17" s="18">
        <v>221</v>
      </c>
      <c r="E17" s="18" t="s">
        <v>101</v>
      </c>
      <c r="F17" s="18" t="s">
        <v>102</v>
      </c>
      <c r="G17" s="18" t="s">
        <v>18</v>
      </c>
      <c r="H17" s="18">
        <v>221</v>
      </c>
      <c r="I17" s="34">
        <v>44453</v>
      </c>
      <c r="J17" s="35">
        <v>14268478</v>
      </c>
      <c r="K17" s="35">
        <v>100864</v>
      </c>
      <c r="L17" s="18" t="s">
        <v>99</v>
      </c>
      <c r="M17" s="18" t="s">
        <v>167</v>
      </c>
      <c r="N17" s="18"/>
      <c r="O17" s="18"/>
      <c r="P17" s="35">
        <v>0</v>
      </c>
      <c r="Q17" s="18"/>
      <c r="R17" s="35">
        <v>0</v>
      </c>
      <c r="S17" s="18"/>
      <c r="T17" s="18"/>
      <c r="U17" s="18"/>
      <c r="V17" s="18" t="s">
        <v>72</v>
      </c>
      <c r="W17" s="35">
        <v>14268478</v>
      </c>
      <c r="X17" s="35">
        <v>0</v>
      </c>
      <c r="Y17" s="35">
        <v>0</v>
      </c>
      <c r="Z17" s="35">
        <v>0</v>
      </c>
      <c r="AA17" s="35">
        <v>14085568</v>
      </c>
      <c r="AB17" s="35">
        <v>182910</v>
      </c>
      <c r="AC17" s="18" t="s">
        <v>103</v>
      </c>
      <c r="AD17" s="35">
        <v>0</v>
      </c>
      <c r="AE17" s="38"/>
      <c r="AF17" s="35">
        <v>0</v>
      </c>
      <c r="AG17" s="35">
        <v>13689075.84</v>
      </c>
      <c r="AH17" s="35">
        <v>0</v>
      </c>
      <c r="AI17" s="18">
        <v>2201212502</v>
      </c>
      <c r="AJ17" s="18" t="s">
        <v>180</v>
      </c>
      <c r="AK17" s="35">
        <v>0</v>
      </c>
      <c r="AL17" s="34">
        <v>44453</v>
      </c>
      <c r="AM17" s="18"/>
      <c r="AN17" s="18">
        <v>2</v>
      </c>
      <c r="AO17" s="18"/>
      <c r="AP17" s="18"/>
      <c r="AQ17" s="18">
        <v>2</v>
      </c>
      <c r="AR17" s="18">
        <v>20220103</v>
      </c>
      <c r="AS17" s="18">
        <v>20211220</v>
      </c>
      <c r="AT17" s="35">
        <v>14268478</v>
      </c>
      <c r="AU17" s="35">
        <v>182910</v>
      </c>
      <c r="AV17" s="18"/>
    </row>
    <row r="18" spans="1:48" x14ac:dyDescent="0.25">
      <c r="A18" s="18">
        <v>900759245</v>
      </c>
      <c r="B18" s="18" t="s">
        <v>68</v>
      </c>
      <c r="C18" s="18" t="s">
        <v>18</v>
      </c>
      <c r="D18" s="18">
        <v>330</v>
      </c>
      <c r="E18" s="18" t="s">
        <v>104</v>
      </c>
      <c r="F18" s="18" t="s">
        <v>105</v>
      </c>
      <c r="G18" s="18" t="s">
        <v>18</v>
      </c>
      <c r="H18" s="18">
        <v>330</v>
      </c>
      <c r="I18" s="34">
        <v>44483</v>
      </c>
      <c r="J18" s="35">
        <v>10663404</v>
      </c>
      <c r="K18" s="35">
        <v>95899</v>
      </c>
      <c r="L18" s="18" t="s">
        <v>99</v>
      </c>
      <c r="M18" s="18" t="s">
        <v>183</v>
      </c>
      <c r="N18" s="18"/>
      <c r="O18" s="18"/>
      <c r="P18" s="35">
        <v>0</v>
      </c>
      <c r="Q18" s="18"/>
      <c r="R18" s="35">
        <v>0</v>
      </c>
      <c r="S18" s="18"/>
      <c r="T18" s="18"/>
      <c r="U18" s="18"/>
      <c r="V18" s="18" t="s">
        <v>72</v>
      </c>
      <c r="W18" s="35">
        <v>10663404</v>
      </c>
      <c r="X18" s="35">
        <v>0</v>
      </c>
      <c r="Y18" s="35">
        <v>0</v>
      </c>
      <c r="Z18" s="35">
        <v>0</v>
      </c>
      <c r="AA18" s="35">
        <v>10122792</v>
      </c>
      <c r="AB18" s="35">
        <v>540612</v>
      </c>
      <c r="AC18" s="18" t="s">
        <v>106</v>
      </c>
      <c r="AD18" s="35">
        <v>0</v>
      </c>
      <c r="AE18" s="38"/>
      <c r="AF18" s="35">
        <v>0</v>
      </c>
      <c r="AG18" s="35">
        <v>10122792</v>
      </c>
      <c r="AH18" s="35">
        <v>0</v>
      </c>
      <c r="AI18" s="18">
        <v>4800053678</v>
      </c>
      <c r="AJ18" s="18" t="s">
        <v>174</v>
      </c>
      <c r="AK18" s="35">
        <v>0</v>
      </c>
      <c r="AL18" s="34">
        <v>44483</v>
      </c>
      <c r="AM18" s="18"/>
      <c r="AN18" s="18">
        <v>2</v>
      </c>
      <c r="AO18" s="18"/>
      <c r="AP18" s="18"/>
      <c r="AQ18" s="18">
        <v>2</v>
      </c>
      <c r="AR18" s="18">
        <v>20220103</v>
      </c>
      <c r="AS18" s="18">
        <v>20211220</v>
      </c>
      <c r="AT18" s="35">
        <v>10663404</v>
      </c>
      <c r="AU18" s="35">
        <v>540612</v>
      </c>
      <c r="AV18" s="18"/>
    </row>
    <row r="19" spans="1:48" x14ac:dyDescent="0.25">
      <c r="A19" s="18">
        <v>900759245</v>
      </c>
      <c r="B19" s="18" t="s">
        <v>68</v>
      </c>
      <c r="C19" s="18" t="s">
        <v>18</v>
      </c>
      <c r="D19" s="18">
        <v>17</v>
      </c>
      <c r="E19" s="18" t="s">
        <v>107</v>
      </c>
      <c r="F19" s="18" t="s">
        <v>108</v>
      </c>
      <c r="G19" s="18" t="s">
        <v>18</v>
      </c>
      <c r="H19" s="18">
        <v>17</v>
      </c>
      <c r="I19" s="34">
        <v>44419</v>
      </c>
      <c r="J19" s="35">
        <v>4877910</v>
      </c>
      <c r="K19" s="35">
        <v>55850</v>
      </c>
      <c r="L19" s="18" t="s">
        <v>99</v>
      </c>
      <c r="M19" s="18" t="s">
        <v>183</v>
      </c>
      <c r="N19" s="18"/>
      <c r="O19" s="18"/>
      <c r="P19" s="35">
        <v>0</v>
      </c>
      <c r="Q19" s="18"/>
      <c r="R19" s="35">
        <v>0</v>
      </c>
      <c r="S19" s="18"/>
      <c r="T19" s="18"/>
      <c r="U19" s="18"/>
      <c r="V19" s="18" t="s">
        <v>72</v>
      </c>
      <c r="W19" s="35">
        <v>4877910</v>
      </c>
      <c r="X19" s="35">
        <v>0</v>
      </c>
      <c r="Y19" s="35">
        <v>0</v>
      </c>
      <c r="Z19" s="35">
        <v>0</v>
      </c>
      <c r="AA19" s="35">
        <v>4614698</v>
      </c>
      <c r="AB19" s="35">
        <v>263212</v>
      </c>
      <c r="AC19" s="18" t="s">
        <v>109</v>
      </c>
      <c r="AD19" s="35">
        <v>0</v>
      </c>
      <c r="AE19" s="18"/>
      <c r="AF19" s="35">
        <v>0</v>
      </c>
      <c r="AG19" s="35">
        <v>4614698</v>
      </c>
      <c r="AH19" s="35">
        <v>0</v>
      </c>
      <c r="AI19" s="18">
        <v>2201257642</v>
      </c>
      <c r="AJ19" s="18" t="s">
        <v>175</v>
      </c>
      <c r="AK19" s="35">
        <v>0</v>
      </c>
      <c r="AL19" s="34">
        <v>44419</v>
      </c>
      <c r="AM19" s="18"/>
      <c r="AN19" s="18">
        <v>2</v>
      </c>
      <c r="AO19" s="18"/>
      <c r="AP19" s="18"/>
      <c r="AQ19" s="18">
        <v>2</v>
      </c>
      <c r="AR19" s="18">
        <v>20220103</v>
      </c>
      <c r="AS19" s="18">
        <v>20211220</v>
      </c>
      <c r="AT19" s="35">
        <v>4877910</v>
      </c>
      <c r="AU19" s="35">
        <v>263212</v>
      </c>
      <c r="AV19" s="18"/>
    </row>
    <row r="20" spans="1:48" x14ac:dyDescent="0.25">
      <c r="A20" s="18">
        <v>900759245</v>
      </c>
      <c r="B20" s="18" t="s">
        <v>68</v>
      </c>
      <c r="C20" s="18" t="s">
        <v>16</v>
      </c>
      <c r="D20" s="18">
        <v>7262</v>
      </c>
      <c r="E20" s="18" t="s">
        <v>110</v>
      </c>
      <c r="F20" s="18" t="s">
        <v>111</v>
      </c>
      <c r="G20" s="18" t="s">
        <v>16</v>
      </c>
      <c r="H20" s="18">
        <v>7262</v>
      </c>
      <c r="I20" s="34">
        <v>43844</v>
      </c>
      <c r="J20" s="35">
        <v>3318750</v>
      </c>
      <c r="K20" s="35">
        <v>6100</v>
      </c>
      <c r="L20" s="18" t="s">
        <v>99</v>
      </c>
      <c r="M20" s="18" t="s">
        <v>183</v>
      </c>
      <c r="N20" s="18"/>
      <c r="O20" s="18"/>
      <c r="P20" s="35">
        <v>0</v>
      </c>
      <c r="Q20" s="18"/>
      <c r="R20" s="35">
        <v>0</v>
      </c>
      <c r="S20" s="18"/>
      <c r="T20" s="18"/>
      <c r="U20" s="18"/>
      <c r="V20" s="18" t="s">
        <v>72</v>
      </c>
      <c r="W20" s="35">
        <v>3312650</v>
      </c>
      <c r="X20" s="35">
        <v>0</v>
      </c>
      <c r="Y20" s="35">
        <v>0</v>
      </c>
      <c r="Z20" s="35">
        <v>0</v>
      </c>
      <c r="AA20" s="35">
        <v>3228650</v>
      </c>
      <c r="AB20" s="35">
        <v>84000</v>
      </c>
      <c r="AC20" s="18" t="s">
        <v>112</v>
      </c>
      <c r="AD20" s="35">
        <v>0</v>
      </c>
      <c r="AE20" s="18"/>
      <c r="AF20" s="35">
        <v>0</v>
      </c>
      <c r="AG20" s="35">
        <v>3162353</v>
      </c>
      <c r="AH20" s="35">
        <v>0</v>
      </c>
      <c r="AI20" s="18">
        <v>2200833875</v>
      </c>
      <c r="AJ20" s="18" t="s">
        <v>176</v>
      </c>
      <c r="AK20" s="35">
        <v>0</v>
      </c>
      <c r="AL20" s="34">
        <v>43844</v>
      </c>
      <c r="AM20" s="18"/>
      <c r="AN20" s="18">
        <v>2</v>
      </c>
      <c r="AO20" s="18"/>
      <c r="AP20" s="18"/>
      <c r="AQ20" s="18">
        <v>2</v>
      </c>
      <c r="AR20" s="18">
        <v>20200330</v>
      </c>
      <c r="AS20" s="18">
        <v>20200313</v>
      </c>
      <c r="AT20" s="35">
        <v>3312650</v>
      </c>
      <c r="AU20" s="35">
        <v>84000</v>
      </c>
      <c r="AV20" s="18"/>
    </row>
    <row r="21" spans="1:48" x14ac:dyDescent="0.25">
      <c r="A21" s="18">
        <v>900759245</v>
      </c>
      <c r="B21" s="18" t="s">
        <v>68</v>
      </c>
      <c r="C21" s="18" t="s">
        <v>18</v>
      </c>
      <c r="D21" s="18">
        <v>18</v>
      </c>
      <c r="E21" s="18" t="s">
        <v>113</v>
      </c>
      <c r="F21" s="18" t="s">
        <v>114</v>
      </c>
      <c r="G21" s="18" t="s">
        <v>18</v>
      </c>
      <c r="H21" s="18">
        <v>18</v>
      </c>
      <c r="I21" s="34">
        <v>44421</v>
      </c>
      <c r="J21" s="35">
        <v>12888590</v>
      </c>
      <c r="K21" s="35">
        <v>180304</v>
      </c>
      <c r="L21" s="18" t="s">
        <v>99</v>
      </c>
      <c r="M21" s="18" t="s">
        <v>183</v>
      </c>
      <c r="N21" s="18"/>
      <c r="O21" s="18"/>
      <c r="P21" s="35">
        <v>0</v>
      </c>
      <c r="Q21" s="18"/>
      <c r="R21" s="35">
        <v>0</v>
      </c>
      <c r="S21" s="18"/>
      <c r="T21" s="18"/>
      <c r="U21" s="18"/>
      <c r="V21" s="18" t="s">
        <v>72</v>
      </c>
      <c r="W21" s="35">
        <v>12884390</v>
      </c>
      <c r="X21" s="35">
        <v>0</v>
      </c>
      <c r="Y21" s="35">
        <v>0</v>
      </c>
      <c r="Z21" s="35">
        <v>0</v>
      </c>
      <c r="AA21" s="35">
        <v>12701480</v>
      </c>
      <c r="AB21" s="35">
        <v>182910</v>
      </c>
      <c r="AC21" s="18" t="s">
        <v>103</v>
      </c>
      <c r="AD21" s="35">
        <v>0</v>
      </c>
      <c r="AE21" s="18"/>
      <c r="AF21" s="35">
        <v>0</v>
      </c>
      <c r="AG21" s="35">
        <v>12701480</v>
      </c>
      <c r="AH21" s="35">
        <v>0</v>
      </c>
      <c r="AI21" s="18">
        <v>4800052451</v>
      </c>
      <c r="AJ21" s="18" t="s">
        <v>177</v>
      </c>
      <c r="AK21" s="35">
        <v>0</v>
      </c>
      <c r="AL21" s="34">
        <v>44421</v>
      </c>
      <c r="AM21" s="18"/>
      <c r="AN21" s="18">
        <v>2</v>
      </c>
      <c r="AO21" s="18"/>
      <c r="AP21" s="18"/>
      <c r="AQ21" s="18">
        <v>2</v>
      </c>
      <c r="AR21" s="18">
        <v>20220103</v>
      </c>
      <c r="AS21" s="18">
        <v>20211220</v>
      </c>
      <c r="AT21" s="35">
        <v>12884390</v>
      </c>
      <c r="AU21" s="35">
        <v>182910</v>
      </c>
      <c r="AV21" s="18"/>
    </row>
    <row r="22" spans="1:48" x14ac:dyDescent="0.25">
      <c r="A22" s="18">
        <v>900759245</v>
      </c>
      <c r="B22" s="18" t="s">
        <v>68</v>
      </c>
      <c r="C22" s="18" t="s">
        <v>17</v>
      </c>
      <c r="D22" s="18">
        <v>1307</v>
      </c>
      <c r="E22" s="18" t="s">
        <v>115</v>
      </c>
      <c r="F22" s="18" t="s">
        <v>116</v>
      </c>
      <c r="G22" s="18" t="s">
        <v>17</v>
      </c>
      <c r="H22" s="18">
        <v>1307</v>
      </c>
      <c r="I22" s="34">
        <v>44329</v>
      </c>
      <c r="J22" s="35">
        <v>5831886</v>
      </c>
      <c r="K22" s="35">
        <v>178614</v>
      </c>
      <c r="L22" s="18" t="s">
        <v>99</v>
      </c>
      <c r="M22" s="18" t="s">
        <v>183</v>
      </c>
      <c r="N22" s="18"/>
      <c r="O22" s="18"/>
      <c r="P22" s="35">
        <v>0</v>
      </c>
      <c r="Q22" s="18"/>
      <c r="R22" s="35">
        <v>0</v>
      </c>
      <c r="S22" s="18"/>
      <c r="T22" s="18"/>
      <c r="U22" s="18"/>
      <c r="V22" s="18" t="s">
        <v>72</v>
      </c>
      <c r="W22" s="35">
        <v>5827686</v>
      </c>
      <c r="X22" s="35">
        <v>0</v>
      </c>
      <c r="Y22" s="35">
        <v>0</v>
      </c>
      <c r="Z22" s="35">
        <v>0</v>
      </c>
      <c r="AA22" s="35">
        <v>5585808</v>
      </c>
      <c r="AB22" s="35">
        <v>241878</v>
      </c>
      <c r="AC22" s="18" t="s">
        <v>117</v>
      </c>
      <c r="AD22" s="35">
        <v>0</v>
      </c>
      <c r="AE22" s="18"/>
      <c r="AF22" s="35">
        <v>0</v>
      </c>
      <c r="AG22" s="35">
        <v>5290752</v>
      </c>
      <c r="AH22" s="35">
        <v>0</v>
      </c>
      <c r="AI22" s="18">
        <v>2201120721</v>
      </c>
      <c r="AJ22" s="18" t="s">
        <v>178</v>
      </c>
      <c r="AK22" s="35">
        <v>0</v>
      </c>
      <c r="AL22" s="34">
        <v>44329</v>
      </c>
      <c r="AM22" s="18"/>
      <c r="AN22" s="18">
        <v>2</v>
      </c>
      <c r="AO22" s="18"/>
      <c r="AP22" s="18"/>
      <c r="AQ22" s="18">
        <v>2</v>
      </c>
      <c r="AR22" s="18">
        <v>20220103</v>
      </c>
      <c r="AS22" s="18">
        <v>20211220</v>
      </c>
      <c r="AT22" s="35">
        <v>5827686</v>
      </c>
      <c r="AU22" s="35">
        <v>241878</v>
      </c>
      <c r="AV22" s="18"/>
    </row>
    <row r="23" spans="1:48" x14ac:dyDescent="0.25">
      <c r="A23" s="18">
        <v>900759245</v>
      </c>
      <c r="B23" s="18" t="s">
        <v>68</v>
      </c>
      <c r="C23" s="18" t="s">
        <v>17</v>
      </c>
      <c r="D23" s="18">
        <v>1390</v>
      </c>
      <c r="E23" s="18" t="s">
        <v>118</v>
      </c>
      <c r="F23" s="18" t="s">
        <v>119</v>
      </c>
      <c r="G23" s="18" t="s">
        <v>17</v>
      </c>
      <c r="H23" s="18">
        <v>1390</v>
      </c>
      <c r="I23" s="34">
        <v>44358</v>
      </c>
      <c r="J23" s="35">
        <v>416094</v>
      </c>
      <c r="K23" s="35">
        <v>374594</v>
      </c>
      <c r="L23" s="18" t="s">
        <v>99</v>
      </c>
      <c r="M23" s="18" t="s">
        <v>167</v>
      </c>
      <c r="N23" s="18"/>
      <c r="O23" s="18"/>
      <c r="P23" s="35">
        <v>0</v>
      </c>
      <c r="Q23" s="18"/>
      <c r="R23" s="35">
        <v>371626</v>
      </c>
      <c r="S23" s="18">
        <v>1221746568</v>
      </c>
      <c r="T23" s="18"/>
      <c r="U23" s="18"/>
      <c r="V23" s="18" t="s">
        <v>72</v>
      </c>
      <c r="W23" s="35">
        <v>412394</v>
      </c>
      <c r="X23" s="35">
        <v>0</v>
      </c>
      <c r="Y23" s="35">
        <v>0</v>
      </c>
      <c r="Z23" s="35">
        <v>0</v>
      </c>
      <c r="AA23" s="35">
        <v>379512</v>
      </c>
      <c r="AB23" s="35">
        <v>32882</v>
      </c>
      <c r="AC23" s="18" t="s">
        <v>120</v>
      </c>
      <c r="AD23" s="35">
        <v>0</v>
      </c>
      <c r="AE23" s="18"/>
      <c r="AF23" s="35">
        <v>0</v>
      </c>
      <c r="AG23" s="35">
        <v>0</v>
      </c>
      <c r="AH23" s="35">
        <v>0</v>
      </c>
      <c r="AI23" s="18"/>
      <c r="AJ23" s="18"/>
      <c r="AK23" s="35">
        <v>0</v>
      </c>
      <c r="AL23" s="34">
        <v>44358</v>
      </c>
      <c r="AM23" s="18"/>
      <c r="AN23" s="18">
        <v>2</v>
      </c>
      <c r="AO23" s="18"/>
      <c r="AP23" s="18"/>
      <c r="AQ23" s="18">
        <v>2</v>
      </c>
      <c r="AR23" s="18">
        <v>20220103</v>
      </c>
      <c r="AS23" s="18">
        <v>20211220</v>
      </c>
      <c r="AT23" s="35">
        <v>412394</v>
      </c>
      <c r="AU23" s="35">
        <v>32882</v>
      </c>
      <c r="AV23" s="18"/>
    </row>
    <row r="24" spans="1:48" x14ac:dyDescent="0.25">
      <c r="A24" s="18">
        <v>900759245</v>
      </c>
      <c r="B24" s="18" t="s">
        <v>68</v>
      </c>
      <c r="C24" s="18" t="s">
        <v>17</v>
      </c>
      <c r="D24" s="18">
        <v>1374</v>
      </c>
      <c r="E24" s="18" t="s">
        <v>121</v>
      </c>
      <c r="F24" s="18" t="s">
        <v>122</v>
      </c>
      <c r="G24" s="18" t="s">
        <v>17</v>
      </c>
      <c r="H24" s="18">
        <v>1374</v>
      </c>
      <c r="I24" s="34">
        <v>44358</v>
      </c>
      <c r="J24" s="35">
        <v>7559548</v>
      </c>
      <c r="K24" s="35">
        <v>4200</v>
      </c>
      <c r="L24" s="18" t="s">
        <v>123</v>
      </c>
      <c r="M24" s="18" t="s">
        <v>183</v>
      </c>
      <c r="N24" s="18"/>
      <c r="O24" s="18"/>
      <c r="P24" s="35">
        <v>0</v>
      </c>
      <c r="Q24" s="18"/>
      <c r="R24" s="35">
        <v>0</v>
      </c>
      <c r="S24" s="18"/>
      <c r="T24" s="18"/>
      <c r="U24" s="18"/>
      <c r="V24" s="18" t="s">
        <v>72</v>
      </c>
      <c r="W24" s="35">
        <v>7555348</v>
      </c>
      <c r="X24" s="35">
        <v>0</v>
      </c>
      <c r="Y24" s="35">
        <v>0</v>
      </c>
      <c r="Z24" s="35">
        <v>0</v>
      </c>
      <c r="AA24" s="35">
        <v>7555348</v>
      </c>
      <c r="AB24" s="35">
        <v>0</v>
      </c>
      <c r="AC24" s="38"/>
      <c r="AD24" s="35">
        <v>0</v>
      </c>
      <c r="AE24" s="18"/>
      <c r="AF24" s="35">
        <v>0</v>
      </c>
      <c r="AG24" s="35">
        <v>7400343</v>
      </c>
      <c r="AH24" s="35">
        <v>0</v>
      </c>
      <c r="AI24" s="18">
        <v>2201151895</v>
      </c>
      <c r="AJ24" s="18" t="s">
        <v>172</v>
      </c>
      <c r="AK24" s="35">
        <v>0</v>
      </c>
      <c r="AL24" s="34">
        <v>44358</v>
      </c>
      <c r="AM24" s="18"/>
      <c r="AN24" s="18">
        <v>2</v>
      </c>
      <c r="AO24" s="18"/>
      <c r="AP24" s="18"/>
      <c r="AQ24" s="18">
        <v>1</v>
      </c>
      <c r="AR24" s="18">
        <v>20210630</v>
      </c>
      <c r="AS24" s="18">
        <v>20210615</v>
      </c>
      <c r="AT24" s="35">
        <v>7555348</v>
      </c>
      <c r="AU24" s="35">
        <v>0</v>
      </c>
      <c r="AV24" s="18"/>
    </row>
    <row r="25" spans="1:48" x14ac:dyDescent="0.25">
      <c r="A25" s="18">
        <v>900759245</v>
      </c>
      <c r="B25" s="18" t="s">
        <v>68</v>
      </c>
      <c r="C25" s="18" t="s">
        <v>18</v>
      </c>
      <c r="D25" s="18">
        <v>739</v>
      </c>
      <c r="E25" s="18" t="s">
        <v>124</v>
      </c>
      <c r="F25" s="18" t="s">
        <v>125</v>
      </c>
      <c r="G25" s="18" t="s">
        <v>18</v>
      </c>
      <c r="H25" s="18">
        <v>739</v>
      </c>
      <c r="I25" s="34">
        <v>44544</v>
      </c>
      <c r="J25" s="35">
        <v>8194384</v>
      </c>
      <c r="K25" s="35">
        <v>-160044</v>
      </c>
      <c r="L25" s="18" t="s">
        <v>123</v>
      </c>
      <c r="M25" s="18" t="s">
        <v>183</v>
      </c>
      <c r="N25" s="18"/>
      <c r="O25" s="18"/>
      <c r="P25" s="35">
        <v>0</v>
      </c>
      <c r="Q25" s="18"/>
      <c r="R25" s="35">
        <v>0</v>
      </c>
      <c r="S25" s="18"/>
      <c r="T25" s="18"/>
      <c r="U25" s="18"/>
      <c r="V25" s="18" t="s">
        <v>72</v>
      </c>
      <c r="W25" s="35">
        <v>8185584</v>
      </c>
      <c r="X25" s="35">
        <v>0</v>
      </c>
      <c r="Y25" s="35">
        <v>0</v>
      </c>
      <c r="Z25" s="35">
        <v>0</v>
      </c>
      <c r="AA25" s="35">
        <v>8185584</v>
      </c>
      <c r="AB25" s="35">
        <v>0</v>
      </c>
      <c r="AC25" s="38"/>
      <c r="AD25" s="35">
        <v>0</v>
      </c>
      <c r="AE25" s="18"/>
      <c r="AF25" s="35">
        <v>0</v>
      </c>
      <c r="AG25" s="35">
        <v>8185584</v>
      </c>
      <c r="AH25" s="35">
        <v>0</v>
      </c>
      <c r="AI25" s="18">
        <v>2201242781</v>
      </c>
      <c r="AJ25" s="18" t="s">
        <v>168</v>
      </c>
      <c r="AK25" s="35">
        <v>0</v>
      </c>
      <c r="AL25" s="34">
        <v>44544</v>
      </c>
      <c r="AM25" s="18"/>
      <c r="AN25" s="18">
        <v>2</v>
      </c>
      <c r="AO25" s="18"/>
      <c r="AP25" s="18"/>
      <c r="AQ25" s="18">
        <v>1</v>
      </c>
      <c r="AR25" s="18">
        <v>20211230</v>
      </c>
      <c r="AS25" s="18">
        <v>20211220</v>
      </c>
      <c r="AT25" s="35">
        <v>8185584</v>
      </c>
      <c r="AU25" s="35">
        <v>0</v>
      </c>
      <c r="AV25" s="18"/>
    </row>
    <row r="26" spans="1:48" x14ac:dyDescent="0.25">
      <c r="A26" s="18">
        <v>900759245</v>
      </c>
      <c r="B26" s="18" t="s">
        <v>68</v>
      </c>
      <c r="C26" s="18" t="s">
        <v>18</v>
      </c>
      <c r="D26" s="18">
        <v>1214</v>
      </c>
      <c r="E26" s="18" t="s">
        <v>126</v>
      </c>
      <c r="F26" s="18" t="s">
        <v>127</v>
      </c>
      <c r="G26" s="18" t="s">
        <v>18</v>
      </c>
      <c r="H26" s="18">
        <v>1214</v>
      </c>
      <c r="I26" s="34">
        <v>44663</v>
      </c>
      <c r="J26" s="35">
        <v>1639018</v>
      </c>
      <c r="K26" s="35">
        <v>1606112</v>
      </c>
      <c r="L26" s="18" t="s">
        <v>123</v>
      </c>
      <c r="M26" s="18" t="s">
        <v>167</v>
      </c>
      <c r="N26" s="18"/>
      <c r="O26" s="18"/>
      <c r="P26" s="35">
        <v>0</v>
      </c>
      <c r="Q26" s="18"/>
      <c r="R26" s="35">
        <v>1599112</v>
      </c>
      <c r="S26" s="18">
        <v>1221943658</v>
      </c>
      <c r="T26" s="18"/>
      <c r="U26" s="18"/>
      <c r="V26" s="18" t="s">
        <v>72</v>
      </c>
      <c r="W26" s="35">
        <v>1632018</v>
      </c>
      <c r="X26" s="35">
        <v>0</v>
      </c>
      <c r="Y26" s="35">
        <v>0</v>
      </c>
      <c r="Z26" s="35">
        <v>0</v>
      </c>
      <c r="AA26" s="35">
        <v>1632018</v>
      </c>
      <c r="AB26" s="35">
        <v>0</v>
      </c>
      <c r="AC26" s="18"/>
      <c r="AD26" s="35">
        <v>0</v>
      </c>
      <c r="AE26" s="18"/>
      <c r="AF26" s="35">
        <v>0</v>
      </c>
      <c r="AG26" s="35">
        <v>0</v>
      </c>
      <c r="AH26" s="35">
        <v>0</v>
      </c>
      <c r="AI26" s="18"/>
      <c r="AJ26" s="18"/>
      <c r="AK26" s="35">
        <v>0</v>
      </c>
      <c r="AL26" s="34">
        <v>44663</v>
      </c>
      <c r="AM26" s="18"/>
      <c r="AN26" s="18">
        <v>2</v>
      </c>
      <c r="AO26" s="18"/>
      <c r="AP26" s="18"/>
      <c r="AQ26" s="18">
        <v>1</v>
      </c>
      <c r="AR26" s="18">
        <v>20220430</v>
      </c>
      <c r="AS26" s="18">
        <v>20220422</v>
      </c>
      <c r="AT26" s="35">
        <v>1632018</v>
      </c>
      <c r="AU26" s="35">
        <v>0</v>
      </c>
      <c r="AV26" s="18"/>
    </row>
    <row r="27" spans="1:48" x14ac:dyDescent="0.25">
      <c r="A27" s="18">
        <v>900759245</v>
      </c>
      <c r="B27" s="18" t="s">
        <v>68</v>
      </c>
      <c r="C27" s="18" t="s">
        <v>16</v>
      </c>
      <c r="D27" s="18">
        <v>7929</v>
      </c>
      <c r="E27" s="18" t="s">
        <v>128</v>
      </c>
      <c r="F27" s="18" t="s">
        <v>129</v>
      </c>
      <c r="G27" s="18" t="s">
        <v>16</v>
      </c>
      <c r="H27" s="18">
        <v>7929</v>
      </c>
      <c r="I27" s="34">
        <v>43922</v>
      </c>
      <c r="J27" s="35">
        <v>4421125</v>
      </c>
      <c r="K27" s="35">
        <v>835850</v>
      </c>
      <c r="L27" s="18" t="s">
        <v>123</v>
      </c>
      <c r="M27" s="18" t="s">
        <v>183</v>
      </c>
      <c r="N27" s="18"/>
      <c r="O27" s="18"/>
      <c r="P27" s="35">
        <v>0</v>
      </c>
      <c r="Q27" s="18"/>
      <c r="R27" s="35">
        <v>0</v>
      </c>
      <c r="S27" s="18"/>
      <c r="T27" s="18"/>
      <c r="U27" s="18"/>
      <c r="V27" s="18" t="s">
        <v>72</v>
      </c>
      <c r="W27" s="35">
        <v>4418725</v>
      </c>
      <c r="X27" s="35">
        <v>0</v>
      </c>
      <c r="Y27" s="35">
        <v>0</v>
      </c>
      <c r="Z27" s="35">
        <v>0</v>
      </c>
      <c r="AA27" s="35">
        <v>4418725</v>
      </c>
      <c r="AB27" s="35">
        <v>0</v>
      </c>
      <c r="AC27" s="18"/>
      <c r="AD27" s="35">
        <v>0</v>
      </c>
      <c r="AE27" s="18"/>
      <c r="AF27" s="35">
        <v>0</v>
      </c>
      <c r="AG27" s="35">
        <v>4343135</v>
      </c>
      <c r="AH27" s="35">
        <v>0</v>
      </c>
      <c r="AI27" s="18">
        <v>2200874892</v>
      </c>
      <c r="AJ27" s="18" t="s">
        <v>169</v>
      </c>
      <c r="AK27" s="35">
        <v>0</v>
      </c>
      <c r="AL27" s="34">
        <v>43922</v>
      </c>
      <c r="AM27" s="18"/>
      <c r="AN27" s="18">
        <v>2</v>
      </c>
      <c r="AO27" s="18"/>
      <c r="AP27" s="18"/>
      <c r="AQ27" s="18">
        <v>2</v>
      </c>
      <c r="AR27" s="18">
        <v>20220103</v>
      </c>
      <c r="AS27" s="18">
        <v>20211220</v>
      </c>
      <c r="AT27" s="35">
        <v>4418725</v>
      </c>
      <c r="AU27" s="35">
        <v>0</v>
      </c>
      <c r="AV27" s="18"/>
    </row>
    <row r="28" spans="1:48" x14ac:dyDescent="0.25">
      <c r="A28" s="18">
        <v>900759245</v>
      </c>
      <c r="B28" s="18" t="s">
        <v>68</v>
      </c>
      <c r="C28" s="18" t="s">
        <v>16</v>
      </c>
      <c r="D28" s="18">
        <v>7932</v>
      </c>
      <c r="E28" s="18" t="s">
        <v>130</v>
      </c>
      <c r="F28" s="18" t="s">
        <v>131</v>
      </c>
      <c r="G28" s="18" t="s">
        <v>16</v>
      </c>
      <c r="H28" s="18">
        <v>7932</v>
      </c>
      <c r="I28" s="34">
        <v>43922</v>
      </c>
      <c r="J28" s="35">
        <v>961800</v>
      </c>
      <c r="K28" s="35">
        <v>97800</v>
      </c>
      <c r="L28" s="18" t="s">
        <v>123</v>
      </c>
      <c r="M28" s="18" t="s">
        <v>183</v>
      </c>
      <c r="N28" s="18"/>
      <c r="O28" s="18"/>
      <c r="P28" s="35">
        <v>0</v>
      </c>
      <c r="Q28" s="18"/>
      <c r="R28" s="35">
        <v>0</v>
      </c>
      <c r="S28" s="18"/>
      <c r="T28" s="18"/>
      <c r="U28" s="18"/>
      <c r="V28" s="18" t="s">
        <v>72</v>
      </c>
      <c r="W28" s="35">
        <v>959400</v>
      </c>
      <c r="X28" s="35">
        <v>0</v>
      </c>
      <c r="Y28" s="35">
        <v>0</v>
      </c>
      <c r="Z28" s="35">
        <v>0</v>
      </c>
      <c r="AA28" s="35">
        <v>959400</v>
      </c>
      <c r="AB28" s="35">
        <v>0</v>
      </c>
      <c r="AC28" s="18"/>
      <c r="AD28" s="35">
        <v>0</v>
      </c>
      <c r="AE28" s="18"/>
      <c r="AF28" s="35">
        <v>0</v>
      </c>
      <c r="AG28" s="35">
        <v>941760</v>
      </c>
      <c r="AH28" s="35">
        <v>0</v>
      </c>
      <c r="AI28" s="18">
        <v>2200874892</v>
      </c>
      <c r="AJ28" s="18" t="s">
        <v>169</v>
      </c>
      <c r="AK28" s="35">
        <v>0</v>
      </c>
      <c r="AL28" s="34">
        <v>43922</v>
      </c>
      <c r="AM28" s="18"/>
      <c r="AN28" s="18">
        <v>2</v>
      </c>
      <c r="AO28" s="18"/>
      <c r="AP28" s="18"/>
      <c r="AQ28" s="18">
        <v>2</v>
      </c>
      <c r="AR28" s="18">
        <v>20220103</v>
      </c>
      <c r="AS28" s="18">
        <v>20211220</v>
      </c>
      <c r="AT28" s="35">
        <v>959400</v>
      </c>
      <c r="AU28" s="35">
        <v>0</v>
      </c>
      <c r="AV28" s="18"/>
    </row>
    <row r="29" spans="1:48" x14ac:dyDescent="0.25">
      <c r="A29" s="18">
        <v>900759245</v>
      </c>
      <c r="B29" s="18" t="s">
        <v>68</v>
      </c>
      <c r="C29" s="18" t="s">
        <v>16</v>
      </c>
      <c r="D29" s="18">
        <v>8348</v>
      </c>
      <c r="E29" s="18" t="s">
        <v>132</v>
      </c>
      <c r="F29" s="18" t="s">
        <v>133</v>
      </c>
      <c r="G29" s="18" t="s">
        <v>16</v>
      </c>
      <c r="H29" s="18">
        <v>8348</v>
      </c>
      <c r="I29" s="34">
        <v>43983</v>
      </c>
      <c r="J29" s="35">
        <v>4676270</v>
      </c>
      <c r="K29" s="35">
        <v>40572</v>
      </c>
      <c r="L29" s="18" t="s">
        <v>123</v>
      </c>
      <c r="M29" s="18" t="s">
        <v>183</v>
      </c>
      <c r="N29" s="18"/>
      <c r="O29" s="18"/>
      <c r="P29" s="35">
        <v>0</v>
      </c>
      <c r="Q29" s="18"/>
      <c r="R29" s="35">
        <v>0</v>
      </c>
      <c r="S29" s="18"/>
      <c r="T29" s="18"/>
      <c r="U29" s="18"/>
      <c r="V29" s="18" t="s">
        <v>72</v>
      </c>
      <c r="W29" s="35">
        <v>4670170</v>
      </c>
      <c r="X29" s="35">
        <v>0</v>
      </c>
      <c r="Y29" s="35">
        <v>0</v>
      </c>
      <c r="Z29" s="35">
        <v>0</v>
      </c>
      <c r="AA29" s="35">
        <v>4670170</v>
      </c>
      <c r="AB29" s="35">
        <v>0</v>
      </c>
      <c r="AC29" s="18"/>
      <c r="AD29" s="35">
        <v>0</v>
      </c>
      <c r="AE29" s="18"/>
      <c r="AF29" s="35">
        <v>0</v>
      </c>
      <c r="AG29" s="35">
        <v>4574334</v>
      </c>
      <c r="AH29" s="35">
        <v>0</v>
      </c>
      <c r="AI29" s="18">
        <v>2200916057</v>
      </c>
      <c r="AJ29" s="18" t="s">
        <v>179</v>
      </c>
      <c r="AK29" s="35">
        <v>0</v>
      </c>
      <c r="AL29" s="34">
        <v>43983</v>
      </c>
      <c r="AM29" s="18"/>
      <c r="AN29" s="18">
        <v>2</v>
      </c>
      <c r="AO29" s="18"/>
      <c r="AP29" s="18"/>
      <c r="AQ29" s="18">
        <v>2</v>
      </c>
      <c r="AR29" s="18">
        <v>20220103</v>
      </c>
      <c r="AS29" s="18">
        <v>20211220</v>
      </c>
      <c r="AT29" s="35">
        <v>4670170</v>
      </c>
      <c r="AU29" s="35">
        <v>0</v>
      </c>
      <c r="AV29" s="18"/>
    </row>
    <row r="30" spans="1:48" x14ac:dyDescent="0.25">
      <c r="A30" s="18">
        <v>900759245</v>
      </c>
      <c r="B30" s="18" t="s">
        <v>68</v>
      </c>
      <c r="C30" s="18" t="s">
        <v>18</v>
      </c>
      <c r="D30" s="18">
        <v>443</v>
      </c>
      <c r="E30" s="18" t="s">
        <v>134</v>
      </c>
      <c r="F30" s="18" t="s">
        <v>135</v>
      </c>
      <c r="G30" s="18" t="s">
        <v>18</v>
      </c>
      <c r="H30" s="18">
        <v>443</v>
      </c>
      <c r="I30" s="34">
        <v>44519</v>
      </c>
      <c r="J30" s="35">
        <v>3105648</v>
      </c>
      <c r="K30" s="35">
        <v>-21163</v>
      </c>
      <c r="L30" s="18" t="s">
        <v>136</v>
      </c>
      <c r="M30" s="18" t="s">
        <v>137</v>
      </c>
      <c r="N30" s="18"/>
      <c r="O30" s="18" t="s">
        <v>138</v>
      </c>
      <c r="P30" s="35">
        <v>40950</v>
      </c>
      <c r="Q30" s="18" t="s">
        <v>139</v>
      </c>
      <c r="R30" s="35">
        <v>0</v>
      </c>
      <c r="S30" s="18"/>
      <c r="T30" s="18"/>
      <c r="U30" s="18"/>
      <c r="V30" s="18" t="s">
        <v>72</v>
      </c>
      <c r="W30" s="35">
        <v>3105648</v>
      </c>
      <c r="X30" s="35">
        <v>0</v>
      </c>
      <c r="Y30" s="35">
        <v>0</v>
      </c>
      <c r="Z30" s="35">
        <v>0</v>
      </c>
      <c r="AA30" s="35">
        <v>3064698</v>
      </c>
      <c r="AB30" s="35">
        <v>0</v>
      </c>
      <c r="AC30" s="18"/>
      <c r="AD30" s="35">
        <v>40950</v>
      </c>
      <c r="AE30" s="18" t="s">
        <v>140</v>
      </c>
      <c r="AF30" s="35">
        <v>40950</v>
      </c>
      <c r="AG30" s="35">
        <v>3064698</v>
      </c>
      <c r="AH30" s="35">
        <v>0</v>
      </c>
      <c r="AI30" s="18">
        <v>2201242781</v>
      </c>
      <c r="AJ30" s="18" t="s">
        <v>168</v>
      </c>
      <c r="AK30" s="35">
        <v>0</v>
      </c>
      <c r="AL30" s="34">
        <v>44519</v>
      </c>
      <c r="AM30" s="18"/>
      <c r="AN30" s="18">
        <v>9</v>
      </c>
      <c r="AO30" s="18"/>
      <c r="AP30" s="18" t="s">
        <v>141</v>
      </c>
      <c r="AQ30" s="18">
        <v>1</v>
      </c>
      <c r="AR30" s="18">
        <v>21001231</v>
      </c>
      <c r="AS30" s="18">
        <v>20211217</v>
      </c>
      <c r="AT30" s="35">
        <v>3105648</v>
      </c>
      <c r="AU30" s="35">
        <v>0</v>
      </c>
      <c r="AV30" s="18"/>
    </row>
    <row r="31" spans="1:48" x14ac:dyDescent="0.25">
      <c r="A31" s="18">
        <v>900759245</v>
      </c>
      <c r="B31" s="18" t="s">
        <v>68</v>
      </c>
      <c r="C31" s="18" t="s">
        <v>18</v>
      </c>
      <c r="D31" s="18">
        <v>444</v>
      </c>
      <c r="E31" s="18" t="s">
        <v>142</v>
      </c>
      <c r="F31" s="18" t="s">
        <v>143</v>
      </c>
      <c r="G31" s="18" t="s">
        <v>18</v>
      </c>
      <c r="H31" s="18">
        <v>444</v>
      </c>
      <c r="I31" s="34">
        <v>44519</v>
      </c>
      <c r="J31" s="35">
        <v>1182380</v>
      </c>
      <c r="K31" s="35">
        <v>1158732</v>
      </c>
      <c r="L31" s="18" t="s">
        <v>136</v>
      </c>
      <c r="M31" s="18" t="s">
        <v>137</v>
      </c>
      <c r="N31" s="18"/>
      <c r="O31" s="18" t="s">
        <v>138</v>
      </c>
      <c r="P31" s="35">
        <v>87400</v>
      </c>
      <c r="Q31" s="18" t="s">
        <v>144</v>
      </c>
      <c r="R31" s="35">
        <v>1094980</v>
      </c>
      <c r="S31" s="18">
        <v>1221871653</v>
      </c>
      <c r="T31" s="18"/>
      <c r="U31" s="18"/>
      <c r="V31" s="18" t="s">
        <v>72</v>
      </c>
      <c r="W31" s="35">
        <v>1182380</v>
      </c>
      <c r="X31" s="35">
        <v>0</v>
      </c>
      <c r="Y31" s="35">
        <v>0</v>
      </c>
      <c r="Z31" s="35">
        <v>0</v>
      </c>
      <c r="AA31" s="35">
        <v>1094980</v>
      </c>
      <c r="AB31" s="35">
        <v>0</v>
      </c>
      <c r="AC31" s="18"/>
      <c r="AD31" s="35">
        <v>87400</v>
      </c>
      <c r="AE31" s="18" t="s">
        <v>145</v>
      </c>
      <c r="AF31" s="35">
        <v>87400</v>
      </c>
      <c r="AG31" s="35">
        <v>0</v>
      </c>
      <c r="AH31" s="35">
        <v>0</v>
      </c>
      <c r="AI31" s="18"/>
      <c r="AJ31" s="18"/>
      <c r="AK31" s="35">
        <v>0</v>
      </c>
      <c r="AL31" s="34">
        <v>44519</v>
      </c>
      <c r="AM31" s="18"/>
      <c r="AN31" s="18">
        <v>9</v>
      </c>
      <c r="AO31" s="18"/>
      <c r="AP31" s="18" t="s">
        <v>141</v>
      </c>
      <c r="AQ31" s="18">
        <v>1</v>
      </c>
      <c r="AR31" s="18">
        <v>21001231</v>
      </c>
      <c r="AS31" s="18">
        <v>20211217</v>
      </c>
      <c r="AT31" s="35">
        <v>1182380</v>
      </c>
      <c r="AU31" s="35">
        <v>0</v>
      </c>
      <c r="AV31" s="18"/>
    </row>
    <row r="32" spans="1:48" x14ac:dyDescent="0.25">
      <c r="A32" s="18">
        <v>900759245</v>
      </c>
      <c r="B32" s="18" t="s">
        <v>68</v>
      </c>
      <c r="C32" s="18" t="s">
        <v>18</v>
      </c>
      <c r="D32" s="18">
        <v>318</v>
      </c>
      <c r="E32" s="18" t="s">
        <v>146</v>
      </c>
      <c r="F32" s="18" t="s">
        <v>147</v>
      </c>
      <c r="G32" s="18" t="s">
        <v>18</v>
      </c>
      <c r="H32" s="18">
        <v>318</v>
      </c>
      <c r="I32" s="34">
        <v>44477</v>
      </c>
      <c r="J32" s="35">
        <v>6048508</v>
      </c>
      <c r="K32" s="35">
        <v>715962</v>
      </c>
      <c r="L32" s="18" t="s">
        <v>136</v>
      </c>
      <c r="M32" s="18" t="s">
        <v>137</v>
      </c>
      <c r="N32" s="18"/>
      <c r="O32" s="18" t="s">
        <v>138</v>
      </c>
      <c r="P32" s="35">
        <v>458582</v>
      </c>
      <c r="Q32" s="18" t="s">
        <v>148</v>
      </c>
      <c r="R32" s="35">
        <v>0</v>
      </c>
      <c r="S32" s="18"/>
      <c r="T32" s="18"/>
      <c r="U32" s="18"/>
      <c r="V32" s="18" t="s">
        <v>72</v>
      </c>
      <c r="W32" s="35">
        <v>6048508</v>
      </c>
      <c r="X32" s="35">
        <v>0</v>
      </c>
      <c r="Y32" s="35">
        <v>0</v>
      </c>
      <c r="Z32" s="35">
        <v>0</v>
      </c>
      <c r="AA32" s="35">
        <v>5589926</v>
      </c>
      <c r="AB32" s="35">
        <v>0</v>
      </c>
      <c r="AC32" s="18"/>
      <c r="AD32" s="35">
        <v>458582</v>
      </c>
      <c r="AE32" s="18" t="s">
        <v>149</v>
      </c>
      <c r="AF32" s="35">
        <v>458582</v>
      </c>
      <c r="AG32" s="35">
        <v>5534027</v>
      </c>
      <c r="AH32" s="35">
        <v>0</v>
      </c>
      <c r="AI32" s="18">
        <v>4800054313</v>
      </c>
      <c r="AJ32" s="18" t="s">
        <v>180</v>
      </c>
      <c r="AK32" s="35">
        <v>0</v>
      </c>
      <c r="AL32" s="34">
        <v>44477</v>
      </c>
      <c r="AM32" s="18"/>
      <c r="AN32" s="18">
        <v>9</v>
      </c>
      <c r="AO32" s="18"/>
      <c r="AP32" s="18" t="s">
        <v>141</v>
      </c>
      <c r="AQ32" s="18">
        <v>1</v>
      </c>
      <c r="AR32" s="18">
        <v>21001231</v>
      </c>
      <c r="AS32" s="18">
        <v>20211012</v>
      </c>
      <c r="AT32" s="35">
        <v>6048508</v>
      </c>
      <c r="AU32" s="35">
        <v>0</v>
      </c>
      <c r="AV32" s="18"/>
    </row>
    <row r="33" spans="1:48" x14ac:dyDescent="0.25">
      <c r="A33" s="18">
        <v>900759245</v>
      </c>
      <c r="B33" s="18" t="s">
        <v>68</v>
      </c>
      <c r="C33" s="18" t="s">
        <v>18</v>
      </c>
      <c r="D33" s="18">
        <v>601</v>
      </c>
      <c r="E33" s="18" t="s">
        <v>150</v>
      </c>
      <c r="F33" s="18" t="s">
        <v>151</v>
      </c>
      <c r="G33" s="18" t="s">
        <v>18</v>
      </c>
      <c r="H33" s="18">
        <v>601</v>
      </c>
      <c r="I33" s="34">
        <v>44531</v>
      </c>
      <c r="J33" s="35">
        <v>1510668</v>
      </c>
      <c r="K33" s="35">
        <v>237969</v>
      </c>
      <c r="L33" s="18" t="s">
        <v>136</v>
      </c>
      <c r="M33" s="18" t="s">
        <v>137</v>
      </c>
      <c r="N33" s="18"/>
      <c r="O33" s="18" t="s">
        <v>138</v>
      </c>
      <c r="P33" s="35">
        <v>268632</v>
      </c>
      <c r="Q33" s="18" t="s">
        <v>152</v>
      </c>
      <c r="R33" s="35">
        <v>0</v>
      </c>
      <c r="S33" s="18"/>
      <c r="T33" s="18"/>
      <c r="U33" s="18"/>
      <c r="V33" s="18" t="s">
        <v>72</v>
      </c>
      <c r="W33" s="35">
        <v>1510668</v>
      </c>
      <c r="X33" s="35">
        <v>0</v>
      </c>
      <c r="Y33" s="35">
        <v>0</v>
      </c>
      <c r="Z33" s="35">
        <v>0</v>
      </c>
      <c r="AA33" s="35">
        <v>1242036</v>
      </c>
      <c r="AB33" s="35">
        <v>0</v>
      </c>
      <c r="AC33" s="18"/>
      <c r="AD33" s="35">
        <v>268632</v>
      </c>
      <c r="AE33" s="18" t="s">
        <v>153</v>
      </c>
      <c r="AF33" s="35">
        <v>268632</v>
      </c>
      <c r="AG33" s="35">
        <v>1242036</v>
      </c>
      <c r="AH33" s="35">
        <v>0</v>
      </c>
      <c r="AI33" s="18">
        <v>4800054710</v>
      </c>
      <c r="AJ33" s="18" t="s">
        <v>181</v>
      </c>
      <c r="AK33" s="35">
        <v>0</v>
      </c>
      <c r="AL33" s="34">
        <v>44531</v>
      </c>
      <c r="AM33" s="18"/>
      <c r="AN33" s="18">
        <v>9</v>
      </c>
      <c r="AO33" s="18"/>
      <c r="AP33" s="18" t="s">
        <v>141</v>
      </c>
      <c r="AQ33" s="18">
        <v>1</v>
      </c>
      <c r="AR33" s="18">
        <v>21001231</v>
      </c>
      <c r="AS33" s="18">
        <v>20211202</v>
      </c>
      <c r="AT33" s="35">
        <v>1510668</v>
      </c>
      <c r="AU33" s="35">
        <v>0</v>
      </c>
      <c r="AV33" s="18"/>
    </row>
    <row r="34" spans="1:48" x14ac:dyDescent="0.25">
      <c r="A34" s="18">
        <v>900759245</v>
      </c>
      <c r="B34" s="18" t="s">
        <v>68</v>
      </c>
      <c r="C34" s="18" t="s">
        <v>18</v>
      </c>
      <c r="D34" s="18">
        <v>315</v>
      </c>
      <c r="E34" s="18" t="s">
        <v>154</v>
      </c>
      <c r="F34" s="18" t="s">
        <v>155</v>
      </c>
      <c r="G34" s="18" t="s">
        <v>18</v>
      </c>
      <c r="H34" s="18">
        <v>315</v>
      </c>
      <c r="I34" s="34">
        <v>44477</v>
      </c>
      <c r="J34" s="35">
        <v>10589010</v>
      </c>
      <c r="K34" s="35">
        <v>129068</v>
      </c>
      <c r="L34" s="18" t="s">
        <v>156</v>
      </c>
      <c r="M34" s="18" t="s">
        <v>137</v>
      </c>
      <c r="N34" s="18"/>
      <c r="O34" s="18" t="s">
        <v>138</v>
      </c>
      <c r="P34" s="35">
        <v>314506</v>
      </c>
      <c r="Q34" s="18" t="s">
        <v>157</v>
      </c>
      <c r="R34" s="35">
        <v>0</v>
      </c>
      <c r="S34" s="18"/>
      <c r="T34" s="18"/>
      <c r="U34" s="18"/>
      <c r="V34" s="18" t="s">
        <v>72</v>
      </c>
      <c r="W34" s="35">
        <v>10557210</v>
      </c>
      <c r="X34" s="35">
        <v>0</v>
      </c>
      <c r="Y34" s="35">
        <v>0</v>
      </c>
      <c r="Z34" s="35">
        <v>0</v>
      </c>
      <c r="AA34" s="35">
        <v>10242704</v>
      </c>
      <c r="AB34" s="35">
        <v>0</v>
      </c>
      <c r="AC34" s="18"/>
      <c r="AD34" s="35">
        <v>314506</v>
      </c>
      <c r="AE34" s="18" t="s">
        <v>158</v>
      </c>
      <c r="AF34" s="35">
        <v>314506</v>
      </c>
      <c r="AG34" s="35">
        <v>10242704</v>
      </c>
      <c r="AH34" s="35">
        <v>0</v>
      </c>
      <c r="AI34" s="18">
        <v>2201212502</v>
      </c>
      <c r="AJ34" s="18" t="s">
        <v>180</v>
      </c>
      <c r="AK34" s="35">
        <v>0</v>
      </c>
      <c r="AL34" s="34">
        <v>44477</v>
      </c>
      <c r="AM34" s="18"/>
      <c r="AN34" s="18">
        <v>9</v>
      </c>
      <c r="AO34" s="18"/>
      <c r="AP34" s="18" t="s">
        <v>141</v>
      </c>
      <c r="AQ34" s="18">
        <v>1</v>
      </c>
      <c r="AR34" s="18">
        <v>21001231</v>
      </c>
      <c r="AS34" s="18">
        <v>20211012</v>
      </c>
      <c r="AT34" s="35">
        <v>10557210</v>
      </c>
      <c r="AU34" s="35">
        <v>0</v>
      </c>
      <c r="AV34" s="18"/>
    </row>
    <row r="35" spans="1:48" x14ac:dyDescent="0.25">
      <c r="A35" s="18">
        <v>900759245</v>
      </c>
      <c r="B35" s="18" t="s">
        <v>68</v>
      </c>
      <c r="C35" s="18" t="s">
        <v>18</v>
      </c>
      <c r="D35" s="18">
        <v>599</v>
      </c>
      <c r="E35" s="18" t="s">
        <v>159</v>
      </c>
      <c r="F35" s="18" t="s">
        <v>160</v>
      </c>
      <c r="G35" s="18" t="s">
        <v>18</v>
      </c>
      <c r="H35" s="18">
        <v>599</v>
      </c>
      <c r="I35" s="34">
        <v>44531</v>
      </c>
      <c r="J35" s="35">
        <v>9026170</v>
      </c>
      <c r="K35" s="35">
        <v>576893</v>
      </c>
      <c r="L35" s="18" t="s">
        <v>156</v>
      </c>
      <c r="M35" s="18" t="s">
        <v>137</v>
      </c>
      <c r="N35" s="18"/>
      <c r="O35" s="18" t="s">
        <v>138</v>
      </c>
      <c r="P35" s="35">
        <v>760112</v>
      </c>
      <c r="Q35" s="18" t="s">
        <v>161</v>
      </c>
      <c r="R35" s="35">
        <v>0</v>
      </c>
      <c r="S35" s="18"/>
      <c r="T35" s="18"/>
      <c r="U35" s="18"/>
      <c r="V35" s="18" t="s">
        <v>72</v>
      </c>
      <c r="W35" s="35">
        <v>9021970</v>
      </c>
      <c r="X35" s="35">
        <v>0</v>
      </c>
      <c r="Y35" s="35">
        <v>0</v>
      </c>
      <c r="Z35" s="35">
        <v>0</v>
      </c>
      <c r="AA35" s="35">
        <v>8261858</v>
      </c>
      <c r="AB35" s="35">
        <v>0</v>
      </c>
      <c r="AC35" s="18"/>
      <c r="AD35" s="35">
        <v>760112</v>
      </c>
      <c r="AE35" s="18" t="s">
        <v>162</v>
      </c>
      <c r="AF35" s="35">
        <v>760112</v>
      </c>
      <c r="AG35" s="35">
        <v>8261858</v>
      </c>
      <c r="AH35" s="35">
        <v>0</v>
      </c>
      <c r="AI35" s="18">
        <v>2201242781</v>
      </c>
      <c r="AJ35" s="18" t="s">
        <v>168</v>
      </c>
      <c r="AK35" s="35">
        <v>0</v>
      </c>
      <c r="AL35" s="34">
        <v>44531</v>
      </c>
      <c r="AM35" s="18"/>
      <c r="AN35" s="18">
        <v>9</v>
      </c>
      <c r="AO35" s="18"/>
      <c r="AP35" s="18" t="s">
        <v>141</v>
      </c>
      <c r="AQ35" s="18">
        <v>1</v>
      </c>
      <c r="AR35" s="18">
        <v>21001231</v>
      </c>
      <c r="AS35" s="18">
        <v>20211202</v>
      </c>
      <c r="AT35" s="35">
        <v>9021970</v>
      </c>
      <c r="AU35" s="35">
        <v>0</v>
      </c>
      <c r="AV35" s="18"/>
    </row>
    <row r="36" spans="1:48" x14ac:dyDescent="0.25">
      <c r="A36" s="18">
        <v>900759245</v>
      </c>
      <c r="B36" s="18" t="s">
        <v>68</v>
      </c>
      <c r="C36" s="18" t="s">
        <v>18</v>
      </c>
      <c r="D36" s="18">
        <v>1215</v>
      </c>
      <c r="E36" s="18" t="s">
        <v>163</v>
      </c>
      <c r="F36" s="18" t="s">
        <v>164</v>
      </c>
      <c r="G36" s="18" t="s">
        <v>18</v>
      </c>
      <c r="H36" s="18">
        <v>1215</v>
      </c>
      <c r="I36" s="34">
        <v>44663</v>
      </c>
      <c r="J36" s="35">
        <v>863182</v>
      </c>
      <c r="K36" s="35">
        <v>845794</v>
      </c>
      <c r="L36" s="18" t="s">
        <v>156</v>
      </c>
      <c r="M36" s="18" t="s">
        <v>137</v>
      </c>
      <c r="N36" s="18"/>
      <c r="O36" s="18" t="s">
        <v>138</v>
      </c>
      <c r="P36" s="35">
        <v>806398</v>
      </c>
      <c r="Q36" s="18" t="s">
        <v>165</v>
      </c>
      <c r="R36" s="35">
        <v>590</v>
      </c>
      <c r="S36" s="18">
        <v>8100124813</v>
      </c>
      <c r="T36" s="18"/>
      <c r="U36" s="18"/>
      <c r="V36" s="18" t="s">
        <v>72</v>
      </c>
      <c r="W36" s="35">
        <v>832182</v>
      </c>
      <c r="X36" s="35">
        <v>0</v>
      </c>
      <c r="Y36" s="35">
        <v>0</v>
      </c>
      <c r="Z36" s="35">
        <v>0</v>
      </c>
      <c r="AA36" s="35">
        <v>25784</v>
      </c>
      <c r="AB36" s="35">
        <v>0</v>
      </c>
      <c r="AC36" s="18"/>
      <c r="AD36" s="35">
        <v>806398</v>
      </c>
      <c r="AE36" s="18" t="s">
        <v>166</v>
      </c>
      <c r="AF36" s="35">
        <v>806398</v>
      </c>
      <c r="AG36" s="35">
        <v>25194</v>
      </c>
      <c r="AH36" s="35">
        <v>0</v>
      </c>
      <c r="AI36" s="18">
        <v>2201259437</v>
      </c>
      <c r="AJ36" s="18" t="s">
        <v>182</v>
      </c>
      <c r="AK36" s="35">
        <v>0</v>
      </c>
      <c r="AL36" s="34">
        <v>44663</v>
      </c>
      <c r="AM36" s="18"/>
      <c r="AN36" s="18">
        <v>9</v>
      </c>
      <c r="AO36" s="18"/>
      <c r="AP36" s="18" t="s">
        <v>141</v>
      </c>
      <c r="AQ36" s="18">
        <v>1</v>
      </c>
      <c r="AR36" s="18">
        <v>21001231</v>
      </c>
      <c r="AS36" s="18">
        <v>20220412</v>
      </c>
      <c r="AT36" s="35">
        <v>832182</v>
      </c>
      <c r="AU36" s="35">
        <v>0</v>
      </c>
      <c r="AV36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40" t="s">
        <v>185</v>
      </c>
      <c r="B3" s="41" t="s">
        <v>186</v>
      </c>
      <c r="C3" s="41" t="s">
        <v>187</v>
      </c>
    </row>
    <row r="4" spans="1:3" x14ac:dyDescent="0.25">
      <c r="A4" s="39" t="s">
        <v>137</v>
      </c>
      <c r="B4" s="42">
        <v>7</v>
      </c>
      <c r="C4" s="38">
        <v>3643255</v>
      </c>
    </row>
    <row r="5" spans="1:3" x14ac:dyDescent="0.25">
      <c r="A5" s="39" t="s">
        <v>167</v>
      </c>
      <c r="B5" s="42">
        <v>13</v>
      </c>
      <c r="C5" s="38">
        <v>5738037</v>
      </c>
    </row>
    <row r="6" spans="1:3" x14ac:dyDescent="0.25">
      <c r="A6" s="39" t="s">
        <v>183</v>
      </c>
      <c r="B6" s="42">
        <v>14</v>
      </c>
      <c r="C6" s="38">
        <v>2095069</v>
      </c>
    </row>
    <row r="7" spans="1:3" x14ac:dyDescent="0.25">
      <c r="A7" s="41" t="s">
        <v>184</v>
      </c>
      <c r="B7" s="42">
        <v>34</v>
      </c>
      <c r="C7" s="43">
        <v>11476361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L35" sqref="L35"/>
    </sheetView>
  </sheetViews>
  <sheetFormatPr baseColWidth="10" defaultRowHeight="12.75" x14ac:dyDescent="0.2"/>
  <cols>
    <col min="1" max="1" width="4.42578125" style="44" customWidth="1"/>
    <col min="2" max="2" width="11.42578125" style="44"/>
    <col min="3" max="3" width="17.5703125" style="44" customWidth="1"/>
    <col min="4" max="4" width="11.5703125" style="44" customWidth="1"/>
    <col min="5" max="8" width="11.42578125" style="44"/>
    <col min="9" max="9" width="22.5703125" style="44" customWidth="1"/>
    <col min="10" max="10" width="14" style="44" customWidth="1"/>
    <col min="11" max="11" width="1.7109375" style="44" customWidth="1"/>
    <col min="12" max="219" width="11.42578125" style="44"/>
    <col min="220" max="220" width="4.42578125" style="44" customWidth="1"/>
    <col min="221" max="221" width="11.42578125" style="44"/>
    <col min="222" max="222" width="17.5703125" style="44" customWidth="1"/>
    <col min="223" max="223" width="11.5703125" style="44" customWidth="1"/>
    <col min="224" max="227" width="11.42578125" style="44"/>
    <col min="228" max="228" width="22.5703125" style="44" customWidth="1"/>
    <col min="229" max="229" width="14" style="44" customWidth="1"/>
    <col min="230" max="230" width="1.7109375" style="44" customWidth="1"/>
    <col min="231" max="475" width="11.42578125" style="44"/>
    <col min="476" max="476" width="4.42578125" style="44" customWidth="1"/>
    <col min="477" max="477" width="11.42578125" style="44"/>
    <col min="478" max="478" width="17.5703125" style="44" customWidth="1"/>
    <col min="479" max="479" width="11.5703125" style="44" customWidth="1"/>
    <col min="480" max="483" width="11.42578125" style="44"/>
    <col min="484" max="484" width="22.5703125" style="44" customWidth="1"/>
    <col min="485" max="485" width="14" style="44" customWidth="1"/>
    <col min="486" max="486" width="1.7109375" style="44" customWidth="1"/>
    <col min="487" max="731" width="11.42578125" style="44"/>
    <col min="732" max="732" width="4.42578125" style="44" customWidth="1"/>
    <col min="733" max="733" width="11.42578125" style="44"/>
    <col min="734" max="734" width="17.5703125" style="44" customWidth="1"/>
    <col min="735" max="735" width="11.5703125" style="44" customWidth="1"/>
    <col min="736" max="739" width="11.42578125" style="44"/>
    <col min="740" max="740" width="22.5703125" style="44" customWidth="1"/>
    <col min="741" max="741" width="14" style="44" customWidth="1"/>
    <col min="742" max="742" width="1.7109375" style="44" customWidth="1"/>
    <col min="743" max="987" width="11.42578125" style="44"/>
    <col min="988" max="988" width="4.42578125" style="44" customWidth="1"/>
    <col min="989" max="989" width="11.42578125" style="44"/>
    <col min="990" max="990" width="17.5703125" style="44" customWidth="1"/>
    <col min="991" max="991" width="11.5703125" style="44" customWidth="1"/>
    <col min="992" max="995" width="11.42578125" style="44"/>
    <col min="996" max="996" width="22.5703125" style="44" customWidth="1"/>
    <col min="997" max="997" width="14" style="44" customWidth="1"/>
    <col min="998" max="998" width="1.7109375" style="44" customWidth="1"/>
    <col min="999" max="1243" width="11.42578125" style="44"/>
    <col min="1244" max="1244" width="4.42578125" style="44" customWidth="1"/>
    <col min="1245" max="1245" width="11.42578125" style="44"/>
    <col min="1246" max="1246" width="17.5703125" style="44" customWidth="1"/>
    <col min="1247" max="1247" width="11.5703125" style="44" customWidth="1"/>
    <col min="1248" max="1251" width="11.42578125" style="44"/>
    <col min="1252" max="1252" width="22.5703125" style="44" customWidth="1"/>
    <col min="1253" max="1253" width="14" style="44" customWidth="1"/>
    <col min="1254" max="1254" width="1.7109375" style="44" customWidth="1"/>
    <col min="1255" max="1499" width="11.42578125" style="44"/>
    <col min="1500" max="1500" width="4.42578125" style="44" customWidth="1"/>
    <col min="1501" max="1501" width="11.42578125" style="44"/>
    <col min="1502" max="1502" width="17.5703125" style="44" customWidth="1"/>
    <col min="1503" max="1503" width="11.5703125" style="44" customWidth="1"/>
    <col min="1504" max="1507" width="11.42578125" style="44"/>
    <col min="1508" max="1508" width="22.5703125" style="44" customWidth="1"/>
    <col min="1509" max="1509" width="14" style="44" customWidth="1"/>
    <col min="1510" max="1510" width="1.7109375" style="44" customWidth="1"/>
    <col min="1511" max="1755" width="11.42578125" style="44"/>
    <col min="1756" max="1756" width="4.42578125" style="44" customWidth="1"/>
    <col min="1757" max="1757" width="11.42578125" style="44"/>
    <col min="1758" max="1758" width="17.5703125" style="44" customWidth="1"/>
    <col min="1759" max="1759" width="11.5703125" style="44" customWidth="1"/>
    <col min="1760" max="1763" width="11.42578125" style="44"/>
    <col min="1764" max="1764" width="22.5703125" style="44" customWidth="1"/>
    <col min="1765" max="1765" width="14" style="44" customWidth="1"/>
    <col min="1766" max="1766" width="1.7109375" style="44" customWidth="1"/>
    <col min="1767" max="2011" width="11.42578125" style="44"/>
    <col min="2012" max="2012" width="4.42578125" style="44" customWidth="1"/>
    <col min="2013" max="2013" width="11.42578125" style="44"/>
    <col min="2014" max="2014" width="17.5703125" style="44" customWidth="1"/>
    <col min="2015" max="2015" width="11.5703125" style="44" customWidth="1"/>
    <col min="2016" max="2019" width="11.42578125" style="44"/>
    <col min="2020" max="2020" width="22.5703125" style="44" customWidth="1"/>
    <col min="2021" max="2021" width="14" style="44" customWidth="1"/>
    <col min="2022" max="2022" width="1.7109375" style="44" customWidth="1"/>
    <col min="2023" max="2267" width="11.42578125" style="44"/>
    <col min="2268" max="2268" width="4.42578125" style="44" customWidth="1"/>
    <col min="2269" max="2269" width="11.42578125" style="44"/>
    <col min="2270" max="2270" width="17.5703125" style="44" customWidth="1"/>
    <col min="2271" max="2271" width="11.5703125" style="44" customWidth="1"/>
    <col min="2272" max="2275" width="11.42578125" style="44"/>
    <col min="2276" max="2276" width="22.5703125" style="44" customWidth="1"/>
    <col min="2277" max="2277" width="14" style="44" customWidth="1"/>
    <col min="2278" max="2278" width="1.7109375" style="44" customWidth="1"/>
    <col min="2279" max="2523" width="11.42578125" style="44"/>
    <col min="2524" max="2524" width="4.42578125" style="44" customWidth="1"/>
    <col min="2525" max="2525" width="11.42578125" style="44"/>
    <col min="2526" max="2526" width="17.5703125" style="44" customWidth="1"/>
    <col min="2527" max="2527" width="11.5703125" style="44" customWidth="1"/>
    <col min="2528" max="2531" width="11.42578125" style="44"/>
    <col min="2532" max="2532" width="22.5703125" style="44" customWidth="1"/>
    <col min="2533" max="2533" width="14" style="44" customWidth="1"/>
    <col min="2534" max="2534" width="1.7109375" style="44" customWidth="1"/>
    <col min="2535" max="2779" width="11.42578125" style="44"/>
    <col min="2780" max="2780" width="4.42578125" style="44" customWidth="1"/>
    <col min="2781" max="2781" width="11.42578125" style="44"/>
    <col min="2782" max="2782" width="17.5703125" style="44" customWidth="1"/>
    <col min="2783" max="2783" width="11.5703125" style="44" customWidth="1"/>
    <col min="2784" max="2787" width="11.42578125" style="44"/>
    <col min="2788" max="2788" width="22.5703125" style="44" customWidth="1"/>
    <col min="2789" max="2789" width="14" style="44" customWidth="1"/>
    <col min="2790" max="2790" width="1.7109375" style="44" customWidth="1"/>
    <col min="2791" max="3035" width="11.42578125" style="44"/>
    <col min="3036" max="3036" width="4.42578125" style="44" customWidth="1"/>
    <col min="3037" max="3037" width="11.42578125" style="44"/>
    <col min="3038" max="3038" width="17.5703125" style="44" customWidth="1"/>
    <col min="3039" max="3039" width="11.5703125" style="44" customWidth="1"/>
    <col min="3040" max="3043" width="11.42578125" style="44"/>
    <col min="3044" max="3044" width="22.5703125" style="44" customWidth="1"/>
    <col min="3045" max="3045" width="14" style="44" customWidth="1"/>
    <col min="3046" max="3046" width="1.7109375" style="44" customWidth="1"/>
    <col min="3047" max="3291" width="11.42578125" style="44"/>
    <col min="3292" max="3292" width="4.42578125" style="44" customWidth="1"/>
    <col min="3293" max="3293" width="11.42578125" style="44"/>
    <col min="3294" max="3294" width="17.5703125" style="44" customWidth="1"/>
    <col min="3295" max="3295" width="11.5703125" style="44" customWidth="1"/>
    <col min="3296" max="3299" width="11.42578125" style="44"/>
    <col min="3300" max="3300" width="22.5703125" style="44" customWidth="1"/>
    <col min="3301" max="3301" width="14" style="44" customWidth="1"/>
    <col min="3302" max="3302" width="1.7109375" style="44" customWidth="1"/>
    <col min="3303" max="3547" width="11.42578125" style="44"/>
    <col min="3548" max="3548" width="4.42578125" style="44" customWidth="1"/>
    <col min="3549" max="3549" width="11.42578125" style="44"/>
    <col min="3550" max="3550" width="17.5703125" style="44" customWidth="1"/>
    <col min="3551" max="3551" width="11.5703125" style="44" customWidth="1"/>
    <col min="3552" max="3555" width="11.42578125" style="44"/>
    <col min="3556" max="3556" width="22.5703125" style="44" customWidth="1"/>
    <col min="3557" max="3557" width="14" style="44" customWidth="1"/>
    <col min="3558" max="3558" width="1.7109375" style="44" customWidth="1"/>
    <col min="3559" max="3803" width="11.42578125" style="44"/>
    <col min="3804" max="3804" width="4.42578125" style="44" customWidth="1"/>
    <col min="3805" max="3805" width="11.42578125" style="44"/>
    <col min="3806" max="3806" width="17.5703125" style="44" customWidth="1"/>
    <col min="3807" max="3807" width="11.5703125" style="44" customWidth="1"/>
    <col min="3808" max="3811" width="11.42578125" style="44"/>
    <col min="3812" max="3812" width="22.5703125" style="44" customWidth="1"/>
    <col min="3813" max="3813" width="14" style="44" customWidth="1"/>
    <col min="3814" max="3814" width="1.7109375" style="44" customWidth="1"/>
    <col min="3815" max="4059" width="11.42578125" style="44"/>
    <col min="4060" max="4060" width="4.42578125" style="44" customWidth="1"/>
    <col min="4061" max="4061" width="11.42578125" style="44"/>
    <col min="4062" max="4062" width="17.5703125" style="44" customWidth="1"/>
    <col min="4063" max="4063" width="11.5703125" style="44" customWidth="1"/>
    <col min="4064" max="4067" width="11.42578125" style="44"/>
    <col min="4068" max="4068" width="22.5703125" style="44" customWidth="1"/>
    <col min="4069" max="4069" width="14" style="44" customWidth="1"/>
    <col min="4070" max="4070" width="1.7109375" style="44" customWidth="1"/>
    <col min="4071" max="4315" width="11.42578125" style="44"/>
    <col min="4316" max="4316" width="4.42578125" style="44" customWidth="1"/>
    <col min="4317" max="4317" width="11.42578125" style="44"/>
    <col min="4318" max="4318" width="17.5703125" style="44" customWidth="1"/>
    <col min="4319" max="4319" width="11.5703125" style="44" customWidth="1"/>
    <col min="4320" max="4323" width="11.42578125" style="44"/>
    <col min="4324" max="4324" width="22.5703125" style="44" customWidth="1"/>
    <col min="4325" max="4325" width="14" style="44" customWidth="1"/>
    <col min="4326" max="4326" width="1.7109375" style="44" customWidth="1"/>
    <col min="4327" max="4571" width="11.42578125" style="44"/>
    <col min="4572" max="4572" width="4.42578125" style="44" customWidth="1"/>
    <col min="4573" max="4573" width="11.42578125" style="44"/>
    <col min="4574" max="4574" width="17.5703125" style="44" customWidth="1"/>
    <col min="4575" max="4575" width="11.5703125" style="44" customWidth="1"/>
    <col min="4576" max="4579" width="11.42578125" style="44"/>
    <col min="4580" max="4580" width="22.5703125" style="44" customWidth="1"/>
    <col min="4581" max="4581" width="14" style="44" customWidth="1"/>
    <col min="4582" max="4582" width="1.7109375" style="44" customWidth="1"/>
    <col min="4583" max="4827" width="11.42578125" style="44"/>
    <col min="4828" max="4828" width="4.42578125" style="44" customWidth="1"/>
    <col min="4829" max="4829" width="11.42578125" style="44"/>
    <col min="4830" max="4830" width="17.5703125" style="44" customWidth="1"/>
    <col min="4831" max="4831" width="11.5703125" style="44" customWidth="1"/>
    <col min="4832" max="4835" width="11.42578125" style="44"/>
    <col min="4836" max="4836" width="22.5703125" style="44" customWidth="1"/>
    <col min="4837" max="4837" width="14" style="44" customWidth="1"/>
    <col min="4838" max="4838" width="1.7109375" style="44" customWidth="1"/>
    <col min="4839" max="5083" width="11.42578125" style="44"/>
    <col min="5084" max="5084" width="4.42578125" style="44" customWidth="1"/>
    <col min="5085" max="5085" width="11.42578125" style="44"/>
    <col min="5086" max="5086" width="17.5703125" style="44" customWidth="1"/>
    <col min="5087" max="5087" width="11.5703125" style="44" customWidth="1"/>
    <col min="5088" max="5091" width="11.42578125" style="44"/>
    <col min="5092" max="5092" width="22.5703125" style="44" customWidth="1"/>
    <col min="5093" max="5093" width="14" style="44" customWidth="1"/>
    <col min="5094" max="5094" width="1.7109375" style="44" customWidth="1"/>
    <col min="5095" max="5339" width="11.42578125" style="44"/>
    <col min="5340" max="5340" width="4.42578125" style="44" customWidth="1"/>
    <col min="5341" max="5341" width="11.42578125" style="44"/>
    <col min="5342" max="5342" width="17.5703125" style="44" customWidth="1"/>
    <col min="5343" max="5343" width="11.5703125" style="44" customWidth="1"/>
    <col min="5344" max="5347" width="11.42578125" style="44"/>
    <col min="5348" max="5348" width="22.5703125" style="44" customWidth="1"/>
    <col min="5349" max="5349" width="14" style="44" customWidth="1"/>
    <col min="5350" max="5350" width="1.7109375" style="44" customWidth="1"/>
    <col min="5351" max="5595" width="11.42578125" style="44"/>
    <col min="5596" max="5596" width="4.42578125" style="44" customWidth="1"/>
    <col min="5597" max="5597" width="11.42578125" style="44"/>
    <col min="5598" max="5598" width="17.5703125" style="44" customWidth="1"/>
    <col min="5599" max="5599" width="11.5703125" style="44" customWidth="1"/>
    <col min="5600" max="5603" width="11.42578125" style="44"/>
    <col min="5604" max="5604" width="22.5703125" style="44" customWidth="1"/>
    <col min="5605" max="5605" width="14" style="44" customWidth="1"/>
    <col min="5606" max="5606" width="1.7109375" style="44" customWidth="1"/>
    <col min="5607" max="5851" width="11.42578125" style="44"/>
    <col min="5852" max="5852" width="4.42578125" style="44" customWidth="1"/>
    <col min="5853" max="5853" width="11.42578125" style="44"/>
    <col min="5854" max="5854" width="17.5703125" style="44" customWidth="1"/>
    <col min="5855" max="5855" width="11.5703125" style="44" customWidth="1"/>
    <col min="5856" max="5859" width="11.42578125" style="44"/>
    <col min="5860" max="5860" width="22.5703125" style="44" customWidth="1"/>
    <col min="5861" max="5861" width="14" style="44" customWidth="1"/>
    <col min="5862" max="5862" width="1.7109375" style="44" customWidth="1"/>
    <col min="5863" max="6107" width="11.42578125" style="44"/>
    <col min="6108" max="6108" width="4.42578125" style="44" customWidth="1"/>
    <col min="6109" max="6109" width="11.42578125" style="44"/>
    <col min="6110" max="6110" width="17.5703125" style="44" customWidth="1"/>
    <col min="6111" max="6111" width="11.5703125" style="44" customWidth="1"/>
    <col min="6112" max="6115" width="11.42578125" style="44"/>
    <col min="6116" max="6116" width="22.5703125" style="44" customWidth="1"/>
    <col min="6117" max="6117" width="14" style="44" customWidth="1"/>
    <col min="6118" max="6118" width="1.7109375" style="44" customWidth="1"/>
    <col min="6119" max="6363" width="11.42578125" style="44"/>
    <col min="6364" max="6364" width="4.42578125" style="44" customWidth="1"/>
    <col min="6365" max="6365" width="11.42578125" style="44"/>
    <col min="6366" max="6366" width="17.5703125" style="44" customWidth="1"/>
    <col min="6367" max="6367" width="11.5703125" style="44" customWidth="1"/>
    <col min="6368" max="6371" width="11.42578125" style="44"/>
    <col min="6372" max="6372" width="22.5703125" style="44" customWidth="1"/>
    <col min="6373" max="6373" width="14" style="44" customWidth="1"/>
    <col min="6374" max="6374" width="1.7109375" style="44" customWidth="1"/>
    <col min="6375" max="6619" width="11.42578125" style="44"/>
    <col min="6620" max="6620" width="4.42578125" style="44" customWidth="1"/>
    <col min="6621" max="6621" width="11.42578125" style="44"/>
    <col min="6622" max="6622" width="17.5703125" style="44" customWidth="1"/>
    <col min="6623" max="6623" width="11.5703125" style="44" customWidth="1"/>
    <col min="6624" max="6627" width="11.42578125" style="44"/>
    <col min="6628" max="6628" width="22.5703125" style="44" customWidth="1"/>
    <col min="6629" max="6629" width="14" style="44" customWidth="1"/>
    <col min="6630" max="6630" width="1.7109375" style="44" customWidth="1"/>
    <col min="6631" max="6875" width="11.42578125" style="44"/>
    <col min="6876" max="6876" width="4.42578125" style="44" customWidth="1"/>
    <col min="6877" max="6877" width="11.42578125" style="44"/>
    <col min="6878" max="6878" width="17.5703125" style="44" customWidth="1"/>
    <col min="6879" max="6879" width="11.5703125" style="44" customWidth="1"/>
    <col min="6880" max="6883" width="11.42578125" style="44"/>
    <col min="6884" max="6884" width="22.5703125" style="44" customWidth="1"/>
    <col min="6885" max="6885" width="14" style="44" customWidth="1"/>
    <col min="6886" max="6886" width="1.7109375" style="44" customWidth="1"/>
    <col min="6887" max="7131" width="11.42578125" style="44"/>
    <col min="7132" max="7132" width="4.42578125" style="44" customWidth="1"/>
    <col min="7133" max="7133" width="11.42578125" style="44"/>
    <col min="7134" max="7134" width="17.5703125" style="44" customWidth="1"/>
    <col min="7135" max="7135" width="11.5703125" style="44" customWidth="1"/>
    <col min="7136" max="7139" width="11.42578125" style="44"/>
    <col min="7140" max="7140" width="22.5703125" style="44" customWidth="1"/>
    <col min="7141" max="7141" width="14" style="44" customWidth="1"/>
    <col min="7142" max="7142" width="1.7109375" style="44" customWidth="1"/>
    <col min="7143" max="7387" width="11.42578125" style="44"/>
    <col min="7388" max="7388" width="4.42578125" style="44" customWidth="1"/>
    <col min="7389" max="7389" width="11.42578125" style="44"/>
    <col min="7390" max="7390" width="17.5703125" style="44" customWidth="1"/>
    <col min="7391" max="7391" width="11.5703125" style="44" customWidth="1"/>
    <col min="7392" max="7395" width="11.42578125" style="44"/>
    <col min="7396" max="7396" width="22.5703125" style="44" customWidth="1"/>
    <col min="7397" max="7397" width="14" style="44" customWidth="1"/>
    <col min="7398" max="7398" width="1.7109375" style="44" customWidth="1"/>
    <col min="7399" max="7643" width="11.42578125" style="44"/>
    <col min="7644" max="7644" width="4.42578125" style="44" customWidth="1"/>
    <col min="7645" max="7645" width="11.42578125" style="44"/>
    <col min="7646" max="7646" width="17.5703125" style="44" customWidth="1"/>
    <col min="7647" max="7647" width="11.5703125" style="44" customWidth="1"/>
    <col min="7648" max="7651" width="11.42578125" style="44"/>
    <col min="7652" max="7652" width="22.5703125" style="44" customWidth="1"/>
    <col min="7653" max="7653" width="14" style="44" customWidth="1"/>
    <col min="7654" max="7654" width="1.7109375" style="44" customWidth="1"/>
    <col min="7655" max="7899" width="11.42578125" style="44"/>
    <col min="7900" max="7900" width="4.42578125" style="44" customWidth="1"/>
    <col min="7901" max="7901" width="11.42578125" style="44"/>
    <col min="7902" max="7902" width="17.5703125" style="44" customWidth="1"/>
    <col min="7903" max="7903" width="11.5703125" style="44" customWidth="1"/>
    <col min="7904" max="7907" width="11.42578125" style="44"/>
    <col min="7908" max="7908" width="22.5703125" style="44" customWidth="1"/>
    <col min="7909" max="7909" width="14" style="44" customWidth="1"/>
    <col min="7910" max="7910" width="1.7109375" style="44" customWidth="1"/>
    <col min="7911" max="8155" width="11.42578125" style="44"/>
    <col min="8156" max="8156" width="4.42578125" style="44" customWidth="1"/>
    <col min="8157" max="8157" width="11.42578125" style="44"/>
    <col min="8158" max="8158" width="17.5703125" style="44" customWidth="1"/>
    <col min="8159" max="8159" width="11.5703125" style="44" customWidth="1"/>
    <col min="8160" max="8163" width="11.42578125" style="44"/>
    <col min="8164" max="8164" width="22.5703125" style="44" customWidth="1"/>
    <col min="8165" max="8165" width="14" style="44" customWidth="1"/>
    <col min="8166" max="8166" width="1.7109375" style="44" customWidth="1"/>
    <col min="8167" max="8411" width="11.42578125" style="44"/>
    <col min="8412" max="8412" width="4.42578125" style="44" customWidth="1"/>
    <col min="8413" max="8413" width="11.42578125" style="44"/>
    <col min="8414" max="8414" width="17.5703125" style="44" customWidth="1"/>
    <col min="8415" max="8415" width="11.5703125" style="44" customWidth="1"/>
    <col min="8416" max="8419" width="11.42578125" style="44"/>
    <col min="8420" max="8420" width="22.5703125" style="44" customWidth="1"/>
    <col min="8421" max="8421" width="14" style="44" customWidth="1"/>
    <col min="8422" max="8422" width="1.7109375" style="44" customWidth="1"/>
    <col min="8423" max="8667" width="11.42578125" style="44"/>
    <col min="8668" max="8668" width="4.42578125" style="44" customWidth="1"/>
    <col min="8669" max="8669" width="11.42578125" style="44"/>
    <col min="8670" max="8670" width="17.5703125" style="44" customWidth="1"/>
    <col min="8671" max="8671" width="11.5703125" style="44" customWidth="1"/>
    <col min="8672" max="8675" width="11.42578125" style="44"/>
    <col min="8676" max="8676" width="22.5703125" style="44" customWidth="1"/>
    <col min="8677" max="8677" width="14" style="44" customWidth="1"/>
    <col min="8678" max="8678" width="1.7109375" style="44" customWidth="1"/>
    <col min="8679" max="8923" width="11.42578125" style="44"/>
    <col min="8924" max="8924" width="4.42578125" style="44" customWidth="1"/>
    <col min="8925" max="8925" width="11.42578125" style="44"/>
    <col min="8926" max="8926" width="17.5703125" style="44" customWidth="1"/>
    <col min="8927" max="8927" width="11.5703125" style="44" customWidth="1"/>
    <col min="8928" max="8931" width="11.42578125" style="44"/>
    <col min="8932" max="8932" width="22.5703125" style="44" customWidth="1"/>
    <col min="8933" max="8933" width="14" style="44" customWidth="1"/>
    <col min="8934" max="8934" width="1.7109375" style="44" customWidth="1"/>
    <col min="8935" max="9179" width="11.42578125" style="44"/>
    <col min="9180" max="9180" width="4.42578125" style="44" customWidth="1"/>
    <col min="9181" max="9181" width="11.42578125" style="44"/>
    <col min="9182" max="9182" width="17.5703125" style="44" customWidth="1"/>
    <col min="9183" max="9183" width="11.5703125" style="44" customWidth="1"/>
    <col min="9184" max="9187" width="11.42578125" style="44"/>
    <col min="9188" max="9188" width="22.5703125" style="44" customWidth="1"/>
    <col min="9189" max="9189" width="14" style="44" customWidth="1"/>
    <col min="9190" max="9190" width="1.7109375" style="44" customWidth="1"/>
    <col min="9191" max="9435" width="11.42578125" style="44"/>
    <col min="9436" max="9436" width="4.42578125" style="44" customWidth="1"/>
    <col min="9437" max="9437" width="11.42578125" style="44"/>
    <col min="9438" max="9438" width="17.5703125" style="44" customWidth="1"/>
    <col min="9439" max="9439" width="11.5703125" style="44" customWidth="1"/>
    <col min="9440" max="9443" width="11.42578125" style="44"/>
    <col min="9444" max="9444" width="22.5703125" style="44" customWidth="1"/>
    <col min="9445" max="9445" width="14" style="44" customWidth="1"/>
    <col min="9446" max="9446" width="1.7109375" style="44" customWidth="1"/>
    <col min="9447" max="9691" width="11.42578125" style="44"/>
    <col min="9692" max="9692" width="4.42578125" style="44" customWidth="1"/>
    <col min="9693" max="9693" width="11.42578125" style="44"/>
    <col min="9694" max="9694" width="17.5703125" style="44" customWidth="1"/>
    <col min="9695" max="9695" width="11.5703125" style="44" customWidth="1"/>
    <col min="9696" max="9699" width="11.42578125" style="44"/>
    <col min="9700" max="9700" width="22.5703125" style="44" customWidth="1"/>
    <col min="9701" max="9701" width="14" style="44" customWidth="1"/>
    <col min="9702" max="9702" width="1.7109375" style="44" customWidth="1"/>
    <col min="9703" max="9947" width="11.42578125" style="44"/>
    <col min="9948" max="9948" width="4.42578125" style="44" customWidth="1"/>
    <col min="9949" max="9949" width="11.42578125" style="44"/>
    <col min="9950" max="9950" width="17.5703125" style="44" customWidth="1"/>
    <col min="9951" max="9951" width="11.5703125" style="44" customWidth="1"/>
    <col min="9952" max="9955" width="11.42578125" style="44"/>
    <col min="9956" max="9956" width="22.5703125" style="44" customWidth="1"/>
    <col min="9957" max="9957" width="14" style="44" customWidth="1"/>
    <col min="9958" max="9958" width="1.7109375" style="44" customWidth="1"/>
    <col min="9959" max="10203" width="11.42578125" style="44"/>
    <col min="10204" max="10204" width="4.42578125" style="44" customWidth="1"/>
    <col min="10205" max="10205" width="11.42578125" style="44"/>
    <col min="10206" max="10206" width="17.5703125" style="44" customWidth="1"/>
    <col min="10207" max="10207" width="11.5703125" style="44" customWidth="1"/>
    <col min="10208" max="10211" width="11.42578125" style="44"/>
    <col min="10212" max="10212" width="22.5703125" style="44" customWidth="1"/>
    <col min="10213" max="10213" width="14" style="44" customWidth="1"/>
    <col min="10214" max="10214" width="1.7109375" style="44" customWidth="1"/>
    <col min="10215" max="10459" width="11.42578125" style="44"/>
    <col min="10460" max="10460" width="4.42578125" style="44" customWidth="1"/>
    <col min="10461" max="10461" width="11.42578125" style="44"/>
    <col min="10462" max="10462" width="17.5703125" style="44" customWidth="1"/>
    <col min="10463" max="10463" width="11.5703125" style="44" customWidth="1"/>
    <col min="10464" max="10467" width="11.42578125" style="44"/>
    <col min="10468" max="10468" width="22.5703125" style="44" customWidth="1"/>
    <col min="10469" max="10469" width="14" style="44" customWidth="1"/>
    <col min="10470" max="10470" width="1.7109375" style="44" customWidth="1"/>
    <col min="10471" max="10715" width="11.42578125" style="44"/>
    <col min="10716" max="10716" width="4.42578125" style="44" customWidth="1"/>
    <col min="10717" max="10717" width="11.42578125" style="44"/>
    <col min="10718" max="10718" width="17.5703125" style="44" customWidth="1"/>
    <col min="10719" max="10719" width="11.5703125" style="44" customWidth="1"/>
    <col min="10720" max="10723" width="11.42578125" style="44"/>
    <col min="10724" max="10724" width="22.5703125" style="44" customWidth="1"/>
    <col min="10725" max="10725" width="14" style="44" customWidth="1"/>
    <col min="10726" max="10726" width="1.7109375" style="44" customWidth="1"/>
    <col min="10727" max="10971" width="11.42578125" style="44"/>
    <col min="10972" max="10972" width="4.42578125" style="44" customWidth="1"/>
    <col min="10973" max="10973" width="11.42578125" style="44"/>
    <col min="10974" max="10974" width="17.5703125" style="44" customWidth="1"/>
    <col min="10975" max="10975" width="11.5703125" style="44" customWidth="1"/>
    <col min="10976" max="10979" width="11.42578125" style="44"/>
    <col min="10980" max="10980" width="22.5703125" style="44" customWidth="1"/>
    <col min="10981" max="10981" width="14" style="44" customWidth="1"/>
    <col min="10982" max="10982" width="1.7109375" style="44" customWidth="1"/>
    <col min="10983" max="11227" width="11.42578125" style="44"/>
    <col min="11228" max="11228" width="4.42578125" style="44" customWidth="1"/>
    <col min="11229" max="11229" width="11.42578125" style="44"/>
    <col min="11230" max="11230" width="17.5703125" style="44" customWidth="1"/>
    <col min="11231" max="11231" width="11.5703125" style="44" customWidth="1"/>
    <col min="11232" max="11235" width="11.42578125" style="44"/>
    <col min="11236" max="11236" width="22.5703125" style="44" customWidth="1"/>
    <col min="11237" max="11237" width="14" style="44" customWidth="1"/>
    <col min="11238" max="11238" width="1.7109375" style="44" customWidth="1"/>
    <col min="11239" max="11483" width="11.42578125" style="44"/>
    <col min="11484" max="11484" width="4.42578125" style="44" customWidth="1"/>
    <col min="11485" max="11485" width="11.42578125" style="44"/>
    <col min="11486" max="11486" width="17.5703125" style="44" customWidth="1"/>
    <col min="11487" max="11487" width="11.5703125" style="44" customWidth="1"/>
    <col min="11488" max="11491" width="11.42578125" style="44"/>
    <col min="11492" max="11492" width="22.5703125" style="44" customWidth="1"/>
    <col min="11493" max="11493" width="14" style="44" customWidth="1"/>
    <col min="11494" max="11494" width="1.7109375" style="44" customWidth="1"/>
    <col min="11495" max="11739" width="11.42578125" style="44"/>
    <col min="11740" max="11740" width="4.42578125" style="44" customWidth="1"/>
    <col min="11741" max="11741" width="11.42578125" style="44"/>
    <col min="11742" max="11742" width="17.5703125" style="44" customWidth="1"/>
    <col min="11743" max="11743" width="11.5703125" style="44" customWidth="1"/>
    <col min="11744" max="11747" width="11.42578125" style="44"/>
    <col min="11748" max="11748" width="22.5703125" style="44" customWidth="1"/>
    <col min="11749" max="11749" width="14" style="44" customWidth="1"/>
    <col min="11750" max="11750" width="1.7109375" style="44" customWidth="1"/>
    <col min="11751" max="11995" width="11.42578125" style="44"/>
    <col min="11996" max="11996" width="4.42578125" style="44" customWidth="1"/>
    <col min="11997" max="11997" width="11.42578125" style="44"/>
    <col min="11998" max="11998" width="17.5703125" style="44" customWidth="1"/>
    <col min="11999" max="11999" width="11.5703125" style="44" customWidth="1"/>
    <col min="12000" max="12003" width="11.42578125" style="44"/>
    <col min="12004" max="12004" width="22.5703125" style="44" customWidth="1"/>
    <col min="12005" max="12005" width="14" style="44" customWidth="1"/>
    <col min="12006" max="12006" width="1.7109375" style="44" customWidth="1"/>
    <col min="12007" max="12251" width="11.42578125" style="44"/>
    <col min="12252" max="12252" width="4.42578125" style="44" customWidth="1"/>
    <col min="12253" max="12253" width="11.42578125" style="44"/>
    <col min="12254" max="12254" width="17.5703125" style="44" customWidth="1"/>
    <col min="12255" max="12255" width="11.5703125" style="44" customWidth="1"/>
    <col min="12256" max="12259" width="11.42578125" style="44"/>
    <col min="12260" max="12260" width="22.5703125" style="44" customWidth="1"/>
    <col min="12261" max="12261" width="14" style="44" customWidth="1"/>
    <col min="12262" max="12262" width="1.7109375" style="44" customWidth="1"/>
    <col min="12263" max="12507" width="11.42578125" style="44"/>
    <col min="12508" max="12508" width="4.42578125" style="44" customWidth="1"/>
    <col min="12509" max="12509" width="11.42578125" style="44"/>
    <col min="12510" max="12510" width="17.5703125" style="44" customWidth="1"/>
    <col min="12511" max="12511" width="11.5703125" style="44" customWidth="1"/>
    <col min="12512" max="12515" width="11.42578125" style="44"/>
    <col min="12516" max="12516" width="22.5703125" style="44" customWidth="1"/>
    <col min="12517" max="12517" width="14" style="44" customWidth="1"/>
    <col min="12518" max="12518" width="1.7109375" style="44" customWidth="1"/>
    <col min="12519" max="12763" width="11.42578125" style="44"/>
    <col min="12764" max="12764" width="4.42578125" style="44" customWidth="1"/>
    <col min="12765" max="12765" width="11.42578125" style="44"/>
    <col min="12766" max="12766" width="17.5703125" style="44" customWidth="1"/>
    <col min="12767" max="12767" width="11.5703125" style="44" customWidth="1"/>
    <col min="12768" max="12771" width="11.42578125" style="44"/>
    <col min="12772" max="12772" width="22.5703125" style="44" customWidth="1"/>
    <col min="12773" max="12773" width="14" style="44" customWidth="1"/>
    <col min="12774" max="12774" width="1.7109375" style="44" customWidth="1"/>
    <col min="12775" max="13019" width="11.42578125" style="44"/>
    <col min="13020" max="13020" width="4.42578125" style="44" customWidth="1"/>
    <col min="13021" max="13021" width="11.42578125" style="44"/>
    <col min="13022" max="13022" width="17.5703125" style="44" customWidth="1"/>
    <col min="13023" max="13023" width="11.5703125" style="44" customWidth="1"/>
    <col min="13024" max="13027" width="11.42578125" style="44"/>
    <col min="13028" max="13028" width="22.5703125" style="44" customWidth="1"/>
    <col min="13029" max="13029" width="14" style="44" customWidth="1"/>
    <col min="13030" max="13030" width="1.7109375" style="44" customWidth="1"/>
    <col min="13031" max="13275" width="11.42578125" style="44"/>
    <col min="13276" max="13276" width="4.42578125" style="44" customWidth="1"/>
    <col min="13277" max="13277" width="11.42578125" style="44"/>
    <col min="13278" max="13278" width="17.5703125" style="44" customWidth="1"/>
    <col min="13279" max="13279" width="11.5703125" style="44" customWidth="1"/>
    <col min="13280" max="13283" width="11.42578125" style="44"/>
    <col min="13284" max="13284" width="22.5703125" style="44" customWidth="1"/>
    <col min="13285" max="13285" width="14" style="44" customWidth="1"/>
    <col min="13286" max="13286" width="1.7109375" style="44" customWidth="1"/>
    <col min="13287" max="13531" width="11.42578125" style="44"/>
    <col min="13532" max="13532" width="4.42578125" style="44" customWidth="1"/>
    <col min="13533" max="13533" width="11.42578125" style="44"/>
    <col min="13534" max="13534" width="17.5703125" style="44" customWidth="1"/>
    <col min="13535" max="13535" width="11.5703125" style="44" customWidth="1"/>
    <col min="13536" max="13539" width="11.42578125" style="44"/>
    <col min="13540" max="13540" width="22.5703125" style="44" customWidth="1"/>
    <col min="13541" max="13541" width="14" style="44" customWidth="1"/>
    <col min="13542" max="13542" width="1.7109375" style="44" customWidth="1"/>
    <col min="13543" max="13787" width="11.42578125" style="44"/>
    <col min="13788" max="13788" width="4.42578125" style="44" customWidth="1"/>
    <col min="13789" max="13789" width="11.42578125" style="44"/>
    <col min="13790" max="13790" width="17.5703125" style="44" customWidth="1"/>
    <col min="13791" max="13791" width="11.5703125" style="44" customWidth="1"/>
    <col min="13792" max="13795" width="11.42578125" style="44"/>
    <col min="13796" max="13796" width="22.5703125" style="44" customWidth="1"/>
    <col min="13797" max="13797" width="14" style="44" customWidth="1"/>
    <col min="13798" max="13798" width="1.7109375" style="44" customWidth="1"/>
    <col min="13799" max="14043" width="11.42578125" style="44"/>
    <col min="14044" max="14044" width="4.42578125" style="44" customWidth="1"/>
    <col min="14045" max="14045" width="11.42578125" style="44"/>
    <col min="14046" max="14046" width="17.5703125" style="44" customWidth="1"/>
    <col min="14047" max="14047" width="11.5703125" style="44" customWidth="1"/>
    <col min="14048" max="14051" width="11.42578125" style="44"/>
    <col min="14052" max="14052" width="22.5703125" style="44" customWidth="1"/>
    <col min="14053" max="14053" width="14" style="44" customWidth="1"/>
    <col min="14054" max="14054" width="1.7109375" style="44" customWidth="1"/>
    <col min="14055" max="14299" width="11.42578125" style="44"/>
    <col min="14300" max="14300" width="4.42578125" style="44" customWidth="1"/>
    <col min="14301" max="14301" width="11.42578125" style="44"/>
    <col min="14302" max="14302" width="17.5703125" style="44" customWidth="1"/>
    <col min="14303" max="14303" width="11.5703125" style="44" customWidth="1"/>
    <col min="14304" max="14307" width="11.42578125" style="44"/>
    <col min="14308" max="14308" width="22.5703125" style="44" customWidth="1"/>
    <col min="14309" max="14309" width="14" style="44" customWidth="1"/>
    <col min="14310" max="14310" width="1.7109375" style="44" customWidth="1"/>
    <col min="14311" max="14555" width="11.42578125" style="44"/>
    <col min="14556" max="14556" width="4.42578125" style="44" customWidth="1"/>
    <col min="14557" max="14557" width="11.42578125" style="44"/>
    <col min="14558" max="14558" width="17.5703125" style="44" customWidth="1"/>
    <col min="14559" max="14559" width="11.5703125" style="44" customWidth="1"/>
    <col min="14560" max="14563" width="11.42578125" style="44"/>
    <col min="14564" max="14564" width="22.5703125" style="44" customWidth="1"/>
    <col min="14565" max="14565" width="14" style="44" customWidth="1"/>
    <col min="14566" max="14566" width="1.7109375" style="44" customWidth="1"/>
    <col min="14567" max="14811" width="11.42578125" style="44"/>
    <col min="14812" max="14812" width="4.42578125" style="44" customWidth="1"/>
    <col min="14813" max="14813" width="11.42578125" style="44"/>
    <col min="14814" max="14814" width="17.5703125" style="44" customWidth="1"/>
    <col min="14815" max="14815" width="11.5703125" style="44" customWidth="1"/>
    <col min="14816" max="14819" width="11.42578125" style="44"/>
    <col min="14820" max="14820" width="22.5703125" style="44" customWidth="1"/>
    <col min="14821" max="14821" width="14" style="44" customWidth="1"/>
    <col min="14822" max="14822" width="1.7109375" style="44" customWidth="1"/>
    <col min="14823" max="15067" width="11.42578125" style="44"/>
    <col min="15068" max="15068" width="4.42578125" style="44" customWidth="1"/>
    <col min="15069" max="15069" width="11.42578125" style="44"/>
    <col min="15070" max="15070" width="17.5703125" style="44" customWidth="1"/>
    <col min="15071" max="15071" width="11.5703125" style="44" customWidth="1"/>
    <col min="15072" max="15075" width="11.42578125" style="44"/>
    <col min="15076" max="15076" width="22.5703125" style="44" customWidth="1"/>
    <col min="15077" max="15077" width="14" style="44" customWidth="1"/>
    <col min="15078" max="15078" width="1.7109375" style="44" customWidth="1"/>
    <col min="15079" max="15323" width="11.42578125" style="44"/>
    <col min="15324" max="15324" width="4.42578125" style="44" customWidth="1"/>
    <col min="15325" max="15325" width="11.42578125" style="44"/>
    <col min="15326" max="15326" width="17.5703125" style="44" customWidth="1"/>
    <col min="15327" max="15327" width="11.5703125" style="44" customWidth="1"/>
    <col min="15328" max="15331" width="11.42578125" style="44"/>
    <col min="15332" max="15332" width="22.5703125" style="44" customWidth="1"/>
    <col min="15333" max="15333" width="14" style="44" customWidth="1"/>
    <col min="15334" max="15334" width="1.7109375" style="44" customWidth="1"/>
    <col min="15335" max="15579" width="11.42578125" style="44"/>
    <col min="15580" max="15580" width="4.42578125" style="44" customWidth="1"/>
    <col min="15581" max="15581" width="11.42578125" style="44"/>
    <col min="15582" max="15582" width="17.5703125" style="44" customWidth="1"/>
    <col min="15583" max="15583" width="11.5703125" style="44" customWidth="1"/>
    <col min="15584" max="15587" width="11.42578125" style="44"/>
    <col min="15588" max="15588" width="22.5703125" style="44" customWidth="1"/>
    <col min="15589" max="15589" width="14" style="44" customWidth="1"/>
    <col min="15590" max="15590" width="1.7109375" style="44" customWidth="1"/>
    <col min="15591" max="15835" width="11.42578125" style="44"/>
    <col min="15836" max="15836" width="4.42578125" style="44" customWidth="1"/>
    <col min="15837" max="15837" width="11.42578125" style="44"/>
    <col min="15838" max="15838" width="17.5703125" style="44" customWidth="1"/>
    <col min="15839" max="15839" width="11.5703125" style="44" customWidth="1"/>
    <col min="15840" max="15843" width="11.42578125" style="44"/>
    <col min="15844" max="15844" width="22.5703125" style="44" customWidth="1"/>
    <col min="15845" max="15845" width="14" style="44" customWidth="1"/>
    <col min="15846" max="15846" width="1.7109375" style="44" customWidth="1"/>
    <col min="15847" max="16091" width="11.42578125" style="44"/>
    <col min="16092" max="16092" width="4.42578125" style="44" customWidth="1"/>
    <col min="16093" max="16093" width="11.42578125" style="44"/>
    <col min="16094" max="16094" width="17.5703125" style="44" customWidth="1"/>
    <col min="16095" max="16095" width="11.5703125" style="44" customWidth="1"/>
    <col min="16096" max="16099" width="11.42578125" style="44"/>
    <col min="16100" max="16100" width="22.5703125" style="44" customWidth="1"/>
    <col min="16101" max="16101" width="14" style="44" customWidth="1"/>
    <col min="16102" max="16102" width="1.7109375" style="44" customWidth="1"/>
    <col min="16103" max="16384" width="11.42578125" style="44"/>
  </cols>
  <sheetData>
    <row r="1" spans="2:10" ht="18" customHeight="1" thickBot="1" x14ac:dyDescent="0.25"/>
    <row r="2" spans="2:10" ht="19.5" customHeight="1" x14ac:dyDescent="0.2">
      <c r="B2" s="45"/>
      <c r="C2" s="46"/>
      <c r="D2" s="47" t="s">
        <v>188</v>
      </c>
      <c r="E2" s="48"/>
      <c r="F2" s="48"/>
      <c r="G2" s="48"/>
      <c r="H2" s="48"/>
      <c r="I2" s="49"/>
      <c r="J2" s="50" t="s">
        <v>189</v>
      </c>
    </row>
    <row r="3" spans="2:10" ht="13.5" thickBot="1" x14ac:dyDescent="0.25">
      <c r="B3" s="51"/>
      <c r="C3" s="52"/>
      <c r="D3" s="53"/>
      <c r="E3" s="54"/>
      <c r="F3" s="54"/>
      <c r="G3" s="54"/>
      <c r="H3" s="54"/>
      <c r="I3" s="55"/>
      <c r="J3" s="56"/>
    </row>
    <row r="4" spans="2:10" x14ac:dyDescent="0.2">
      <c r="B4" s="51"/>
      <c r="C4" s="52"/>
      <c r="D4" s="47" t="s">
        <v>190</v>
      </c>
      <c r="E4" s="48"/>
      <c r="F4" s="48"/>
      <c r="G4" s="48"/>
      <c r="H4" s="48"/>
      <c r="I4" s="49"/>
      <c r="J4" s="50" t="s">
        <v>191</v>
      </c>
    </row>
    <row r="5" spans="2:10" x14ac:dyDescent="0.2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25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">
      <c r="B7" s="63"/>
      <c r="J7" s="64"/>
    </row>
    <row r="8" spans="2:10" x14ac:dyDescent="0.2">
      <c r="B8" s="63"/>
      <c r="J8" s="64"/>
    </row>
    <row r="9" spans="2:10" x14ac:dyDescent="0.2">
      <c r="B9" s="63"/>
      <c r="J9" s="64"/>
    </row>
    <row r="10" spans="2:10" x14ac:dyDescent="0.2">
      <c r="B10" s="63"/>
      <c r="C10" s="44" t="s">
        <v>192</v>
      </c>
      <c r="E10" s="65"/>
      <c r="J10" s="64"/>
    </row>
    <row r="11" spans="2:10" x14ac:dyDescent="0.2">
      <c r="B11" s="63"/>
      <c r="J11" s="64"/>
    </row>
    <row r="12" spans="2:10" x14ac:dyDescent="0.2">
      <c r="B12" s="63"/>
      <c r="C12" s="66" t="s">
        <v>214</v>
      </c>
      <c r="J12" s="64"/>
    </row>
    <row r="13" spans="2:10" x14ac:dyDescent="0.2">
      <c r="B13" s="63"/>
      <c r="C13" s="44" t="s">
        <v>215</v>
      </c>
      <c r="J13" s="64"/>
    </row>
    <row r="14" spans="2:10" x14ac:dyDescent="0.2">
      <c r="B14" s="63"/>
      <c r="J14" s="64"/>
    </row>
    <row r="15" spans="2:10" x14ac:dyDescent="0.2">
      <c r="B15" s="63"/>
      <c r="C15" s="44" t="s">
        <v>193</v>
      </c>
      <c r="J15" s="64"/>
    </row>
    <row r="16" spans="2:10" x14ac:dyDescent="0.2">
      <c r="B16" s="63"/>
      <c r="C16" s="67"/>
      <c r="J16" s="64"/>
    </row>
    <row r="17" spans="2:10" x14ac:dyDescent="0.2">
      <c r="B17" s="63"/>
      <c r="C17" s="44" t="s">
        <v>194</v>
      </c>
      <c r="D17" s="65"/>
      <c r="H17" s="68" t="s">
        <v>195</v>
      </c>
      <c r="I17" s="68" t="s">
        <v>196</v>
      </c>
      <c r="J17" s="64"/>
    </row>
    <row r="18" spans="2:10" x14ac:dyDescent="0.2">
      <c r="B18" s="63"/>
      <c r="C18" s="66" t="s">
        <v>197</v>
      </c>
      <c r="D18" s="66"/>
      <c r="E18" s="66"/>
      <c r="F18" s="66"/>
      <c r="H18" s="69">
        <v>34</v>
      </c>
      <c r="I18" s="70">
        <v>11476361</v>
      </c>
      <c r="J18" s="64"/>
    </row>
    <row r="19" spans="2:10" x14ac:dyDescent="0.2">
      <c r="B19" s="63"/>
      <c r="C19" s="44" t="s">
        <v>198</v>
      </c>
      <c r="H19" s="71">
        <v>14</v>
      </c>
      <c r="I19" s="72">
        <v>2095069</v>
      </c>
      <c r="J19" s="64"/>
    </row>
    <row r="20" spans="2:10" x14ac:dyDescent="0.2">
      <c r="B20" s="63"/>
      <c r="C20" s="44" t="s">
        <v>199</v>
      </c>
      <c r="H20" s="71">
        <v>0</v>
      </c>
      <c r="I20" s="72">
        <v>0</v>
      </c>
      <c r="J20" s="64"/>
    </row>
    <row r="21" spans="2:10" x14ac:dyDescent="0.2">
      <c r="B21" s="63"/>
      <c r="C21" s="44" t="s">
        <v>200</v>
      </c>
      <c r="H21" s="71">
        <v>0</v>
      </c>
      <c r="I21" s="73">
        <v>0</v>
      </c>
      <c r="J21" s="64"/>
    </row>
    <row r="22" spans="2:10" x14ac:dyDescent="0.2">
      <c r="B22" s="63"/>
      <c r="C22" s="44" t="s">
        <v>201</v>
      </c>
      <c r="H22" s="71">
        <v>0</v>
      </c>
      <c r="I22" s="72">
        <v>0</v>
      </c>
      <c r="J22" s="64"/>
    </row>
    <row r="23" spans="2:10" ht="13.5" thickBot="1" x14ac:dyDescent="0.25">
      <c r="B23" s="63"/>
      <c r="C23" s="44" t="s">
        <v>202</v>
      </c>
      <c r="H23" s="74">
        <v>7</v>
      </c>
      <c r="I23" s="75">
        <v>3643255</v>
      </c>
      <c r="J23" s="64"/>
    </row>
    <row r="24" spans="2:10" x14ac:dyDescent="0.2">
      <c r="B24" s="63"/>
      <c r="C24" s="66" t="s">
        <v>203</v>
      </c>
      <c r="D24" s="66"/>
      <c r="E24" s="66"/>
      <c r="F24" s="66"/>
      <c r="H24" s="69">
        <f>H19+H20+H21+H22+H23</f>
        <v>21</v>
      </c>
      <c r="I24" s="76">
        <f>I19+I20+I21+I22+I23</f>
        <v>5738324</v>
      </c>
      <c r="J24" s="64"/>
    </row>
    <row r="25" spans="2:10" x14ac:dyDescent="0.2">
      <c r="B25" s="63"/>
      <c r="C25" s="44" t="s">
        <v>204</v>
      </c>
      <c r="H25" s="71">
        <v>13</v>
      </c>
      <c r="I25" s="72">
        <v>5738037</v>
      </c>
      <c r="J25" s="64"/>
    </row>
    <row r="26" spans="2:10" x14ac:dyDescent="0.2">
      <c r="B26" s="63"/>
      <c r="C26" s="44" t="s">
        <v>205</v>
      </c>
      <c r="H26" s="71">
        <v>0</v>
      </c>
      <c r="I26" s="72">
        <v>0</v>
      </c>
      <c r="J26" s="64"/>
    </row>
    <row r="27" spans="2:10" ht="13.5" thickBot="1" x14ac:dyDescent="0.25">
      <c r="B27" s="63"/>
      <c r="C27" s="44" t="s">
        <v>206</v>
      </c>
      <c r="H27" s="74">
        <v>0</v>
      </c>
      <c r="I27" s="75">
        <v>0</v>
      </c>
      <c r="J27" s="64"/>
    </row>
    <row r="28" spans="2:10" x14ac:dyDescent="0.2">
      <c r="B28" s="63"/>
      <c r="C28" s="66" t="s">
        <v>207</v>
      </c>
      <c r="D28" s="66"/>
      <c r="E28" s="66"/>
      <c r="F28" s="66"/>
      <c r="H28" s="69">
        <f>H25+H26+H27</f>
        <v>13</v>
      </c>
      <c r="I28" s="76">
        <f>I25+I26+I27</f>
        <v>5738037</v>
      </c>
      <c r="J28" s="64"/>
    </row>
    <row r="29" spans="2:10" ht="13.5" thickBot="1" x14ac:dyDescent="0.25">
      <c r="B29" s="63"/>
      <c r="C29" s="44" t="s">
        <v>208</v>
      </c>
      <c r="D29" s="66"/>
      <c r="E29" s="66"/>
      <c r="F29" s="66"/>
      <c r="H29" s="74">
        <v>0</v>
      </c>
      <c r="I29" s="75">
        <v>0</v>
      </c>
      <c r="J29" s="64"/>
    </row>
    <row r="30" spans="2:10" x14ac:dyDescent="0.2">
      <c r="B30" s="63"/>
      <c r="C30" s="66" t="s">
        <v>209</v>
      </c>
      <c r="D30" s="66"/>
      <c r="E30" s="66"/>
      <c r="F30" s="66"/>
      <c r="H30" s="71">
        <f>H29</f>
        <v>0</v>
      </c>
      <c r="I30" s="72">
        <f>I29</f>
        <v>0</v>
      </c>
      <c r="J30" s="64"/>
    </row>
    <row r="31" spans="2:10" x14ac:dyDescent="0.2">
      <c r="B31" s="63"/>
      <c r="C31" s="66"/>
      <c r="D31" s="66"/>
      <c r="E31" s="66"/>
      <c r="F31" s="66"/>
      <c r="H31" s="77"/>
      <c r="I31" s="76"/>
      <c r="J31" s="64"/>
    </row>
    <row r="32" spans="2:10" ht="13.5" thickBot="1" x14ac:dyDescent="0.25">
      <c r="B32" s="63"/>
      <c r="C32" s="66" t="s">
        <v>210</v>
      </c>
      <c r="D32" s="66"/>
      <c r="H32" s="78">
        <f>H24+H28+H30</f>
        <v>34</v>
      </c>
      <c r="I32" s="79">
        <f>I24+I28+I30</f>
        <v>11476361</v>
      </c>
      <c r="J32" s="64"/>
    </row>
    <row r="33" spans="2:10" ht="13.5" thickTop="1" x14ac:dyDescent="0.2">
      <c r="B33" s="63"/>
      <c r="C33" s="66"/>
      <c r="D33" s="66"/>
      <c r="H33" s="80"/>
      <c r="I33" s="72"/>
      <c r="J33" s="64"/>
    </row>
    <row r="34" spans="2:10" x14ac:dyDescent="0.2">
      <c r="B34" s="63"/>
      <c r="G34" s="80"/>
      <c r="H34" s="80"/>
      <c r="I34" s="80"/>
      <c r="J34" s="64"/>
    </row>
    <row r="35" spans="2:10" x14ac:dyDescent="0.2">
      <c r="B35" s="63"/>
      <c r="G35" s="80"/>
      <c r="H35" s="80"/>
      <c r="I35" s="80"/>
      <c r="J35" s="64"/>
    </row>
    <row r="36" spans="2:10" x14ac:dyDescent="0.2">
      <c r="B36" s="63"/>
      <c r="G36" s="80"/>
      <c r="H36" s="80"/>
      <c r="I36" s="80"/>
      <c r="J36" s="64"/>
    </row>
    <row r="37" spans="2:10" ht="13.5" thickBot="1" x14ac:dyDescent="0.25">
      <c r="B37" s="63"/>
      <c r="C37" s="81"/>
      <c r="D37" s="81"/>
      <c r="G37" s="81" t="s">
        <v>211</v>
      </c>
      <c r="H37" s="81"/>
      <c r="I37" s="80"/>
      <c r="J37" s="64"/>
    </row>
    <row r="38" spans="2:10" x14ac:dyDescent="0.2">
      <c r="B38" s="63"/>
      <c r="C38" s="80" t="s">
        <v>212</v>
      </c>
      <c r="D38" s="80"/>
      <c r="G38" s="80" t="s">
        <v>213</v>
      </c>
      <c r="H38" s="80"/>
      <c r="I38" s="80"/>
      <c r="J38" s="64"/>
    </row>
    <row r="39" spans="2:10" x14ac:dyDescent="0.2">
      <c r="B39" s="63"/>
      <c r="G39" s="80"/>
      <c r="H39" s="80"/>
      <c r="I39" s="80"/>
      <c r="J39" s="64"/>
    </row>
    <row r="40" spans="2:10" x14ac:dyDescent="0.2">
      <c r="B40" s="63"/>
      <c r="G40" s="80"/>
      <c r="H40" s="80"/>
      <c r="I40" s="80"/>
      <c r="J40" s="64"/>
    </row>
    <row r="41" spans="2:10" ht="18.75" customHeight="1" thickBot="1" x14ac:dyDescent="0.25">
      <c r="B41" s="82"/>
      <c r="C41" s="83"/>
      <c r="D41" s="83"/>
      <c r="E41" s="83"/>
      <c r="F41" s="83"/>
      <c r="G41" s="81"/>
      <c r="H41" s="81"/>
      <c r="I41" s="81"/>
      <c r="J41" s="8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2022-08-05T18:36:31Z</dcterms:created>
  <dcterms:modified xsi:type="dcterms:W3CDTF">2022-08-05T20:48:49Z</dcterms:modified>
</cp:coreProperties>
</file>