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ESTADO DE CARTERA ERASMO MEOZ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9" r:id="rId2"/>
    <sheet name="TD" sheetId="11" r:id="rId3"/>
    <sheet name="FOR-CSA-018" sheetId="10" r:id="rId4"/>
    <sheet name="Hoja5" sheetId="7" state="hidden" r:id="rId5"/>
    <sheet name="Hoja3" sheetId="5" state="hidden" r:id="rId6"/>
    <sheet name="Hoja1" sheetId="4" state="hidden" r:id="rId7"/>
    <sheet name="Hoja2" sheetId="3" state="hidden" r:id="rId8"/>
  </sheets>
  <definedNames>
    <definedName name="_xlnm._FilterDatabase" localSheetId="1" hidden="1">'ESTADO DE CADA FACTURA'!$A$2:$AX$17</definedName>
    <definedName name="_xlnm._FilterDatabase" localSheetId="6" hidden="1">Hoja1!$A$2:$H$17</definedName>
    <definedName name="_xlnm._FilterDatabase" localSheetId="0" hidden="1">'INFO IPS'!$A$6:$L$22</definedName>
  </definedNames>
  <calcPr calcId="152511"/>
  <pivotCaches>
    <pivotCache cacheId="21" r:id="rId9"/>
  </pivotCaches>
</workbook>
</file>

<file path=xl/calcChain.xml><?xml version="1.0" encoding="utf-8"?>
<calcChain xmlns="http://schemas.openxmlformats.org/spreadsheetml/2006/main">
  <c r="I30" i="10" l="1"/>
  <c r="H30" i="10"/>
  <c r="I28" i="10"/>
  <c r="H28" i="10"/>
  <c r="I24" i="10"/>
  <c r="H24" i="10"/>
  <c r="H32" i="10" l="1"/>
  <c r="I32" i="10"/>
  <c r="K1" i="9"/>
  <c r="J1" i="9"/>
  <c r="M20" i="5" l="1"/>
  <c r="N20" i="5"/>
  <c r="O20" i="5"/>
  <c r="L20" i="5"/>
  <c r="M19" i="7" l="1"/>
  <c r="L19" i="7"/>
  <c r="K19" i="7"/>
  <c r="J19" i="7"/>
  <c r="I19" i="7"/>
  <c r="B11" i="7"/>
  <c r="D11" i="7"/>
  <c r="C11" i="7"/>
  <c r="F8" i="5" l="1"/>
  <c r="E8" i="5"/>
  <c r="D8" i="5"/>
  <c r="G8" i="5"/>
  <c r="C39" i="4" l="1"/>
  <c r="F39" i="4"/>
  <c r="F33" i="4"/>
  <c r="C33" i="4"/>
  <c r="E18" i="4"/>
  <c r="D18" i="4"/>
  <c r="C18" i="4"/>
  <c r="F18" i="4"/>
  <c r="C28" i="4" l="1"/>
  <c r="F28" i="4"/>
  <c r="F22" i="2" l="1"/>
  <c r="G22" i="2"/>
  <c r="H22" i="2"/>
  <c r="I22" i="2"/>
  <c r="J22" i="2"/>
  <c r="E22" i="2"/>
</calcChain>
</file>

<file path=xl/sharedStrings.xml><?xml version="1.0" encoding="utf-8"?>
<sst xmlns="http://schemas.openxmlformats.org/spreadsheetml/2006/main" count="475" uniqueCount="210">
  <si>
    <t>PLAN</t>
  </si>
  <si>
    <t>FACTURA</t>
  </si>
  <si>
    <t>FECHA FACTURA</t>
  </si>
  <si>
    <t>FECHA RADICADO</t>
  </si>
  <si>
    <t>VALOR FACTURA</t>
  </si>
  <si>
    <t>SALDO</t>
  </si>
  <si>
    <t>Dias</t>
  </si>
  <si>
    <t>INTERESES</t>
  </si>
  <si>
    <t>SUBSIDIADO</t>
  </si>
  <si>
    <t>FEMS0000207958</t>
  </si>
  <si>
    <t>2-Radicada Entidad</t>
  </si>
  <si>
    <t>CONTRIBUTIVO</t>
  </si>
  <si>
    <t>HEM 0001690028</t>
  </si>
  <si>
    <t>HEM 0001690180</t>
  </si>
  <si>
    <t>HEM 0001716208</t>
  </si>
  <si>
    <t>HEM 0001804767</t>
  </si>
  <si>
    <t>HEM0002135698</t>
  </si>
  <si>
    <t>HEM0002309377</t>
  </si>
  <si>
    <t>HEM0002469265</t>
  </si>
  <si>
    <t>HEM0002795097</t>
  </si>
  <si>
    <t>FEMS0000171573</t>
  </si>
  <si>
    <t>FEMS0000191769</t>
  </si>
  <si>
    <t>FEMS0000199097</t>
  </si>
  <si>
    <t>FEMS0000222835</t>
  </si>
  <si>
    <t>FEMS0000228321</t>
  </si>
  <si>
    <t>FEMS0000231933</t>
  </si>
  <si>
    <t>OBSERVACION IPS</t>
  </si>
  <si>
    <t xml:space="preserve">OBSERVACION EPS </t>
  </si>
  <si>
    <t>4. Factura con Respuesta de Glosa HUEM fue contestada con Ame 0224322-7/09/2022</t>
  </si>
  <si>
    <t>RADICACION AGOSTO DEL 2022</t>
  </si>
  <si>
    <t>AGOSTO DEL 2022 COMFENALCO VALLE</t>
  </si>
  <si>
    <t xml:space="preserve">PAGOS </t>
  </si>
  <si>
    <t xml:space="preserve">NOTA CREDITO </t>
  </si>
  <si>
    <t/>
  </si>
  <si>
    <t xml:space="preserve">4-Factura Respuesta Glosa HUEM fue Contestada  Ame 0163222-6/07/2022 </t>
  </si>
  <si>
    <t>FACTURA DEVUELTA</t>
  </si>
  <si>
    <t xml:space="preserve">EPS Debe anexar Soporte de Consignacion del pago de esta Factura </t>
  </si>
  <si>
    <t>FACTURA CANCELADA</t>
  </si>
  <si>
    <t xml:space="preserve">2-Radicada  No glosada </t>
  </si>
  <si>
    <t>FACTURA NO RADICADA</t>
  </si>
  <si>
    <t>2-Radicada Entidad-Código general del proceso la prescripción de los títulos valores o títulos ejecutivos debe ser alegadas ante un juez de la republica, el cual deberá resolver mediante sentencia  judicial, de lo  contrario no  podrá decretarse por</t>
  </si>
  <si>
    <t>FACTURA CERRADA POR EXTEMPORANEIDAD</t>
  </si>
  <si>
    <t>4- Código general del proceso la prescripción de los títulos valores o títulos ejecutivos debe ser alegadas ante un juez de la republica, el cual deberá resolver mediante sentencia  judicial, de lo  contrario no  podrá decretarse por oficio</t>
  </si>
  <si>
    <t>FACTURACION COVID-19</t>
  </si>
  <si>
    <t xml:space="preserve">2022 AGOSTO COMFENALCO VALLE </t>
  </si>
  <si>
    <t>4-Factura Devuelta a la Entidad OF. 0097521-29-07-2022 AME 0190922-28/07/2022</t>
  </si>
  <si>
    <t>4-Factura devuelta a la Entidad con Ame 0163222-6/07/2022-</t>
  </si>
  <si>
    <t>4- Código general del proceso la prescripción de los títulos valores o títulos ejecutivos debe ser alegadas ante un juez de la republica, el cual deberá resolver mediante sentencia  judicial, de lo  contrario no  podrá decretarse por oficio-Respuesta Glosa Ame 0117515-20/10/2015</t>
  </si>
  <si>
    <t>2- El Código general del proceso la prescripción de los títulos valores o títulos ejecutivos debe ser alegadas ante un juez de la republica, el cual deberá resolver mediante sentencia  judicial, de lo  contrario no  podrá decretarse por la Entidad-Factura Radicada Entidad</t>
  </si>
  <si>
    <t xml:space="preserve">FACTURAS NO RADICADAS EN EPS COMFENALCO VALLE </t>
  </si>
  <si>
    <t>CORTE JUNIO  2022</t>
  </si>
  <si>
    <t>FACTURAS DEVUETAS EPS</t>
  </si>
  <si>
    <t xml:space="preserve">FACTURAS NO  CANCELA EPS YA ESTAN  EXPONTANEIDAD </t>
  </si>
  <si>
    <t>RADICADO</t>
  </si>
  <si>
    <t>VR. FACTURA</t>
  </si>
  <si>
    <t xml:space="preserve">NOTA  CREDITO </t>
  </si>
  <si>
    <t>VR FACTURA</t>
  </si>
  <si>
    <t xml:space="preserve">CREDITO </t>
  </si>
  <si>
    <t>RADICACION AGOSTO-2022</t>
  </si>
  <si>
    <t xml:space="preserve">VIGENCIA </t>
  </si>
  <si>
    <t>VR. FACTURADO</t>
  </si>
  <si>
    <t xml:space="preserve">SALDO </t>
  </si>
  <si>
    <t>INTRESES</t>
  </si>
  <si>
    <t>TOTAL</t>
  </si>
  <si>
    <t>CARTERA AGOSTO DEL 2022</t>
  </si>
  <si>
    <t>2-Radicada Entidad no se evidencia la presentacion de glosas devoluciones u objecion por parte de la EPS motivo por el cual deben anexar soporte de notificacion de la devolucion</t>
  </si>
  <si>
    <t xml:space="preserve">4-contestada y radicada nuevamente en la Entidad Ame 0163222-6/07/2022 </t>
  </si>
  <si>
    <t xml:space="preserve">Factura Cancelada </t>
  </si>
  <si>
    <t>Factura No radicada</t>
  </si>
  <si>
    <t>Factura Cerrada por Extemporaneidad</t>
  </si>
  <si>
    <t>FACTURA Devuelta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</si>
  <si>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</si>
  <si>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</si>
  <si>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</si>
  <si>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</si>
  <si>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</si>
  <si>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</si>
  <si>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</si>
  <si>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</si>
  <si>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</si>
  <si>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</si>
  <si>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</si>
  <si>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2022</t>
  </si>
  <si>
    <t>CARTERA ANTERIOR</t>
  </si>
  <si>
    <t>FUERA DE CIERRE</t>
  </si>
  <si>
    <t>ESTADO VAGLO</t>
  </si>
  <si>
    <t>VALOR VAGLO</t>
  </si>
  <si>
    <t>DETALLE VAGLO</t>
  </si>
  <si>
    <t>P. ABIERTAS IMPORE</t>
  </si>
  <si>
    <t>P. ABIERTAS DOC</t>
  </si>
  <si>
    <t>INTERFAZ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</si>
  <si>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</si>
  <si>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</si>
  <si>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</si>
  <si>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</si>
  <si>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</si>
  <si>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</si>
  <si>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</si>
  <si>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</si>
  <si>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</si>
  <si>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</si>
  <si>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</si>
  <si>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</si>
  <si>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</si>
  <si>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</si>
  <si>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</si>
  <si>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</si>
  <si>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</si>
  <si>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</si>
  <si>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</si>
  <si>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</si>
  <si>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</si>
  <si>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</si>
  <si>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</si>
  <si>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</si>
  <si>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</si>
  <si>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</si>
  <si>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</si>
  <si>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</si>
  <si>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</si>
  <si>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E.S.E. HOSPITAL UNIVERSITARIO ERASMO MEOZ</t>
  </si>
  <si>
    <t>HEM</t>
  </si>
  <si>
    <t>HEM_1690028</t>
  </si>
  <si>
    <t>800014918_HEM_1690028</t>
  </si>
  <si>
    <t>A)Factura no radicada en ERP</t>
  </si>
  <si>
    <t>no_cruza</t>
  </si>
  <si>
    <t>HEM_1690180</t>
  </si>
  <si>
    <t>800014918_HEM_1690180</t>
  </si>
  <si>
    <t>HEM_1716208</t>
  </si>
  <si>
    <t>800014918_HEM_1716208</t>
  </si>
  <si>
    <t>HEM_1804767</t>
  </si>
  <si>
    <t>800014918_HEM_1804767</t>
  </si>
  <si>
    <t>HEM_2309377</t>
  </si>
  <si>
    <t>800014918_HEM_2309377</t>
  </si>
  <si>
    <t>FEMS</t>
  </si>
  <si>
    <t>FEMS_171573</t>
  </si>
  <si>
    <t>800014918_FEMS_171573</t>
  </si>
  <si>
    <t>B)Factura sin saldo ERP</t>
  </si>
  <si>
    <t>ESTADO DOS</t>
  </si>
  <si>
    <t>OK</t>
  </si>
  <si>
    <t>FEMS_191769</t>
  </si>
  <si>
    <t>800014918_FEMS_191769</t>
  </si>
  <si>
    <t>FEMS_228321</t>
  </si>
  <si>
    <t>800014918_FEMS_228321</t>
  </si>
  <si>
    <t>HEM_2135698</t>
  </si>
  <si>
    <t>800014918_HEM_2135698</t>
  </si>
  <si>
    <t>B)Factura sin saldo ERP/conciliar diferencia glosa aceptada</t>
  </si>
  <si>
    <t>HEM_2469265</t>
  </si>
  <si>
    <t>800014918_HEM_2469265</t>
  </si>
  <si>
    <t>HEM_2795097</t>
  </si>
  <si>
    <t>800014918_HEM_2795097</t>
  </si>
  <si>
    <t>FEMS_231933</t>
  </si>
  <si>
    <t>800014918_FEMS_231933</t>
  </si>
  <si>
    <t>C)Glosas total pendiente por respuesta de IPS</t>
  </si>
  <si>
    <t>DEVOLUCION</t>
  </si>
  <si>
    <t xml:space="preserve">AUT: Se realiza devolución de factura, no cuenta con autoriz ación para la estancia, favor solicitarla al correo: capautrizaciones@epscomfenalcovalle.com.com para continuar con el tramite de pago.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</si>
  <si>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realiza devolución de factura, no cuenta con autorización para la estancia, favor solicitarla al correo: capautorizaciones@epscomfenalcovalle.com.com para continuar con eltramite de pago. Luisa Mora</t>
  </si>
  <si>
    <t>SI</t>
  </si>
  <si>
    <t>FEMS_199097</t>
  </si>
  <si>
    <t>800014918_FEMS_199097</t>
  </si>
  <si>
    <t xml:space="preserve">SE REALIZA DEVOLUCION DE LA FACTURA, AL MOMENTO DE VALIDAR L A INFORMACION NO SE EVIDENCIA AUTORIZACION DE ESTANCIA PARALA PACIENTE (ESTANCIA EN PISO: LJCP50951) CODIGO NO FACTURAB LE AL EGRESO DEL PACIENTE POR FAVOR SOLICITAR AUTORIZACION A LA CAP. POR FAVOR TENER EN CUENTAN LO SIGUIENTE SE OBJETA POR PERTINENCIA MEDICA:POR FAVOR TENER EN CUENTA            1. 608: RX DE TORAX NO INTENRPRETADO EN LA HISTORIA CLINICA 2. 608: TROPONINAS FACTURAN 3 Y SOLO INTERPRETAN 2 (18.3 - 12) BILIRRUBINAS FACTURAN 2 Y SOLI INTERPRETAN 1 (0.67) VALOR OBJECIONES (180.300). POR FAVOR AL MOMENTO DE DAR RESP     USTA TENER EN CUENTA ESTAS OBJESIONES DEBEN SOPORTARLAS PARA RECONOCER EL SERVICIO.     CLAUDIA DIAZ                    </t>
  </si>
  <si>
    <t>AUT: SE DEVUELVE FACTURA 1: NO SE EVIDENCIA AUTORIZACION POR LOS SERVICIOS PRESTADOS FAVOR SOLICITAR AL CORREO CAPAUTORIZACIONES@EPSCOMFENALCOVALLE.COM.CO ,2-NO SE EVIDENCIA RESPUESTA A OBJECCIONES REALIZAS POR AUDITORIA MEDICA QUE SUMAN $180.300 FAVOR VALIDAR Y ANEXAR LO REQUERIDO PARA DAR TRAMITE.JENNIFER R/CLAUDIA DIAZ</t>
  </si>
  <si>
    <t>FEMS_207958</t>
  </si>
  <si>
    <t>800014918_FEMS_207958</t>
  </si>
  <si>
    <t xml:space="preserve">AUTORIZACION_ DEVOLUCION DE FACTURA CON SOPORTES COMPLETOS: SOLICITAR AUTORIZACION AL CORREO DE LA CAP                  capautorizaciones@epscomfenalcovalle.com.co Y PRESENTAR FACT URA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</si>
  <si>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AUTORIZACION_ DEVOLUCION DE FACTURA CON SOPORTES COMPLETOS:SOLICITAR AUTORIZACION AL CORREO DE LA CAPcapautorizaciones@epscomfenalcovalle.com.co Y PRESENTAR FACTURA NUEVAMENTE. KEVIN YALANDA</t>
  </si>
  <si>
    <t>FEMS_222835</t>
  </si>
  <si>
    <t>800014918_FEMS_222835</t>
  </si>
  <si>
    <t>D)Glosas parcial pendiente por respuesta de IPS</t>
  </si>
  <si>
    <t>FACTURA GLOSA PENDIENTE POR CONCILIAR</t>
  </si>
  <si>
    <t>GLOSA</t>
  </si>
  <si>
    <t xml:space="preserve">.COPAGO: Se realiza glosa por valor de $272.924 copago no descontado en el procedimiento QX, no se evidencia            exoneración para el usuario RC 1094396561 TOMAS CONDE ROMERO Benef nivel-1.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</si>
  <si>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SOSTIEN GLOSA COPAGO DEJADO DE DESCONTAR EN LA AUTORIZACIN, YA QUE SI SE EVIDENCIA EN EL PANTALLAZO DE LA AUTORIZACION EN LA FACTURA EN COBRTO DEL COPAGO.ELIZABETH FERNANDEZ</t>
  </si>
  <si>
    <t>NO</t>
  </si>
  <si>
    <t>FOR-CSA-018</t>
  </si>
  <si>
    <t>HOJA 1 DE 1</t>
  </si>
  <si>
    <t>RESUMEN DE CARTERA REVISADA POR LA EPS</t>
  </si>
  <si>
    <t>VERSION 1</t>
  </si>
  <si>
    <t>SANTIAGO DE CALI , OCTUBRE 05 DE 2022</t>
  </si>
  <si>
    <t>A continuacion me permito remitir nuestra respuesta al estado de cartera presentado en la fecha: 31/08/2022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</si>
  <si>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</si>
  <si>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</si>
  <si>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</si>
  <si>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</si>
  <si>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</si>
  <si>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</si>
  <si>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</si>
  <si>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</si>
  <si>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</si>
  <si>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</si>
  <si>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</si>
  <si>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</si>
  <si>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</si>
  <si>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</si>
  <si>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</si>
  <si>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</si>
  <si>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</si>
  <si>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</si>
  <si>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</si>
  <si>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E.S.E. HOSPITAL UNIVERSITARIO ERASMO MEOZ</t>
  </si>
  <si>
    <t>NIT: 800014918</t>
  </si>
  <si>
    <t>24.02.2010</t>
  </si>
  <si>
    <t>19.03.2010</t>
  </si>
  <si>
    <t>31.08.2022</t>
  </si>
  <si>
    <t>23.05.2016</t>
  </si>
  <si>
    <t>FACTURA PENDIENTE EN PROGRAMACION DE PAGO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</si>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</sst>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dd/mm/yyyy;@"/>
    <numFmt numFmtId="165" formatCode="_-* #,##0_-;\-* #,##0_-;_-* &quot;-&quot;??_-;_-@_-"/>
    <numFmt numFmtId="168" formatCode="&quot;$&quot;\ #,##0;[Red]&quot;$&quot;\ #,##0"/>
    <numFmt numFmtId="169" formatCode="&quot;$&quot;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0" fillId="0" borderId="0"/>
  </cellStyleXfs>
  <cellXfs count="108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/>
    <xf numFmtId="164" fontId="0" fillId="0" borderId="1" xfId="0" applyNumberFormat="1" applyBorder="1"/>
    <xf numFmtId="3" fontId="0" fillId="0" borderId="1" xfId="0" applyNumberFormat="1" applyBorder="1"/>
    <xf numFmtId="3" fontId="1" fillId="0" borderId="0" xfId="0" applyNumberFormat="1" applyFont="1"/>
    <xf numFmtId="3" fontId="1" fillId="0" borderId="1" xfId="0" applyNumberFormat="1" applyFont="1" applyBorder="1"/>
    <xf numFmtId="3" fontId="0" fillId="0" borderId="1" xfId="0" applyNumberFormat="1" applyFont="1" applyBorder="1"/>
    <xf numFmtId="0" fontId="0" fillId="0" borderId="0" xfId="0" quotePrefix="1"/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164" fontId="7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3" fontId="6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1" xfId="0" applyFont="1" applyBorder="1"/>
    <xf numFmtId="164" fontId="7" fillId="0" borderId="1" xfId="0" applyNumberFormat="1" applyFont="1" applyBorder="1"/>
    <xf numFmtId="3" fontId="7" fillId="0" borderId="1" xfId="0" applyNumberFormat="1" applyFont="1" applyBorder="1"/>
    <xf numFmtId="3" fontId="6" fillId="0" borderId="1" xfId="0" applyNumberFormat="1" applyFont="1" applyBorder="1"/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1" xfId="1" applyNumberFormat="1" applyFont="1" applyBorder="1"/>
    <xf numFmtId="165" fontId="0" fillId="0" borderId="0" xfId="1" applyNumberFormat="1" applyFont="1"/>
    <xf numFmtId="165" fontId="1" fillId="0" borderId="0" xfId="1" applyNumberFormat="1" applyFont="1"/>
    <xf numFmtId="0" fontId="11" fillId="0" borderId="0" xfId="2" applyFont="1"/>
    <xf numFmtId="0" fontId="11" fillId="0" borderId="5" xfId="2" applyFont="1" applyBorder="1" applyAlignment="1">
      <alignment horizontal="centerContinuous"/>
    </xf>
    <xf numFmtId="0" fontId="11" fillId="0" borderId="6" xfId="2" applyFont="1" applyBorder="1" applyAlignment="1">
      <alignment horizontal="centerContinuous"/>
    </xf>
    <xf numFmtId="0" fontId="12" fillId="0" borderId="5" xfId="2" applyFont="1" applyBorder="1" applyAlignment="1">
      <alignment horizontal="centerContinuous" vertical="center"/>
    </xf>
    <xf numFmtId="0" fontId="12" fillId="0" borderId="7" xfId="2" applyFont="1" applyBorder="1" applyAlignment="1">
      <alignment horizontal="centerContinuous" vertical="center"/>
    </xf>
    <xf numFmtId="0" fontId="12" fillId="0" borderId="6" xfId="2" applyFont="1" applyBorder="1" applyAlignment="1">
      <alignment horizontal="centerContinuous" vertical="center"/>
    </xf>
    <xf numFmtId="0" fontId="12" fillId="0" borderId="8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/>
    </xf>
    <xf numFmtId="0" fontId="11" fillId="0" borderId="10" xfId="2" applyFont="1" applyBorder="1" applyAlignment="1">
      <alignment horizontal="centerContinuous"/>
    </xf>
    <xf numFmtId="0" fontId="12" fillId="0" borderId="11" xfId="2" applyFont="1" applyBorder="1" applyAlignment="1">
      <alignment horizontal="centerContinuous" vertical="center"/>
    </xf>
    <xf numFmtId="0" fontId="12" fillId="0" borderId="12" xfId="2" applyFont="1" applyBorder="1" applyAlignment="1">
      <alignment horizontal="centerContinuous" vertical="center"/>
    </xf>
    <xf numFmtId="0" fontId="12" fillId="0" borderId="13" xfId="2" applyFont="1" applyBorder="1" applyAlignment="1">
      <alignment horizontal="centerContinuous" vertical="center"/>
    </xf>
    <xf numFmtId="0" fontId="12" fillId="0" borderId="14" xfId="2" applyFont="1" applyBorder="1" applyAlignment="1">
      <alignment horizontal="centerContinuous" vertical="center"/>
    </xf>
    <xf numFmtId="0" fontId="12" fillId="0" borderId="9" xfId="2" applyFont="1" applyBorder="1" applyAlignment="1">
      <alignment horizontal="centerContinuous" vertical="center"/>
    </xf>
    <xf numFmtId="0" fontId="12" fillId="0" borderId="0" xfId="2" applyFont="1" applyAlignment="1">
      <alignment horizontal="centerContinuous" vertical="center"/>
    </xf>
    <xf numFmtId="0" fontId="12" fillId="0" borderId="10" xfId="2" applyFont="1" applyBorder="1" applyAlignment="1">
      <alignment horizontal="centerContinuous" vertical="center"/>
    </xf>
    <xf numFmtId="0" fontId="12" fillId="0" borderId="15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/>
    </xf>
    <xf numFmtId="0" fontId="11" fillId="0" borderId="13" xfId="2" applyFont="1" applyBorder="1" applyAlignment="1">
      <alignment horizontal="centerContinuous"/>
    </xf>
    <xf numFmtId="0" fontId="11" fillId="0" borderId="9" xfId="2" applyFont="1" applyBorder="1"/>
    <xf numFmtId="0" fontId="11" fillId="0" borderId="10" xfId="2" applyFont="1" applyBorder="1"/>
    <xf numFmtId="0" fontId="12" fillId="0" borderId="0" xfId="2" applyFont="1"/>
    <xf numFmtId="14" fontId="11" fillId="0" borderId="0" xfId="2" applyNumberFormat="1" applyFont="1"/>
    <xf numFmtId="14" fontId="11" fillId="0" borderId="0" xfId="2" applyNumberFormat="1" applyFont="1" applyAlignment="1">
      <alignment horizontal="left"/>
    </xf>
    <xf numFmtId="0" fontId="12" fillId="0" borderId="0" xfId="2" applyFont="1" applyAlignment="1">
      <alignment horizontal="center"/>
    </xf>
    <xf numFmtId="1" fontId="12" fillId="0" borderId="0" xfId="2" applyNumberFormat="1" applyFont="1" applyAlignment="1">
      <alignment horizontal="center"/>
    </xf>
    <xf numFmtId="1" fontId="11" fillId="0" borderId="0" xfId="2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9" fontId="11" fillId="0" borderId="0" xfId="2" applyNumberFormat="1" applyFont="1" applyAlignment="1">
      <alignment horizontal="right"/>
    </xf>
    <xf numFmtId="1" fontId="11" fillId="0" borderId="12" xfId="2" applyNumberFormat="1" applyFont="1" applyBorder="1" applyAlignment="1">
      <alignment horizontal="center"/>
    </xf>
    <xf numFmtId="168" fontId="11" fillId="0" borderId="12" xfId="2" applyNumberFormat="1" applyFont="1" applyBorder="1" applyAlignment="1">
      <alignment horizontal="right"/>
    </xf>
    <xf numFmtId="168" fontId="12" fillId="0" borderId="0" xfId="2" applyNumberFormat="1" applyFont="1" applyAlignment="1">
      <alignment horizontal="right"/>
    </xf>
    <xf numFmtId="0" fontId="11" fillId="0" borderId="0" xfId="2" applyFont="1" applyAlignment="1">
      <alignment horizontal="center"/>
    </xf>
    <xf numFmtId="1" fontId="12" fillId="0" borderId="16" xfId="2" applyNumberFormat="1" applyFont="1" applyBorder="1" applyAlignment="1">
      <alignment horizontal="center"/>
    </xf>
    <xf numFmtId="168" fontId="12" fillId="0" borderId="16" xfId="2" applyNumberFormat="1" applyFont="1" applyBorder="1" applyAlignment="1">
      <alignment horizontal="right"/>
    </xf>
    <xf numFmtId="168" fontId="11" fillId="0" borderId="0" xfId="2" applyNumberFormat="1" applyFont="1"/>
    <xf numFmtId="168" fontId="11" fillId="0" borderId="12" xfId="2" applyNumberFormat="1" applyFont="1" applyBorder="1"/>
    <xf numFmtId="168" fontId="12" fillId="0" borderId="12" xfId="2" applyNumberFormat="1" applyFont="1" applyBorder="1"/>
    <xf numFmtId="168" fontId="12" fillId="0" borderId="0" xfId="2" applyNumberFormat="1" applyFont="1"/>
    <xf numFmtId="0" fontId="11" fillId="0" borderId="11" xfId="2" applyFont="1" applyBorder="1"/>
    <xf numFmtId="0" fontId="11" fillId="0" borderId="12" xfId="2" applyFont="1" applyBorder="1"/>
    <xf numFmtId="0" fontId="11" fillId="0" borderId="13" xfId="2" applyFont="1" applyBorder="1"/>
    <xf numFmtId="165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pivotButton="1" applyAlignment="1">
      <alignment horizontal="center"/>
    </xf>
    <xf numFmtId="165" fontId="0" fillId="0" borderId="0" xfId="0" applyNumberFormat="1" applyAlignment="1">
      <alignment horizontal="center"/>
    </xf>
    <xf numFmtId="169" fontId="12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9">
    <dxf>
      <numFmt numFmtId="165" formatCode="_-* #,##0_-;\-* #,##0_-;_-* &quot;-&quot;??_-;_-@_-"/>
    </dxf>
    <dxf>
      <numFmt numFmtId="165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6" formatCode="_-* #,##0.0_-;\-* #,##0.0_-;_-* &quot;-&quot;??_-;_-@_-"/>
    </dxf>
    <dxf>
      <numFmt numFmtId="166" formatCode="_-* #,##0.0_-;\-* #,##0.0_-;_-* &quot;-&quot;??_-;_-@_-"/>
    </dxf>
    <dxf>
      <numFmt numFmtId="166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123825</xdr:colOff>
      <xdr:row>0</xdr:row>
      <xdr:rowOff>133350</xdr:rowOff>
    </xdr:from>
    <xdr:ext cx="1647825" cy="590550"/>
    <xdr:pic>
      <xdr:nvPicPr>
        <xdr:cNvPr id="2" name="Picture 1"/>
        <xdr:cNvPicPr/>
      </xdr:nvPicPr>
      <xdr:blipFill rotWithShape="1">
        <a:blip xmlns:r="http://schemas.openxmlformats.org/officeDocument/2006/relationships" r:embed="rId1"/>
        <a:stretch>
          <a:fillRect/>
        </a:stretch>
      </xdr:blipFill>
      <xdr:spPr>
        <a:xfrm>
          <a:off x="1000125" y="133350"/>
          <a:ext cx="1647825" cy="5905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542926</xdr:colOff>
      <xdr:row>0</xdr:row>
      <xdr:rowOff>66675</xdr:rowOff>
    </xdr:from>
    <xdr:ext cx="1181100" cy="161925"/>
    <xdr:pic>
      <xdr:nvPicPr>
        <xdr:cNvPr id="2" name="Picture 1"/>
        <xdr:cNvPicPr/>
      </xdr:nvPicPr>
      <xdr:blipFill rotWithShape="1">
        <a:blip xmlns:r="http://schemas.openxmlformats.org/officeDocument/2006/relationships" r:embed="rId1"/>
        <a:stretch>
          <a:fillRect/>
        </a:stretch>
      </xdr:blipFill>
      <xdr:spPr>
        <a:xfrm>
          <a:off x="542926" y="66675"/>
          <a:ext cx="1181100" cy="161925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9.608010069445" createdVersion="5" refreshedVersion="5" minRefreshableVersion="3" recordCount="15">
  <cacheSource type="worksheet">
    <worksheetSource ref="A2:AX17" sheet="ESTADO DE CADA FACTURA"/>
  </cacheSource>
  <cacheFields count="50">
    <cacheField name="NIT IPS" numFmtId="0">
      <sharedItems containsSemiMixedTypes="0" containsString="0" containsNumber="1" containsInteger="1" minValue="800014918" maxValue="80001491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71573" maxValue="2795097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71573" maxValue="2795097"/>
    </cacheField>
    <cacheField name="FECHA FACT IPS" numFmtId="14">
      <sharedItems containsSemiMixedTypes="0" containsNonDate="0" containsDate="1" containsString="0" minDate="2009-10-24T00:00:00" maxDate="2022-07-28T00:00:00"/>
    </cacheField>
    <cacheField name="VALOR FACT IPS" numFmtId="165">
      <sharedItems containsSemiMixedTypes="0" containsString="0" containsNumber="1" containsInteger="1" minValue="32600" maxValue="9591921"/>
    </cacheField>
    <cacheField name="SALDO FACT IPS" numFmtId="165">
      <sharedItems containsSemiMixedTypes="0" containsString="0" containsNumber="1" containsInteger="1" minValue="32600" maxValue="9591921"/>
    </cacheField>
    <cacheField name="OBSERVACION SASS" numFmtId="0">
      <sharedItems/>
    </cacheField>
    <cacheField name="ESTADO EPS OCTUBRE 2022" numFmtId="0">
      <sharedItems count="6">
        <s v="FACTURA CANCELADA"/>
        <s v="FACTURA NO RADICADA"/>
        <s v="FACTURA PENDIENTE EN PROGRAMACION DE PAGO"/>
        <s v="FACTURA CERRADA POR EXTEMPORANEIDAD"/>
        <s v="FACTURA DEVUELTA"/>
        <s v="FACTURA GLOSA PENDIENTE POR CONCILIAR"/>
      </sharedItems>
    </cacheField>
    <cacheField name="CARTERA ANTERIOR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5">
      <sharedItems containsSemiMixedTypes="0" containsString="0" containsNumber="1" containsInteger="1" minValue="0" maxValue="9591921"/>
    </cacheField>
    <cacheField name="DETALLE VAGLO" numFmtId="0">
      <sharedItems containsBlank="1" longText="1"/>
    </cacheField>
    <cacheField name="P. ABIERTAS IMPORE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INTERFAZ" numFmtId="0">
      <sharedItems containsNonDate="0" containsString="0" containsBlank="1"/>
    </cacheField>
    <cacheField name="FACTURACIÓN COVID-19" numFmtId="0">
      <sharedItems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0" maxValue="9591921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5452906"/>
    </cacheField>
    <cacheField name="VALOR GLOSA ACEPTDA" numFmtId="165">
      <sharedItems containsSemiMixedTypes="0" containsString="0" containsNumber="1" containsInteger="1" minValue="0" maxValue="102114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9591921"/>
    </cacheField>
    <cacheField name="OBSERVACION GLOSA DEVUELTA" numFmtId="0">
      <sharedItems containsBlank="1" longText="1"/>
    </cacheField>
    <cacheField name="SALDO SASS" numFmtId="165">
      <sharedItems containsSemiMixedTypes="0" containsString="0" containsNumber="1" containsInteger="1" minValue="0" maxValue="9591921"/>
    </cacheField>
    <cacheField name="VALOR CANCELADO SAP" numFmtId="165">
      <sharedItems containsSemiMixedTypes="0" containsString="0" containsNumber="1" containsInteger="1" minValue="0" maxValue="5452906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048039" maxValue="4800057035"/>
    </cacheField>
    <cacheField name="FECHA COMPENSACION SAP" numFmtId="0">
      <sharedItems containsBlank="1"/>
    </cacheField>
    <cacheField name="VALOR TRANFERENCIA" numFmtId="165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09-11-10T00:00:00" maxDate="2022-08-1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7"/>
    </cacheField>
    <cacheField name="F PROBABLE PAGO SASS" numFmtId="0">
      <sharedItems containsString="0" containsBlank="1" containsNumber="1" containsInteger="1" minValue="20170619" maxValue="21001231"/>
    </cacheField>
    <cacheField name="F RAD SASS" numFmtId="0">
      <sharedItems containsString="0" containsBlank="1" containsNumber="1" containsInteger="1" minValue="20170610" maxValue="20220914"/>
    </cacheField>
    <cacheField name="VALOR REPORTADO CRICULAR 030" numFmtId="165">
      <sharedItems containsSemiMixedTypes="0" containsString="0" containsNumber="1" containsInteger="1" minValue="0" maxValue="9591921"/>
    </cacheField>
    <cacheField name="VALOR GLOSA ACEPTADA REPORTADO CIRCULAR 030" numFmtId="165">
      <sharedItems containsSemiMixedTypes="0" containsString="0" containsNumber="1" containsInteger="1" minValue="0" maxValue="102114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800014918"/>
    <s v="E.S.E. HOSPITAL UNIVERSITARIO ERASMO MEOZ"/>
    <s v="HEM"/>
    <n v="1690028"/>
    <s v="HEM_1690028"/>
    <s v="800014918_HEM_1690028"/>
    <m/>
    <m/>
    <d v="2009-10-24T00:00:00"/>
    <n v="32600"/>
    <n v="32600"/>
    <s v="A)Factura no radicada en ERP"/>
    <x v="0"/>
    <m/>
    <m/>
    <m/>
    <n v="0"/>
    <m/>
    <m/>
    <m/>
    <m/>
    <m/>
    <m/>
    <s v="no_cruza"/>
    <n v="0"/>
    <n v="0"/>
    <n v="0"/>
    <n v="0"/>
    <n v="0"/>
    <n v="0"/>
    <m/>
    <n v="0"/>
    <m/>
    <n v="0"/>
    <n v="32600"/>
    <n v="0"/>
    <n v="2200048039"/>
    <s v="24.02.2010"/>
    <n v="0"/>
    <d v="2009-11-10T00:00:00"/>
    <m/>
    <m/>
    <m/>
    <m/>
    <m/>
    <m/>
    <m/>
    <n v="0"/>
    <n v="0"/>
    <m/>
  </r>
  <r>
    <n v="800014918"/>
    <s v="E.S.E. HOSPITAL UNIVERSITARIO ERASMO MEOZ"/>
    <s v="HEM"/>
    <n v="1690180"/>
    <s v="HEM_1690180"/>
    <s v="800014918_HEM_1690180"/>
    <m/>
    <m/>
    <d v="2009-10-25T00:00:00"/>
    <n v="1177693"/>
    <n v="1177693"/>
    <s v="A)Factura no radicada en ERP"/>
    <x v="0"/>
    <m/>
    <m/>
    <m/>
    <n v="0"/>
    <m/>
    <m/>
    <m/>
    <m/>
    <m/>
    <m/>
    <s v="no_cruza"/>
    <n v="0"/>
    <n v="0"/>
    <n v="0"/>
    <n v="0"/>
    <n v="0"/>
    <n v="0"/>
    <m/>
    <n v="0"/>
    <m/>
    <n v="0"/>
    <n v="964693"/>
    <n v="0"/>
    <n v="2200048039"/>
    <s v="24.02.2010"/>
    <n v="0"/>
    <d v="2009-11-10T00:00:00"/>
    <m/>
    <m/>
    <m/>
    <m/>
    <m/>
    <m/>
    <m/>
    <n v="0"/>
    <n v="0"/>
    <m/>
  </r>
  <r>
    <n v="800014918"/>
    <s v="E.S.E. HOSPITAL UNIVERSITARIO ERASMO MEOZ"/>
    <s v="HEM"/>
    <n v="1716208"/>
    <s v="HEM_1716208"/>
    <s v="800014918_HEM_1716208"/>
    <m/>
    <m/>
    <d v="2009-12-11T00:00:00"/>
    <n v="32600"/>
    <n v="32600"/>
    <s v="A)Factura no radicada en ERP"/>
    <x v="0"/>
    <m/>
    <m/>
    <m/>
    <n v="0"/>
    <m/>
    <m/>
    <m/>
    <m/>
    <m/>
    <m/>
    <s v="no_cruza"/>
    <n v="0"/>
    <n v="0"/>
    <n v="0"/>
    <n v="0"/>
    <n v="0"/>
    <n v="0"/>
    <m/>
    <n v="0"/>
    <m/>
    <n v="0"/>
    <n v="32600"/>
    <n v="0"/>
    <n v="2200049789"/>
    <s v="19.03.2010"/>
    <n v="0"/>
    <d v="2010-01-12T00:00:00"/>
    <m/>
    <m/>
    <m/>
    <m/>
    <m/>
    <m/>
    <m/>
    <n v="0"/>
    <n v="0"/>
    <m/>
  </r>
  <r>
    <n v="800014918"/>
    <s v="E.S.E. HOSPITAL UNIVERSITARIO ERASMO MEOZ"/>
    <s v="HEM"/>
    <n v="1804767"/>
    <s v="HEM_1804767"/>
    <s v="800014918_HEM_1804767"/>
    <m/>
    <m/>
    <d v="2010-05-26T00:00:00"/>
    <n v="128422"/>
    <n v="128422"/>
    <s v="A)Factura no radicada en ERP"/>
    <x v="1"/>
    <m/>
    <m/>
    <m/>
    <n v="0"/>
    <m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0-06-21T00:00:00"/>
    <m/>
    <m/>
    <m/>
    <m/>
    <m/>
    <m/>
    <m/>
    <n v="0"/>
    <n v="0"/>
    <m/>
  </r>
  <r>
    <n v="800014918"/>
    <s v="E.S.E. HOSPITAL UNIVERSITARIO ERASMO MEOZ"/>
    <s v="HEM"/>
    <n v="2309377"/>
    <s v="HEM_2309377"/>
    <s v="800014918_HEM_2309377"/>
    <m/>
    <m/>
    <d v="2013-06-25T00:00:00"/>
    <n v="38700"/>
    <n v="38700"/>
    <s v="A)Factura no radicada en ERP"/>
    <x v="1"/>
    <m/>
    <m/>
    <m/>
    <n v="0"/>
    <m/>
    <m/>
    <m/>
    <m/>
    <m/>
    <m/>
    <s v="no_cruza"/>
    <n v="0"/>
    <n v="0"/>
    <n v="0"/>
    <n v="0"/>
    <n v="0"/>
    <n v="0"/>
    <m/>
    <n v="0"/>
    <m/>
    <n v="0"/>
    <n v="0"/>
    <n v="0"/>
    <m/>
    <m/>
    <n v="0"/>
    <d v="2013-07-10T00:00:00"/>
    <m/>
    <m/>
    <m/>
    <m/>
    <m/>
    <m/>
    <m/>
    <n v="0"/>
    <n v="0"/>
    <m/>
  </r>
  <r>
    <n v="800014918"/>
    <s v="E.S.E. HOSPITAL UNIVERSITARIO ERASMO MEOZ"/>
    <s v="FEMS"/>
    <n v="171573"/>
    <s v="FEMS_171573"/>
    <s v="800014918_FEMS_171573"/>
    <s v="FEMS"/>
    <n v="171573"/>
    <d v="2022-02-16T00:00:00"/>
    <n v="80800"/>
    <n v="80800"/>
    <s v="B)Factura sin saldo ERP"/>
    <x v="0"/>
    <m/>
    <m/>
    <m/>
    <n v="0"/>
    <m/>
    <m/>
    <m/>
    <m/>
    <s v="ESTADO DOS"/>
    <m/>
    <s v="OK"/>
    <n v="80800"/>
    <n v="0"/>
    <n v="0"/>
    <n v="0"/>
    <n v="80800"/>
    <n v="0"/>
    <m/>
    <n v="0"/>
    <m/>
    <n v="0"/>
    <n v="80800"/>
    <n v="0"/>
    <n v="4800057035"/>
    <s v="31.08.2022"/>
    <n v="0"/>
    <d v="2022-04-07T00:00:00"/>
    <m/>
    <n v="2"/>
    <m/>
    <m/>
    <n v="1"/>
    <n v="20220429"/>
    <n v="20220407"/>
    <n v="80800"/>
    <n v="0"/>
    <m/>
  </r>
  <r>
    <n v="800014918"/>
    <s v="E.S.E. HOSPITAL UNIVERSITARIO ERASMO MEOZ"/>
    <s v="FEMS"/>
    <n v="191769"/>
    <s v="FEMS_191769"/>
    <s v="800014918_FEMS_191769"/>
    <s v="FEMS"/>
    <n v="191769"/>
    <d v="2022-04-09T00:00:00"/>
    <n v="80800"/>
    <n v="80800"/>
    <s v="B)Factura sin saldo ERP"/>
    <x v="2"/>
    <m/>
    <m/>
    <m/>
    <n v="0"/>
    <m/>
    <m/>
    <m/>
    <m/>
    <m/>
    <m/>
    <s v="OK"/>
    <n v="80800"/>
    <n v="0"/>
    <n v="0"/>
    <n v="0"/>
    <n v="80800"/>
    <n v="0"/>
    <m/>
    <n v="0"/>
    <m/>
    <n v="0"/>
    <n v="0"/>
    <n v="0"/>
    <m/>
    <m/>
    <n v="0"/>
    <d v="2022-05-11T00:00:00"/>
    <m/>
    <n v="2"/>
    <m/>
    <m/>
    <n v="2"/>
    <n v="20220830"/>
    <n v="20220812"/>
    <n v="80800"/>
    <n v="0"/>
    <m/>
  </r>
  <r>
    <n v="800014918"/>
    <s v="E.S.E. HOSPITAL UNIVERSITARIO ERASMO MEOZ"/>
    <s v="FEMS"/>
    <n v="228321"/>
    <s v="FEMS_228321"/>
    <s v="800014918_FEMS_228321"/>
    <s v="FEMS"/>
    <n v="228321"/>
    <d v="2022-07-17T00:00:00"/>
    <n v="80800"/>
    <n v="80800"/>
    <s v="B)Factura sin saldo ERP"/>
    <x v="2"/>
    <m/>
    <m/>
    <m/>
    <n v="0"/>
    <m/>
    <m/>
    <m/>
    <m/>
    <s v="ESTADO DOS"/>
    <m/>
    <s v="OK"/>
    <n v="80800"/>
    <n v="0"/>
    <n v="0"/>
    <n v="0"/>
    <n v="80800"/>
    <n v="0"/>
    <m/>
    <n v="0"/>
    <m/>
    <n v="0"/>
    <n v="0"/>
    <n v="0"/>
    <m/>
    <m/>
    <n v="0"/>
    <d v="2022-08-12T00:00:00"/>
    <m/>
    <n v="2"/>
    <m/>
    <m/>
    <n v="1"/>
    <n v="20220829"/>
    <n v="20220816"/>
    <n v="80800"/>
    <n v="0"/>
    <m/>
  </r>
  <r>
    <n v="800014918"/>
    <s v="E.S.E. HOSPITAL UNIVERSITARIO ERASMO MEOZ"/>
    <s v="HEM"/>
    <n v="2135698"/>
    <s v="HEM_2135698"/>
    <s v="800014918_HEM_2135698"/>
    <s v="HEM"/>
    <n v="2135698"/>
    <d v="2012-03-26T00:00:00"/>
    <n v="51655"/>
    <n v="51655"/>
    <s v="B)Factura sin saldo ERP/conciliar diferencia glosa aceptada"/>
    <x v="3"/>
    <m/>
    <m/>
    <m/>
    <n v="0"/>
    <m/>
    <m/>
    <m/>
    <m/>
    <m/>
    <m/>
    <s v="OK"/>
    <n v="51655"/>
    <n v="0"/>
    <n v="0"/>
    <n v="0"/>
    <n v="0"/>
    <n v="51655"/>
    <m/>
    <n v="0"/>
    <m/>
    <n v="0"/>
    <n v="0"/>
    <n v="0"/>
    <m/>
    <m/>
    <n v="0"/>
    <d v="2012-04-17T00:00:00"/>
    <m/>
    <n v="2"/>
    <m/>
    <m/>
    <n v="2"/>
    <n v="20170619"/>
    <n v="20170610"/>
    <n v="51655"/>
    <n v="51655"/>
    <m/>
  </r>
  <r>
    <n v="800014918"/>
    <s v="E.S.E. HOSPITAL UNIVERSITARIO ERASMO MEOZ"/>
    <s v="HEM"/>
    <n v="2469265"/>
    <s v="HEM_2469265"/>
    <s v="800014918_HEM_2469265"/>
    <s v="HEM"/>
    <n v="2469265"/>
    <d v="2014-09-24T00:00:00"/>
    <n v="6474046"/>
    <n v="1021140"/>
    <s v="B)Factura sin saldo ERP/conciliar diferencia glosa aceptada"/>
    <x v="3"/>
    <m/>
    <m/>
    <m/>
    <n v="0"/>
    <m/>
    <m/>
    <m/>
    <m/>
    <m/>
    <m/>
    <s v="OK"/>
    <n v="6474046"/>
    <n v="0"/>
    <n v="0"/>
    <n v="0"/>
    <n v="5452906"/>
    <n v="1021140"/>
    <m/>
    <n v="0"/>
    <m/>
    <n v="0"/>
    <n v="5452906"/>
    <n v="0"/>
    <n v="2200368842"/>
    <s v="23.05.2016"/>
    <n v="0"/>
    <d v="2014-10-14T00:00:00"/>
    <m/>
    <n v="2"/>
    <m/>
    <m/>
    <n v="7"/>
    <n v="20180416"/>
    <n v="20180406"/>
    <n v="6474046"/>
    <n v="1021140"/>
    <m/>
  </r>
  <r>
    <n v="800014918"/>
    <s v="E.S.E. HOSPITAL UNIVERSITARIO ERASMO MEOZ"/>
    <s v="HEM"/>
    <n v="2795097"/>
    <s v="HEM_2795097"/>
    <s v="800014918_HEM_2795097"/>
    <s v="HEM"/>
    <n v="2795097"/>
    <d v="2017-04-20T00:00:00"/>
    <n v="102513"/>
    <n v="102513"/>
    <s v="B)Factura sin saldo ERP/conciliar diferencia glosa aceptada"/>
    <x v="3"/>
    <m/>
    <m/>
    <m/>
    <n v="0"/>
    <m/>
    <m/>
    <m/>
    <m/>
    <m/>
    <m/>
    <s v="OK"/>
    <n v="102513"/>
    <n v="0"/>
    <n v="0"/>
    <n v="0"/>
    <n v="0"/>
    <n v="102513"/>
    <m/>
    <n v="0"/>
    <m/>
    <n v="0"/>
    <n v="0"/>
    <n v="0"/>
    <m/>
    <m/>
    <n v="0"/>
    <d v="2017-05-12T00:00:00"/>
    <m/>
    <n v="2"/>
    <m/>
    <m/>
    <n v="2"/>
    <n v="20211130"/>
    <n v="20211103"/>
    <n v="102513"/>
    <n v="102513"/>
    <m/>
  </r>
  <r>
    <n v="800014918"/>
    <s v="E.S.E. HOSPITAL UNIVERSITARIO ERASMO MEOZ"/>
    <s v="FEMS"/>
    <n v="231933"/>
    <s v="FEMS_231933"/>
    <s v="800014918_FEMS_231933"/>
    <s v="FEMS"/>
    <n v="231933"/>
    <d v="2022-07-27T00:00:00"/>
    <n v="2464888"/>
    <n v="2464888"/>
    <s v="C)Glosas total pendiente por respuesta de IPS"/>
    <x v="4"/>
    <m/>
    <m/>
    <s v="DEVOLUCION"/>
    <n v="2464888"/>
    <s v="AUT: Se realiza devolución de factura, no cuenta con autoriz ación para la estancia, favor solicitarla al correo: capautrizaciones@epscomfenalcovalle.com.com para continuar con el tramite de pago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m/>
    <s v="OK"/>
    <n v="2464888"/>
    <n v="0"/>
    <n v="0"/>
    <n v="0"/>
    <n v="0"/>
    <n v="0"/>
    <m/>
    <n v="2464888"/>
    <s v="AUT: Se realiza devolución de factura, no cuenta con autorización para la estancia, favor solicitarla al correo: capautorizaciones@epscomfenalcovalle.com.com para continuar con eltramite de pago. Luisa Mora"/>
    <n v="2464888"/>
    <n v="0"/>
    <n v="0"/>
    <m/>
    <m/>
    <n v="0"/>
    <d v="2022-08-12T00:00:00"/>
    <m/>
    <n v="9"/>
    <m/>
    <s v="SI"/>
    <n v="1"/>
    <n v="21001231"/>
    <n v="20220817"/>
    <n v="2464888"/>
    <n v="0"/>
    <m/>
  </r>
  <r>
    <n v="800014918"/>
    <s v="E.S.E. HOSPITAL UNIVERSITARIO ERASMO MEOZ"/>
    <s v="FEMS"/>
    <n v="199097"/>
    <s v="FEMS_199097"/>
    <s v="800014918_FEMS_199097"/>
    <s v="FEMS"/>
    <n v="199097"/>
    <d v="2022-05-01T00:00:00"/>
    <n v="9591921"/>
    <n v="9591921"/>
    <s v="C)Glosas total pendiente por respuesta de IPS"/>
    <x v="4"/>
    <m/>
    <m/>
    <s v="DEVOLUCION"/>
    <n v="9591921"/>
    <s v="SE REALIZA DEVOLUCION DE LA FACTURA, AL MOMENTO DE VALIDAR L A INFORMACION NO SE EVIDENCIA AUTORIZACION DE ESTANCIA PARALA PACIENTE (ESTANCIA EN PISO: LJCP50951) CODIGO NO FACTURAB LE AL EGRESO DEL PACIENTE POR FAVOR SOLICITAR AUTORIZACION A LA CAP. POR FAVOR TENER EN CUENTAN LO SIGUIENTE SE OBJETA POR PERTINENCIA MEDICA:POR FAVOR TENER EN CUENTA            1. 608: RX DE TORAX NO INTENRPRETADO EN LA HISTORIA CLINICA 2. 608: TROPONINAS FACTURAN 3 Y SOLO INTERPRETAN 2 (18.3 - 12) BILIRRUBINAS FACTURAN 2 Y SOLI INTERPRETAN 1 (0.67) VALOR OBJECIONES (180.300). POR FAVOR AL MOMENTO DE DAR RESP     USTA TENER EN CUENTA ESTAS OBJESIONES DEBEN SOPORTARLAS PARA RECONOCER EL SERVICIO.     CLAUDIA DIAZ                    "/>
    <m/>
    <m/>
    <m/>
    <m/>
    <m/>
    <s v="OK"/>
    <n v="9591921"/>
    <n v="0"/>
    <n v="0"/>
    <n v="0"/>
    <n v="0"/>
    <n v="0"/>
    <m/>
    <n v="9591921"/>
    <s v="AUT: SE DEVUELVE FACTURA 1: NO SE EVIDENCIA AUTORIZACION POR LOS SERVICIOS PRESTADOS FAVOR SOLICITAR AL CORREO CAPAUTORIZACIONES@EPSCOMFENALCOVALLE.COM.CO ,2-NO SE EVIDENCIA RESPUESTA A OBJECCIONES REALIZAS POR AUDITORIA MEDICA QUE SUMAN $180.300 FAVOR VALIDAR Y ANEXAR LO REQUERIDO PARA DAR TRAMITE.JENNIFER R/CLAUDIA DIAZ"/>
    <n v="9591921"/>
    <n v="0"/>
    <n v="0"/>
    <m/>
    <m/>
    <n v="0"/>
    <d v="2022-06-14T00:00:00"/>
    <m/>
    <n v="9"/>
    <m/>
    <s v="SI"/>
    <n v="2"/>
    <n v="21001231"/>
    <n v="20220818"/>
    <n v="9591921"/>
    <n v="0"/>
    <m/>
  </r>
  <r>
    <n v="800014918"/>
    <s v="E.S.E. HOSPITAL UNIVERSITARIO ERASMO MEOZ"/>
    <s v="FEMS"/>
    <n v="207958"/>
    <s v="FEMS_207958"/>
    <s v="800014918_FEMS_207958"/>
    <s v="FEMS"/>
    <n v="207958"/>
    <d v="2022-05-25T00:00:00"/>
    <n v="567800"/>
    <n v="567800"/>
    <s v="C)Glosas total pendiente por respuesta de IPS"/>
    <x v="4"/>
    <m/>
    <m/>
    <s v="DEVOLUCION"/>
    <n v="567800"/>
    <s v="AUTORIZACION_ DEVOLUCION DE FACTURA CON SOPORTES COMPLETOS: SOLICITAR AUTORIZACION AL CORREO DE LA CAP                  capautorizaciones@epscomfenalcovalle.com.co Y PRESENTAR FACT URA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m/>
    <s v="OK"/>
    <n v="567800"/>
    <n v="0"/>
    <n v="0"/>
    <n v="0"/>
    <n v="0"/>
    <n v="0"/>
    <m/>
    <n v="567800"/>
    <s v="AUTORIZACION_ DEVOLUCION DE FACTURA CON SOPORTES COMPLETOS:SOLICITAR AUTORIZACION AL CORREO DE LA CAPcapautorizaciones@epscomfenalcovalle.com.co Y PRESENTAR FACTURA NUEVAMENTE. KEVIN YALANDA"/>
    <n v="567800"/>
    <n v="0"/>
    <n v="0"/>
    <m/>
    <m/>
    <n v="0"/>
    <d v="2022-06-14T00:00:00"/>
    <m/>
    <n v="9"/>
    <m/>
    <s v="SI"/>
    <n v="1"/>
    <n v="21001231"/>
    <n v="20220621"/>
    <n v="567800"/>
    <n v="0"/>
    <m/>
  </r>
  <r>
    <n v="800014918"/>
    <s v="E.S.E. HOSPITAL UNIVERSITARIO ERASMO MEOZ"/>
    <s v="FEMS"/>
    <n v="222835"/>
    <s v="FEMS_222835"/>
    <s v="800014918_FEMS_222835"/>
    <s v="FEMS"/>
    <n v="222835"/>
    <d v="2022-07-01T00:00:00"/>
    <n v="1598397"/>
    <n v="1598397"/>
    <s v="D)Glosas parcial pendiente por respuesta de IPS"/>
    <x v="5"/>
    <m/>
    <m/>
    <s v="GLOSA"/>
    <n v="272924"/>
    <s v=".COPAGO: Se realiza glosa por valor de $272.924 copago no descontado en el procedimiento QX, no se evidencia            exoneración para el usuario RC 1094396561 TOMAS CONDE ROMERO Benef nivel-1. Luisa Mo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m/>
    <s v="OK"/>
    <n v="1598397"/>
    <n v="0"/>
    <n v="0"/>
    <n v="0"/>
    <n v="1325473"/>
    <n v="0"/>
    <m/>
    <n v="272924"/>
    <s v="SE SOSTIEN GLOSA COPAGO DEJADO DE DESCONTAR EN LA AUTORIZACIN, YA QUE SI SE EVIDENCIA EN EL PANTALLAZO DE LA AUTORIZACION EN LA FACTURA EN COBRTO DEL COPAGO.ELIZABETH FERNANDEZ"/>
    <n v="272924"/>
    <n v="0"/>
    <n v="0"/>
    <m/>
    <m/>
    <n v="0"/>
    <d v="2022-08-12T00:00:00"/>
    <m/>
    <n v="9"/>
    <m/>
    <s v="NO"/>
    <n v="2"/>
    <n v="21001231"/>
    <n v="20220914"/>
    <n v="1598397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2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10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 sortType="ascending">
      <items count="7">
        <item x="0"/>
        <item x="3"/>
        <item x="4"/>
        <item x="5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numFmtId="165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numFmtId="165" showAll="0"/>
    <pivotField showAll="0"/>
    <pivotField showAll="0"/>
    <pivotField numFmtId="165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</pivotFields>
  <rowFields count="1">
    <field x="12"/>
  </rowFields>
  <rowItems count="7">
    <i>
      <x v="3"/>
    </i>
    <i>
      <x v="5"/>
    </i>
    <i>
      <x v="4"/>
    </i>
    <i>
      <x v="2"/>
    </i>
    <i>
      <x v="1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5"/>
  </dataFields>
  <formats count="5">
    <format dxfId="1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field="12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7"/>
  <sheetViews>
    <sheetView workbookViewId="0">
      <selection activeCell="I19" sqref="I19"/>
    </sheetView>
  </sheetViews>
  <sheetFormatPr baseColWidth="10" defaultRowHeight="15" x14ac:dyDescent="0.25"/>
  <cols>
    <col min="1" max="1" width="13.140625" customWidth="1"/>
    <col min="2" max="2" width="15.28515625" customWidth="1"/>
    <col min="11" max="11" width="37.28515625" customWidth="1"/>
    <col min="12" max="12" width="28.140625" customWidth="1"/>
  </cols>
  <sheetData>
    <row r="2" spans="1:12" ht="23.25" x14ac:dyDescent="0.35">
      <c r="D2" s="40" t="s">
        <v>30</v>
      </c>
      <c r="E2" s="40"/>
      <c r="F2" s="40"/>
      <c r="G2" s="40"/>
      <c r="H2" s="40"/>
    </row>
    <row r="6" spans="1:12" ht="30" x14ac:dyDescent="0.25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32</v>
      </c>
      <c r="G6" s="2" t="s">
        <v>31</v>
      </c>
      <c r="H6" s="2" t="s">
        <v>5</v>
      </c>
      <c r="I6" s="2" t="s">
        <v>6</v>
      </c>
      <c r="J6" s="2" t="s">
        <v>7</v>
      </c>
      <c r="K6" s="1" t="s">
        <v>26</v>
      </c>
      <c r="L6" s="1" t="s">
        <v>27</v>
      </c>
    </row>
    <row r="7" spans="1:12" x14ac:dyDescent="0.25">
      <c r="A7" s="3" t="s">
        <v>11</v>
      </c>
      <c r="B7" s="3" t="s">
        <v>12</v>
      </c>
      <c r="C7" s="4">
        <v>40110</v>
      </c>
      <c r="D7" s="4">
        <v>40127</v>
      </c>
      <c r="E7" s="5">
        <v>32600</v>
      </c>
      <c r="F7" s="5">
        <v>0</v>
      </c>
      <c r="G7" s="5">
        <v>0</v>
      </c>
      <c r="H7" s="5">
        <v>32600</v>
      </c>
      <c r="I7" s="5">
        <v>4631</v>
      </c>
      <c r="J7" s="5">
        <v>131344.42199999999</v>
      </c>
      <c r="K7" s="3" t="s">
        <v>36</v>
      </c>
      <c r="L7" s="3" t="s">
        <v>67</v>
      </c>
    </row>
    <row r="8" spans="1:12" x14ac:dyDescent="0.25">
      <c r="A8" s="3" t="s">
        <v>11</v>
      </c>
      <c r="B8" s="3" t="s">
        <v>13</v>
      </c>
      <c r="C8" s="4">
        <v>40111</v>
      </c>
      <c r="D8" s="4">
        <v>40127</v>
      </c>
      <c r="E8" s="5">
        <v>1177693</v>
      </c>
      <c r="F8" s="5">
        <v>0</v>
      </c>
      <c r="G8" s="5">
        <v>0</v>
      </c>
      <c r="H8" s="5">
        <v>1177693</v>
      </c>
      <c r="I8" s="5">
        <v>4631</v>
      </c>
      <c r="J8" s="5">
        <v>4744889.76621</v>
      </c>
      <c r="K8" s="3" t="s">
        <v>36</v>
      </c>
      <c r="L8" s="3" t="s">
        <v>67</v>
      </c>
    </row>
    <row r="9" spans="1:12" x14ac:dyDescent="0.25">
      <c r="A9" s="3" t="s">
        <v>11</v>
      </c>
      <c r="B9" s="3" t="s">
        <v>14</v>
      </c>
      <c r="C9" s="4">
        <v>40158</v>
      </c>
      <c r="D9" s="4">
        <v>40190</v>
      </c>
      <c r="E9" s="5">
        <v>32600</v>
      </c>
      <c r="F9" s="5">
        <v>0</v>
      </c>
      <c r="G9" s="5">
        <v>0</v>
      </c>
      <c r="H9" s="5">
        <v>32600</v>
      </c>
      <c r="I9" s="5">
        <v>4568</v>
      </c>
      <c r="J9" s="5">
        <v>129557.61599999999</v>
      </c>
      <c r="K9" s="3" t="s">
        <v>36</v>
      </c>
      <c r="L9" s="3" t="s">
        <v>67</v>
      </c>
    </row>
    <row r="10" spans="1:12" x14ac:dyDescent="0.25">
      <c r="A10" s="3" t="s">
        <v>11</v>
      </c>
      <c r="B10" s="3" t="s">
        <v>15</v>
      </c>
      <c r="C10" s="4">
        <v>40324</v>
      </c>
      <c r="D10" s="4">
        <v>40350</v>
      </c>
      <c r="E10" s="5">
        <v>128422</v>
      </c>
      <c r="F10" s="5">
        <v>0</v>
      </c>
      <c r="G10" s="5">
        <v>0</v>
      </c>
      <c r="H10" s="5">
        <v>128422</v>
      </c>
      <c r="I10" s="5">
        <v>4408</v>
      </c>
      <c r="J10" s="5">
        <v>492493.23311999999</v>
      </c>
      <c r="K10" s="3" t="s">
        <v>38</v>
      </c>
      <c r="L10" s="3" t="s">
        <v>68</v>
      </c>
    </row>
    <row r="11" spans="1:12" x14ac:dyDescent="0.25">
      <c r="A11" s="3" t="s">
        <v>11</v>
      </c>
      <c r="B11" s="3" t="s">
        <v>16</v>
      </c>
      <c r="C11" s="4">
        <v>40994.862782291668</v>
      </c>
      <c r="D11" s="4">
        <v>41016.375</v>
      </c>
      <c r="E11" s="5">
        <v>51655</v>
      </c>
      <c r="F11" s="5">
        <v>0</v>
      </c>
      <c r="G11" s="5">
        <v>0</v>
      </c>
      <c r="H11" s="5">
        <v>51655</v>
      </c>
      <c r="I11" s="5">
        <v>3742</v>
      </c>
      <c r="J11" s="5">
        <v>168164.91870000001</v>
      </c>
      <c r="K11" s="3" t="s">
        <v>40</v>
      </c>
      <c r="L11" s="3" t="s">
        <v>69</v>
      </c>
    </row>
    <row r="12" spans="1:12" x14ac:dyDescent="0.25">
      <c r="A12" s="3" t="s">
        <v>11</v>
      </c>
      <c r="B12" s="3" t="s">
        <v>17</v>
      </c>
      <c r="C12" s="4">
        <v>41450.318240659719</v>
      </c>
      <c r="D12" s="4">
        <v>41465</v>
      </c>
      <c r="E12" s="5">
        <v>38700</v>
      </c>
      <c r="F12" s="5">
        <v>0</v>
      </c>
      <c r="G12" s="5">
        <v>0</v>
      </c>
      <c r="H12" s="5">
        <v>38700</v>
      </c>
      <c r="I12" s="5">
        <v>3293</v>
      </c>
      <c r="J12" s="5">
        <v>110872.01700000001</v>
      </c>
      <c r="K12" s="3" t="s">
        <v>38</v>
      </c>
      <c r="L12" s="3" t="s">
        <v>68</v>
      </c>
    </row>
    <row r="13" spans="1:12" x14ac:dyDescent="0.25">
      <c r="A13" s="3" t="s">
        <v>11</v>
      </c>
      <c r="B13" s="3" t="s">
        <v>18</v>
      </c>
      <c r="C13" s="4">
        <v>41906.624373726852</v>
      </c>
      <c r="D13" s="4">
        <v>41926</v>
      </c>
      <c r="E13" s="5">
        <v>6474046</v>
      </c>
      <c r="F13" s="5">
        <v>0</v>
      </c>
      <c r="G13" s="5">
        <v>5452906</v>
      </c>
      <c r="H13" s="5">
        <v>1021140</v>
      </c>
      <c r="I13" s="5">
        <v>2832</v>
      </c>
      <c r="J13" s="5">
        <v>2515925.5776</v>
      </c>
      <c r="K13" s="3" t="s">
        <v>42</v>
      </c>
      <c r="L13" s="3" t="s">
        <v>69</v>
      </c>
    </row>
    <row r="14" spans="1:12" x14ac:dyDescent="0.25">
      <c r="A14" s="3" t="s">
        <v>11</v>
      </c>
      <c r="B14" s="3" t="s">
        <v>19</v>
      </c>
      <c r="C14" s="4">
        <v>42845.029726122681</v>
      </c>
      <c r="D14" s="4">
        <v>42867</v>
      </c>
      <c r="E14" s="5">
        <v>102513</v>
      </c>
      <c r="F14" s="5">
        <v>0</v>
      </c>
      <c r="G14" s="5">
        <v>0</v>
      </c>
      <c r="H14" s="5">
        <v>102513</v>
      </c>
      <c r="I14" s="5">
        <v>1891</v>
      </c>
      <c r="J14" s="5">
        <v>168651.31221</v>
      </c>
      <c r="K14" s="3" t="s">
        <v>40</v>
      </c>
      <c r="L14" s="3" t="s">
        <v>69</v>
      </c>
    </row>
    <row r="15" spans="1:12" ht="33" customHeight="1" x14ac:dyDescent="0.25">
      <c r="A15" s="3" t="s">
        <v>8</v>
      </c>
      <c r="B15" s="3" t="s">
        <v>9</v>
      </c>
      <c r="C15" s="4">
        <v>44706.571197453704</v>
      </c>
      <c r="D15" s="4">
        <v>44726</v>
      </c>
      <c r="E15" s="5">
        <v>567800</v>
      </c>
      <c r="F15" s="5">
        <v>0</v>
      </c>
      <c r="G15" s="5">
        <v>0</v>
      </c>
      <c r="H15" s="5">
        <v>567800</v>
      </c>
      <c r="I15" s="5">
        <v>32</v>
      </c>
      <c r="J15" s="5">
        <v>15807.552</v>
      </c>
      <c r="K15" s="38" t="s">
        <v>65</v>
      </c>
      <c r="L15" s="3" t="s">
        <v>70</v>
      </c>
    </row>
    <row r="16" spans="1:12" x14ac:dyDescent="0.25">
      <c r="A16" s="3" t="s">
        <v>11</v>
      </c>
      <c r="B16" s="3" t="s">
        <v>20</v>
      </c>
      <c r="C16" s="4">
        <v>44608.079778206018</v>
      </c>
      <c r="D16" s="4">
        <v>44658</v>
      </c>
      <c r="E16" s="5">
        <v>80800</v>
      </c>
      <c r="F16" s="5">
        <v>0</v>
      </c>
      <c r="G16" s="5">
        <v>0</v>
      </c>
      <c r="H16" s="5">
        <v>80800</v>
      </c>
      <c r="I16" s="5">
        <v>100</v>
      </c>
      <c r="J16" s="5">
        <v>7029.6</v>
      </c>
      <c r="K16" s="3" t="s">
        <v>10</v>
      </c>
      <c r="L16" s="3" t="s">
        <v>43</v>
      </c>
    </row>
    <row r="17" spans="1:12" x14ac:dyDescent="0.25">
      <c r="A17" s="3" t="s">
        <v>11</v>
      </c>
      <c r="B17" s="3" t="s">
        <v>21</v>
      </c>
      <c r="C17" s="4">
        <v>44660.97728619213</v>
      </c>
      <c r="D17" s="4">
        <v>44692</v>
      </c>
      <c r="E17" s="5">
        <v>80800</v>
      </c>
      <c r="F17" s="5">
        <v>0</v>
      </c>
      <c r="G17" s="5">
        <v>0</v>
      </c>
      <c r="H17" s="5">
        <v>80800</v>
      </c>
      <c r="I17" s="5">
        <v>66</v>
      </c>
      <c r="J17" s="5">
        <v>4639.5360000000001</v>
      </c>
      <c r="K17" s="3" t="s">
        <v>45</v>
      </c>
      <c r="L17" s="3" t="s">
        <v>70</v>
      </c>
    </row>
    <row r="18" spans="1:12" ht="24" x14ac:dyDescent="0.25">
      <c r="A18" s="3" t="s">
        <v>11</v>
      </c>
      <c r="B18" s="3" t="s">
        <v>22</v>
      </c>
      <c r="C18" s="4">
        <v>44682.773684641201</v>
      </c>
      <c r="D18" s="4">
        <v>44726</v>
      </c>
      <c r="E18" s="5">
        <v>9591921</v>
      </c>
      <c r="F18" s="5">
        <v>0</v>
      </c>
      <c r="G18" s="5">
        <v>0</v>
      </c>
      <c r="H18" s="5">
        <v>9591921</v>
      </c>
      <c r="I18" s="5">
        <v>32</v>
      </c>
      <c r="J18" s="5">
        <v>267039.08064</v>
      </c>
      <c r="K18" s="38" t="s">
        <v>66</v>
      </c>
      <c r="L18" s="3" t="s">
        <v>70</v>
      </c>
    </row>
    <row r="19" spans="1:12" x14ac:dyDescent="0.25">
      <c r="A19" s="3" t="s">
        <v>11</v>
      </c>
      <c r="B19" s="3" t="s">
        <v>23</v>
      </c>
      <c r="C19" s="4">
        <v>44743.582869710648</v>
      </c>
      <c r="D19" s="4">
        <v>44785</v>
      </c>
      <c r="E19" s="5">
        <v>1598397</v>
      </c>
      <c r="F19" s="5">
        <v>0</v>
      </c>
      <c r="G19" s="5">
        <v>0</v>
      </c>
      <c r="H19" s="5">
        <v>1598397</v>
      </c>
      <c r="I19" s="5">
        <v>-27</v>
      </c>
      <c r="J19" s="5">
        <v>0</v>
      </c>
      <c r="K19" s="3" t="s">
        <v>28</v>
      </c>
      <c r="L19" s="3">
        <v>0</v>
      </c>
    </row>
    <row r="20" spans="1:12" x14ac:dyDescent="0.25">
      <c r="A20" s="3" t="s">
        <v>11</v>
      </c>
      <c r="B20" s="3" t="s">
        <v>24</v>
      </c>
      <c r="C20" s="4">
        <v>44759.994035682867</v>
      </c>
      <c r="D20" s="4">
        <v>44785</v>
      </c>
      <c r="E20" s="5">
        <v>80800</v>
      </c>
      <c r="F20" s="5">
        <v>0</v>
      </c>
      <c r="G20" s="5">
        <v>0</v>
      </c>
      <c r="H20" s="5">
        <v>80800</v>
      </c>
      <c r="I20" s="5">
        <v>-27</v>
      </c>
      <c r="J20" s="5">
        <v>0</v>
      </c>
      <c r="K20" s="3" t="s">
        <v>10</v>
      </c>
      <c r="L20" s="3">
        <v>0</v>
      </c>
    </row>
    <row r="21" spans="1:12" x14ac:dyDescent="0.25">
      <c r="A21" s="3" t="s">
        <v>11</v>
      </c>
      <c r="B21" s="3" t="s">
        <v>25</v>
      </c>
      <c r="C21" s="4">
        <v>44769.385585219905</v>
      </c>
      <c r="D21" s="4">
        <v>44785</v>
      </c>
      <c r="E21" s="5">
        <v>2464888</v>
      </c>
      <c r="F21" s="5">
        <v>0</v>
      </c>
      <c r="G21" s="5">
        <v>0</v>
      </c>
      <c r="H21" s="5">
        <v>2464888</v>
      </c>
      <c r="I21" s="5">
        <v>-27</v>
      </c>
      <c r="J21" s="5">
        <v>0</v>
      </c>
      <c r="K21" s="3" t="s">
        <v>10</v>
      </c>
      <c r="L21" s="3">
        <v>0</v>
      </c>
    </row>
    <row r="22" spans="1:12" x14ac:dyDescent="0.25">
      <c r="A22" s="39" t="s">
        <v>29</v>
      </c>
      <c r="B22" s="39"/>
      <c r="C22" s="39"/>
      <c r="D22" s="39"/>
      <c r="E22" s="7">
        <f t="shared" ref="E22:J22" si="0">SUM(E7:E21)</f>
        <v>22503635</v>
      </c>
      <c r="F22" s="7">
        <f t="shared" si="0"/>
        <v>0</v>
      </c>
      <c r="G22" s="7">
        <f t="shared" si="0"/>
        <v>5452906</v>
      </c>
      <c r="H22" s="7">
        <f t="shared" si="0"/>
        <v>17050729</v>
      </c>
      <c r="I22" s="7">
        <f t="shared" si="0"/>
        <v>30145</v>
      </c>
      <c r="J22" s="7">
        <f t="shared" si="0"/>
        <v>8756414.6314799991</v>
      </c>
    </row>
    <row r="23" spans="1:12" x14ac:dyDescent="0.25">
      <c r="E23" s="6"/>
      <c r="F23" s="6"/>
      <c r="G23" s="6"/>
      <c r="H23" s="6"/>
      <c r="I23" s="6"/>
      <c r="J23" s="6"/>
    </row>
    <row r="27" spans="1:12" x14ac:dyDescent="0.25">
      <c r="H27" s="9" t="s">
        <v>33</v>
      </c>
    </row>
  </sheetData>
  <autoFilter ref="A6:L22"/>
  <mergeCells count="2">
    <mergeCell ref="A22:D22"/>
    <mergeCell ref="D2:H2"/>
  </mergeCells>
  <pageMargins left="0.7" right="0.7" top="0.75" bottom="0.75" header="0.3" footer="0.3"/>
  <pageSetup paperSize="12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9"/>
  <sheetViews>
    <sheetView workbookViewId="0">
      <selection activeCell="H11" sqref="H11"/>
    </sheetView>
  </sheetViews>
  <sheetFormatPr baseColWidth="10" defaultRowHeight="15" x14ac:dyDescent="0.25"/>
  <cols>
    <col min="2" max="2" width="43.28515625" bestFit="1" customWidth="1"/>
    <col min="3" max="3" width="7.42578125" bestFit="1" customWidth="1"/>
    <col min="4" max="4" width="9.28515625" bestFit="1" customWidth="1"/>
    <col min="5" max="5" width="13" bestFit="1" customWidth="1"/>
    <col min="6" max="6" width="23.28515625" bestFit="1" customWidth="1"/>
    <col min="7" max="7" width="8" bestFit="1" customWidth="1"/>
    <col min="8" max="8" width="11.140625" bestFit="1" customWidth="1"/>
    <col min="10" max="11" width="14.140625" bestFit="1" customWidth="1"/>
    <col min="13" max="13" width="40.5703125" bestFit="1" customWidth="1"/>
  </cols>
  <sheetData>
    <row r="1" spans="1:50" x14ac:dyDescent="0.25">
      <c r="J1" s="58">
        <f>SUBTOTAL(9,J3:J17)</f>
        <v>22503635</v>
      </c>
      <c r="K1" s="58">
        <f>SUBTOTAL(9,K3:K17)</f>
        <v>17050729</v>
      </c>
    </row>
    <row r="2" spans="1:50" ht="105" x14ac:dyDescent="0.25">
      <c r="A2" s="49" t="s">
        <v>71</v>
      </c>
      <c r="B2" s="49" t="s">
        <v>72</v>
      </c>
      <c r="C2" s="49" t="s">
        <v>73</v>
      </c>
      <c r="D2" s="49" t="s">
        <v>74</v>
      </c>
      <c r="E2" s="49" t="s">
        <v>1</v>
      </c>
      <c r="F2" s="50" t="s">
        <v>75</v>
      </c>
      <c r="G2" s="49" t="s">
        <v>76</v>
      </c>
      <c r="H2" s="49" t="s">
        <v>77</v>
      </c>
      <c r="I2" s="49" t="s">
        <v>78</v>
      </c>
      <c r="J2" s="51" t="s">
        <v>79</v>
      </c>
      <c r="K2" s="51" t="s">
        <v>80</v>
      </c>
      <c r="L2" s="49" t="s">
        <v>81</v>
      </c>
      <c r="M2" s="52" t="s">
        <v>82</v>
      </c>
      <c r="N2" s="52" t="s">
        <v>83</v>
      </c>
      <c r="O2" s="52" t="s">
        <v>84</v>
      </c>
      <c r="P2" s="52" t="s">
        <v>85</v>
      </c>
      <c r="Q2" s="53" t="s">
        <v>86</v>
      </c>
      <c r="R2" s="52" t="s">
        <v>87</v>
      </c>
      <c r="S2" s="52" t="s">
        <v>88</v>
      </c>
      <c r="T2" s="52" t="s">
        <v>89</v>
      </c>
      <c r="U2" s="52" t="s">
        <v>90</v>
      </c>
      <c r="V2" s="52" t="s">
        <v>91</v>
      </c>
      <c r="W2" s="52" t="s">
        <v>92</v>
      </c>
      <c r="X2" s="49" t="s">
        <v>93</v>
      </c>
      <c r="Y2" s="51" t="s">
        <v>94</v>
      </c>
      <c r="Z2" s="51" t="s">
        <v>95</v>
      </c>
      <c r="AA2" s="51" t="s">
        <v>96</v>
      </c>
      <c r="AB2" s="51" t="s">
        <v>97</v>
      </c>
      <c r="AC2" s="51" t="s">
        <v>98</v>
      </c>
      <c r="AD2" s="54" t="s">
        <v>99</v>
      </c>
      <c r="AE2" s="54" t="s">
        <v>100</v>
      </c>
      <c r="AF2" s="54" t="s">
        <v>101</v>
      </c>
      <c r="AG2" s="54" t="s">
        <v>102</v>
      </c>
      <c r="AH2" s="51" t="s">
        <v>103</v>
      </c>
      <c r="AI2" s="53" t="s">
        <v>104</v>
      </c>
      <c r="AJ2" s="53" t="s">
        <v>105</v>
      </c>
      <c r="AK2" s="52" t="s">
        <v>106</v>
      </c>
      <c r="AL2" s="52" t="s">
        <v>107</v>
      </c>
      <c r="AM2" s="53" t="s">
        <v>108</v>
      </c>
      <c r="AN2" s="49" t="s">
        <v>109</v>
      </c>
      <c r="AO2" s="49" t="s">
        <v>110</v>
      </c>
      <c r="AP2" s="50" t="s">
        <v>111</v>
      </c>
      <c r="AQ2" s="49" t="s">
        <v>112</v>
      </c>
      <c r="AR2" s="49" t="s">
        <v>113</v>
      </c>
      <c r="AS2" s="49" t="s">
        <v>114</v>
      </c>
      <c r="AT2" s="49" t="s">
        <v>115</v>
      </c>
      <c r="AU2" s="49" t="s">
        <v>116</v>
      </c>
      <c r="AV2" s="51" t="s">
        <v>117</v>
      </c>
      <c r="AW2" s="51" t="s">
        <v>118</v>
      </c>
      <c r="AX2" s="49" t="s">
        <v>119</v>
      </c>
    </row>
    <row r="3" spans="1:50" x14ac:dyDescent="0.25">
      <c r="A3" s="3">
        <v>800014918</v>
      </c>
      <c r="B3" s="3" t="s">
        <v>120</v>
      </c>
      <c r="C3" s="3" t="s">
        <v>121</v>
      </c>
      <c r="D3" s="3">
        <v>1690028</v>
      </c>
      <c r="E3" s="3" t="s">
        <v>122</v>
      </c>
      <c r="F3" s="3" t="s">
        <v>123</v>
      </c>
      <c r="G3" s="3"/>
      <c r="H3" s="3"/>
      <c r="I3" s="55">
        <v>40110</v>
      </c>
      <c r="J3" s="56">
        <v>32600</v>
      </c>
      <c r="K3" s="56">
        <v>32600</v>
      </c>
      <c r="L3" s="3" t="s">
        <v>124</v>
      </c>
      <c r="M3" s="3" t="s">
        <v>37</v>
      </c>
      <c r="N3" s="3"/>
      <c r="O3" s="3"/>
      <c r="P3" s="3"/>
      <c r="Q3" s="56">
        <v>0</v>
      </c>
      <c r="R3" s="3"/>
      <c r="S3" s="3"/>
      <c r="T3" s="3"/>
      <c r="U3" s="3"/>
      <c r="V3" s="3"/>
      <c r="W3" s="3"/>
      <c r="X3" s="3" t="s">
        <v>125</v>
      </c>
      <c r="Y3" s="56">
        <v>0</v>
      </c>
      <c r="Z3" s="56">
        <v>0</v>
      </c>
      <c r="AA3" s="56">
        <v>0</v>
      </c>
      <c r="AB3" s="56">
        <v>0</v>
      </c>
      <c r="AC3" s="56">
        <v>0</v>
      </c>
      <c r="AD3" s="56">
        <v>0</v>
      </c>
      <c r="AE3" s="3"/>
      <c r="AF3" s="56">
        <v>0</v>
      </c>
      <c r="AG3" s="3"/>
      <c r="AH3" s="56">
        <v>0</v>
      </c>
      <c r="AI3" s="56">
        <v>32600</v>
      </c>
      <c r="AJ3" s="56">
        <v>0</v>
      </c>
      <c r="AK3" s="3">
        <v>2200048039</v>
      </c>
      <c r="AL3" s="3" t="s">
        <v>201</v>
      </c>
      <c r="AM3" s="56">
        <v>0</v>
      </c>
      <c r="AN3" s="55">
        <v>40127</v>
      </c>
      <c r="AO3" s="3"/>
      <c r="AP3" s="3"/>
      <c r="AQ3" s="3"/>
      <c r="AR3" s="3"/>
      <c r="AS3" s="3"/>
      <c r="AT3" s="3"/>
      <c r="AU3" s="3"/>
      <c r="AV3" s="56">
        <v>0</v>
      </c>
      <c r="AW3" s="56">
        <v>0</v>
      </c>
      <c r="AX3" s="3"/>
    </row>
    <row r="4" spans="1:50" x14ac:dyDescent="0.25">
      <c r="A4" s="3">
        <v>800014918</v>
      </c>
      <c r="B4" s="3" t="s">
        <v>120</v>
      </c>
      <c r="C4" s="3" t="s">
        <v>121</v>
      </c>
      <c r="D4" s="3">
        <v>1690180</v>
      </c>
      <c r="E4" s="3" t="s">
        <v>126</v>
      </c>
      <c r="F4" s="3" t="s">
        <v>127</v>
      </c>
      <c r="G4" s="3"/>
      <c r="H4" s="3"/>
      <c r="I4" s="55">
        <v>40111</v>
      </c>
      <c r="J4" s="56">
        <v>1177693</v>
      </c>
      <c r="K4" s="56">
        <v>1177693</v>
      </c>
      <c r="L4" s="3" t="s">
        <v>124</v>
      </c>
      <c r="M4" s="3" t="s">
        <v>37</v>
      </c>
      <c r="N4" s="3"/>
      <c r="O4" s="3"/>
      <c r="P4" s="3"/>
      <c r="Q4" s="56">
        <v>0</v>
      </c>
      <c r="R4" s="3"/>
      <c r="S4" s="3"/>
      <c r="T4" s="3"/>
      <c r="U4" s="3"/>
      <c r="V4" s="3"/>
      <c r="W4" s="3"/>
      <c r="X4" s="3" t="s">
        <v>125</v>
      </c>
      <c r="Y4" s="56">
        <v>0</v>
      </c>
      <c r="Z4" s="56">
        <v>0</v>
      </c>
      <c r="AA4" s="56">
        <v>0</v>
      </c>
      <c r="AB4" s="56">
        <v>0</v>
      </c>
      <c r="AC4" s="56">
        <v>0</v>
      </c>
      <c r="AD4" s="56">
        <v>0</v>
      </c>
      <c r="AE4" s="3"/>
      <c r="AF4" s="56">
        <v>0</v>
      </c>
      <c r="AG4" s="3"/>
      <c r="AH4" s="56">
        <v>0</v>
      </c>
      <c r="AI4" s="56">
        <v>964693</v>
      </c>
      <c r="AJ4" s="56">
        <v>0</v>
      </c>
      <c r="AK4" s="3">
        <v>2200048039</v>
      </c>
      <c r="AL4" s="3" t="s">
        <v>201</v>
      </c>
      <c r="AM4" s="56">
        <v>0</v>
      </c>
      <c r="AN4" s="55">
        <v>40127</v>
      </c>
      <c r="AO4" s="3"/>
      <c r="AP4" s="3"/>
      <c r="AQ4" s="3"/>
      <c r="AR4" s="3"/>
      <c r="AS4" s="3"/>
      <c r="AT4" s="3"/>
      <c r="AU4" s="3"/>
      <c r="AV4" s="56">
        <v>0</v>
      </c>
      <c r="AW4" s="56">
        <v>0</v>
      </c>
      <c r="AX4" s="3"/>
    </row>
    <row r="5" spans="1:50" x14ac:dyDescent="0.25">
      <c r="A5" s="3">
        <v>800014918</v>
      </c>
      <c r="B5" s="3" t="s">
        <v>120</v>
      </c>
      <c r="C5" s="3" t="s">
        <v>121</v>
      </c>
      <c r="D5" s="3">
        <v>1716208</v>
      </c>
      <c r="E5" s="3" t="s">
        <v>128</v>
      </c>
      <c r="F5" s="3" t="s">
        <v>129</v>
      </c>
      <c r="G5" s="3"/>
      <c r="H5" s="3"/>
      <c r="I5" s="55">
        <v>40158</v>
      </c>
      <c r="J5" s="56">
        <v>32600</v>
      </c>
      <c r="K5" s="56">
        <v>32600</v>
      </c>
      <c r="L5" s="3" t="s">
        <v>124</v>
      </c>
      <c r="M5" s="3" t="s">
        <v>37</v>
      </c>
      <c r="N5" s="3"/>
      <c r="O5" s="3"/>
      <c r="P5" s="3"/>
      <c r="Q5" s="56">
        <v>0</v>
      </c>
      <c r="R5" s="3"/>
      <c r="S5" s="3"/>
      <c r="T5" s="3"/>
      <c r="U5" s="3"/>
      <c r="V5" s="3"/>
      <c r="W5" s="3"/>
      <c r="X5" s="3" t="s">
        <v>125</v>
      </c>
      <c r="Y5" s="56">
        <v>0</v>
      </c>
      <c r="Z5" s="56">
        <v>0</v>
      </c>
      <c r="AA5" s="56">
        <v>0</v>
      </c>
      <c r="AB5" s="56">
        <v>0</v>
      </c>
      <c r="AC5" s="56">
        <v>0</v>
      </c>
      <c r="AD5" s="56">
        <v>0</v>
      </c>
      <c r="AE5" s="3"/>
      <c r="AF5" s="56">
        <v>0</v>
      </c>
      <c r="AG5" s="3"/>
      <c r="AH5" s="56">
        <v>0</v>
      </c>
      <c r="AI5" s="56">
        <v>32600</v>
      </c>
      <c r="AJ5" s="56">
        <v>0</v>
      </c>
      <c r="AK5" s="3">
        <v>2200049789</v>
      </c>
      <c r="AL5" s="3" t="s">
        <v>202</v>
      </c>
      <c r="AM5" s="56">
        <v>0</v>
      </c>
      <c r="AN5" s="55">
        <v>40190</v>
      </c>
      <c r="AO5" s="3"/>
      <c r="AP5" s="3"/>
      <c r="AQ5" s="3"/>
      <c r="AR5" s="3"/>
      <c r="AS5" s="3"/>
      <c r="AT5" s="3"/>
      <c r="AU5" s="3"/>
      <c r="AV5" s="56">
        <v>0</v>
      </c>
      <c r="AW5" s="56">
        <v>0</v>
      </c>
      <c r="AX5" s="3"/>
    </row>
    <row r="6" spans="1:50" x14ac:dyDescent="0.25">
      <c r="A6" s="3">
        <v>800014918</v>
      </c>
      <c r="B6" s="3" t="s">
        <v>120</v>
      </c>
      <c r="C6" s="3" t="s">
        <v>121</v>
      </c>
      <c r="D6" s="3">
        <v>1804767</v>
      </c>
      <c r="E6" s="3" t="s">
        <v>130</v>
      </c>
      <c r="F6" s="3" t="s">
        <v>131</v>
      </c>
      <c r="G6" s="3"/>
      <c r="H6" s="3"/>
      <c r="I6" s="55">
        <v>40324</v>
      </c>
      <c r="J6" s="56">
        <v>128422</v>
      </c>
      <c r="K6" s="56">
        <v>128422</v>
      </c>
      <c r="L6" s="3" t="s">
        <v>124</v>
      </c>
      <c r="M6" s="3" t="s">
        <v>39</v>
      </c>
      <c r="N6" s="3"/>
      <c r="O6" s="3"/>
      <c r="P6" s="3"/>
      <c r="Q6" s="56">
        <v>0</v>
      </c>
      <c r="R6" s="3"/>
      <c r="S6" s="3"/>
      <c r="T6" s="3"/>
      <c r="U6" s="3"/>
      <c r="V6" s="3"/>
      <c r="W6" s="3"/>
      <c r="X6" s="3" t="s">
        <v>125</v>
      </c>
      <c r="Y6" s="56">
        <v>0</v>
      </c>
      <c r="Z6" s="56">
        <v>0</v>
      </c>
      <c r="AA6" s="56">
        <v>0</v>
      </c>
      <c r="AB6" s="56">
        <v>0</v>
      </c>
      <c r="AC6" s="56">
        <v>0</v>
      </c>
      <c r="AD6" s="56">
        <v>0</v>
      </c>
      <c r="AE6" s="3"/>
      <c r="AF6" s="56">
        <v>0</v>
      </c>
      <c r="AG6" s="3"/>
      <c r="AH6" s="56">
        <v>0</v>
      </c>
      <c r="AI6" s="56">
        <v>0</v>
      </c>
      <c r="AJ6" s="56">
        <v>0</v>
      </c>
      <c r="AK6" s="3"/>
      <c r="AL6" s="3"/>
      <c r="AM6" s="56">
        <v>0</v>
      </c>
      <c r="AN6" s="55">
        <v>40350</v>
      </c>
      <c r="AO6" s="3"/>
      <c r="AP6" s="3"/>
      <c r="AQ6" s="3"/>
      <c r="AR6" s="3"/>
      <c r="AS6" s="3"/>
      <c r="AT6" s="3"/>
      <c r="AU6" s="3"/>
      <c r="AV6" s="56">
        <v>0</v>
      </c>
      <c r="AW6" s="56">
        <v>0</v>
      </c>
      <c r="AX6" s="3"/>
    </row>
    <row r="7" spans="1:50" x14ac:dyDescent="0.25">
      <c r="A7" s="3">
        <v>800014918</v>
      </c>
      <c r="B7" s="3" t="s">
        <v>120</v>
      </c>
      <c r="C7" s="3" t="s">
        <v>121</v>
      </c>
      <c r="D7" s="3">
        <v>2309377</v>
      </c>
      <c r="E7" s="3" t="s">
        <v>132</v>
      </c>
      <c r="F7" s="3" t="s">
        <v>133</v>
      </c>
      <c r="G7" s="3"/>
      <c r="H7" s="3"/>
      <c r="I7" s="55">
        <v>41450</v>
      </c>
      <c r="J7" s="56">
        <v>38700</v>
      </c>
      <c r="K7" s="56">
        <v>38700</v>
      </c>
      <c r="L7" s="3" t="s">
        <v>124</v>
      </c>
      <c r="M7" s="3" t="s">
        <v>39</v>
      </c>
      <c r="N7" s="3"/>
      <c r="O7" s="3"/>
      <c r="P7" s="3"/>
      <c r="Q7" s="56">
        <v>0</v>
      </c>
      <c r="R7" s="3"/>
      <c r="S7" s="3"/>
      <c r="T7" s="3"/>
      <c r="U7" s="3"/>
      <c r="V7" s="3"/>
      <c r="W7" s="3"/>
      <c r="X7" s="3" t="s">
        <v>125</v>
      </c>
      <c r="Y7" s="56">
        <v>0</v>
      </c>
      <c r="Z7" s="56">
        <v>0</v>
      </c>
      <c r="AA7" s="56">
        <v>0</v>
      </c>
      <c r="AB7" s="56">
        <v>0</v>
      </c>
      <c r="AC7" s="56">
        <v>0</v>
      </c>
      <c r="AD7" s="56">
        <v>0</v>
      </c>
      <c r="AE7" s="3"/>
      <c r="AF7" s="56">
        <v>0</v>
      </c>
      <c r="AG7" s="3"/>
      <c r="AH7" s="56">
        <v>0</v>
      </c>
      <c r="AI7" s="56">
        <v>0</v>
      </c>
      <c r="AJ7" s="56">
        <v>0</v>
      </c>
      <c r="AK7" s="3"/>
      <c r="AL7" s="3"/>
      <c r="AM7" s="56">
        <v>0</v>
      </c>
      <c r="AN7" s="55">
        <v>41465</v>
      </c>
      <c r="AO7" s="3"/>
      <c r="AP7" s="3"/>
      <c r="AQ7" s="3"/>
      <c r="AR7" s="3"/>
      <c r="AS7" s="3"/>
      <c r="AT7" s="3"/>
      <c r="AU7" s="3"/>
      <c r="AV7" s="56">
        <v>0</v>
      </c>
      <c r="AW7" s="56">
        <v>0</v>
      </c>
      <c r="AX7" s="3"/>
    </row>
    <row r="8" spans="1:50" x14ac:dyDescent="0.25">
      <c r="A8" s="3">
        <v>800014918</v>
      </c>
      <c r="B8" s="3" t="s">
        <v>120</v>
      </c>
      <c r="C8" s="3" t="s">
        <v>134</v>
      </c>
      <c r="D8" s="3">
        <v>171573</v>
      </c>
      <c r="E8" s="3" t="s">
        <v>135</v>
      </c>
      <c r="F8" s="3" t="s">
        <v>136</v>
      </c>
      <c r="G8" s="3" t="s">
        <v>134</v>
      </c>
      <c r="H8" s="3">
        <v>171573</v>
      </c>
      <c r="I8" s="55">
        <v>44608</v>
      </c>
      <c r="J8" s="56">
        <v>80800</v>
      </c>
      <c r="K8" s="56">
        <v>80800</v>
      </c>
      <c r="L8" s="3" t="s">
        <v>137</v>
      </c>
      <c r="M8" s="3" t="s">
        <v>37</v>
      </c>
      <c r="N8" s="3"/>
      <c r="O8" s="3"/>
      <c r="P8" s="3"/>
      <c r="Q8" s="56">
        <v>0</v>
      </c>
      <c r="R8" s="3"/>
      <c r="S8" s="3"/>
      <c r="T8" s="3"/>
      <c r="U8" s="3"/>
      <c r="V8" s="3" t="s">
        <v>138</v>
      </c>
      <c r="W8" s="3"/>
      <c r="X8" s="3" t="s">
        <v>139</v>
      </c>
      <c r="Y8" s="56">
        <v>80800</v>
      </c>
      <c r="Z8" s="56">
        <v>0</v>
      </c>
      <c r="AA8" s="56">
        <v>0</v>
      </c>
      <c r="AB8" s="56">
        <v>0</v>
      </c>
      <c r="AC8" s="56">
        <v>80800</v>
      </c>
      <c r="AD8" s="56">
        <v>0</v>
      </c>
      <c r="AE8" s="3"/>
      <c r="AF8" s="56">
        <v>0</v>
      </c>
      <c r="AG8" s="3"/>
      <c r="AH8" s="56">
        <v>0</v>
      </c>
      <c r="AI8" s="56">
        <v>80800</v>
      </c>
      <c r="AJ8" s="56">
        <v>0</v>
      </c>
      <c r="AK8" s="3">
        <v>4800057035</v>
      </c>
      <c r="AL8" s="3" t="s">
        <v>203</v>
      </c>
      <c r="AM8" s="56">
        <v>0</v>
      </c>
      <c r="AN8" s="55">
        <v>44658</v>
      </c>
      <c r="AO8" s="3"/>
      <c r="AP8" s="3">
        <v>2</v>
      </c>
      <c r="AQ8" s="3"/>
      <c r="AR8" s="3"/>
      <c r="AS8" s="3">
        <v>1</v>
      </c>
      <c r="AT8" s="3">
        <v>20220429</v>
      </c>
      <c r="AU8" s="3">
        <v>20220407</v>
      </c>
      <c r="AV8" s="56">
        <v>80800</v>
      </c>
      <c r="AW8" s="56">
        <v>0</v>
      </c>
      <c r="AX8" s="3"/>
    </row>
    <row r="9" spans="1:50" x14ac:dyDescent="0.25">
      <c r="A9" s="3">
        <v>800014918</v>
      </c>
      <c r="B9" s="3" t="s">
        <v>120</v>
      </c>
      <c r="C9" s="3" t="s">
        <v>134</v>
      </c>
      <c r="D9" s="3">
        <v>191769</v>
      </c>
      <c r="E9" s="3" t="s">
        <v>140</v>
      </c>
      <c r="F9" s="3" t="s">
        <v>141</v>
      </c>
      <c r="G9" s="3" t="s">
        <v>134</v>
      </c>
      <c r="H9" s="3">
        <v>191769</v>
      </c>
      <c r="I9" s="55">
        <v>44660</v>
      </c>
      <c r="J9" s="56">
        <v>80800</v>
      </c>
      <c r="K9" s="56">
        <v>80800</v>
      </c>
      <c r="L9" s="3" t="s">
        <v>137</v>
      </c>
      <c r="M9" s="3" t="s">
        <v>205</v>
      </c>
      <c r="N9" s="3"/>
      <c r="O9" s="3"/>
      <c r="P9" s="3"/>
      <c r="Q9" s="56">
        <v>0</v>
      </c>
      <c r="R9" s="3"/>
      <c r="S9" s="3"/>
      <c r="T9" s="3"/>
      <c r="U9" s="3"/>
      <c r="V9" s="3"/>
      <c r="W9" s="3"/>
      <c r="X9" s="3" t="s">
        <v>139</v>
      </c>
      <c r="Y9" s="56">
        <v>80800</v>
      </c>
      <c r="Z9" s="56">
        <v>0</v>
      </c>
      <c r="AA9" s="56">
        <v>0</v>
      </c>
      <c r="AB9" s="56">
        <v>0</v>
      </c>
      <c r="AC9" s="56">
        <v>80800</v>
      </c>
      <c r="AD9" s="56">
        <v>0</v>
      </c>
      <c r="AE9" s="3"/>
      <c r="AF9" s="56">
        <v>0</v>
      </c>
      <c r="AG9" s="3"/>
      <c r="AH9" s="56">
        <v>0</v>
      </c>
      <c r="AI9" s="56">
        <v>0</v>
      </c>
      <c r="AJ9" s="56">
        <v>0</v>
      </c>
      <c r="AK9" s="3"/>
      <c r="AL9" s="3"/>
      <c r="AM9" s="56">
        <v>0</v>
      </c>
      <c r="AN9" s="55">
        <v>44692</v>
      </c>
      <c r="AO9" s="3"/>
      <c r="AP9" s="3">
        <v>2</v>
      </c>
      <c r="AQ9" s="3"/>
      <c r="AR9" s="3"/>
      <c r="AS9" s="3">
        <v>2</v>
      </c>
      <c r="AT9" s="3">
        <v>20220830</v>
      </c>
      <c r="AU9" s="3">
        <v>20220812</v>
      </c>
      <c r="AV9" s="56">
        <v>80800</v>
      </c>
      <c r="AW9" s="56">
        <v>0</v>
      </c>
      <c r="AX9" s="3"/>
    </row>
    <row r="10" spans="1:50" x14ac:dyDescent="0.25">
      <c r="A10" s="3">
        <v>800014918</v>
      </c>
      <c r="B10" s="3" t="s">
        <v>120</v>
      </c>
      <c r="C10" s="3" t="s">
        <v>134</v>
      </c>
      <c r="D10" s="3">
        <v>228321</v>
      </c>
      <c r="E10" s="3" t="s">
        <v>142</v>
      </c>
      <c r="F10" s="3" t="s">
        <v>143</v>
      </c>
      <c r="G10" s="3" t="s">
        <v>134</v>
      </c>
      <c r="H10" s="3">
        <v>228321</v>
      </c>
      <c r="I10" s="55">
        <v>44759</v>
      </c>
      <c r="J10" s="56">
        <v>80800</v>
      </c>
      <c r="K10" s="56">
        <v>80800</v>
      </c>
      <c r="L10" s="3" t="s">
        <v>137</v>
      </c>
      <c r="M10" s="3" t="s">
        <v>205</v>
      </c>
      <c r="N10" s="3"/>
      <c r="O10" s="3"/>
      <c r="P10" s="3"/>
      <c r="Q10" s="56">
        <v>0</v>
      </c>
      <c r="R10" s="3"/>
      <c r="S10" s="3"/>
      <c r="T10" s="3"/>
      <c r="U10" s="3"/>
      <c r="V10" s="3" t="s">
        <v>138</v>
      </c>
      <c r="W10" s="3"/>
      <c r="X10" s="3" t="s">
        <v>139</v>
      </c>
      <c r="Y10" s="56">
        <v>80800</v>
      </c>
      <c r="Z10" s="56">
        <v>0</v>
      </c>
      <c r="AA10" s="56">
        <v>0</v>
      </c>
      <c r="AB10" s="56">
        <v>0</v>
      </c>
      <c r="AC10" s="56">
        <v>80800</v>
      </c>
      <c r="AD10" s="56">
        <v>0</v>
      </c>
      <c r="AE10" s="3"/>
      <c r="AF10" s="56">
        <v>0</v>
      </c>
      <c r="AG10" s="3"/>
      <c r="AH10" s="56">
        <v>0</v>
      </c>
      <c r="AI10" s="56">
        <v>0</v>
      </c>
      <c r="AJ10" s="56">
        <v>0</v>
      </c>
      <c r="AK10" s="3"/>
      <c r="AL10" s="3"/>
      <c r="AM10" s="56">
        <v>0</v>
      </c>
      <c r="AN10" s="55">
        <v>44785</v>
      </c>
      <c r="AO10" s="3"/>
      <c r="AP10" s="3">
        <v>2</v>
      </c>
      <c r="AQ10" s="3"/>
      <c r="AR10" s="3"/>
      <c r="AS10" s="3">
        <v>1</v>
      </c>
      <c r="AT10" s="3">
        <v>20220829</v>
      </c>
      <c r="AU10" s="3">
        <v>20220816</v>
      </c>
      <c r="AV10" s="56">
        <v>80800</v>
      </c>
      <c r="AW10" s="56">
        <v>0</v>
      </c>
      <c r="AX10" s="3"/>
    </row>
    <row r="11" spans="1:50" x14ac:dyDescent="0.25">
      <c r="A11" s="3">
        <v>800014918</v>
      </c>
      <c r="B11" s="3" t="s">
        <v>120</v>
      </c>
      <c r="C11" s="3" t="s">
        <v>121</v>
      </c>
      <c r="D11" s="3">
        <v>2135698</v>
      </c>
      <c r="E11" s="3" t="s">
        <v>144</v>
      </c>
      <c r="F11" s="3" t="s">
        <v>145</v>
      </c>
      <c r="G11" s="3" t="s">
        <v>121</v>
      </c>
      <c r="H11" s="3">
        <v>2135698</v>
      </c>
      <c r="I11" s="55">
        <v>40994</v>
      </c>
      <c r="J11" s="56">
        <v>51655</v>
      </c>
      <c r="K11" s="56">
        <v>51655</v>
      </c>
      <c r="L11" s="3" t="s">
        <v>146</v>
      </c>
      <c r="M11" s="3" t="s">
        <v>41</v>
      </c>
      <c r="N11" s="3"/>
      <c r="O11" s="3"/>
      <c r="P11" s="3"/>
      <c r="Q11" s="56">
        <v>0</v>
      </c>
      <c r="R11" s="3"/>
      <c r="S11" s="3"/>
      <c r="T11" s="3"/>
      <c r="U11" s="3"/>
      <c r="V11" s="3"/>
      <c r="W11" s="3"/>
      <c r="X11" s="3" t="s">
        <v>139</v>
      </c>
      <c r="Y11" s="56">
        <v>51655</v>
      </c>
      <c r="Z11" s="56">
        <v>0</v>
      </c>
      <c r="AA11" s="56">
        <v>0</v>
      </c>
      <c r="AB11" s="56">
        <v>0</v>
      </c>
      <c r="AC11" s="56">
        <v>0</v>
      </c>
      <c r="AD11" s="56">
        <v>51655</v>
      </c>
      <c r="AE11" s="3"/>
      <c r="AF11" s="56">
        <v>0</v>
      </c>
      <c r="AG11" s="3"/>
      <c r="AH11" s="56">
        <v>0</v>
      </c>
      <c r="AI11" s="56">
        <v>0</v>
      </c>
      <c r="AJ11" s="56">
        <v>0</v>
      </c>
      <c r="AK11" s="3"/>
      <c r="AL11" s="3"/>
      <c r="AM11" s="56">
        <v>0</v>
      </c>
      <c r="AN11" s="55">
        <v>41016</v>
      </c>
      <c r="AO11" s="3"/>
      <c r="AP11" s="3">
        <v>2</v>
      </c>
      <c r="AQ11" s="3"/>
      <c r="AR11" s="3"/>
      <c r="AS11" s="3">
        <v>2</v>
      </c>
      <c r="AT11" s="3">
        <v>20170619</v>
      </c>
      <c r="AU11" s="3">
        <v>20170610</v>
      </c>
      <c r="AV11" s="56">
        <v>51655</v>
      </c>
      <c r="AW11" s="56">
        <v>51655</v>
      </c>
      <c r="AX11" s="3"/>
    </row>
    <row r="12" spans="1:50" x14ac:dyDescent="0.25">
      <c r="A12" s="3">
        <v>800014918</v>
      </c>
      <c r="B12" s="3" t="s">
        <v>120</v>
      </c>
      <c r="C12" s="3" t="s">
        <v>121</v>
      </c>
      <c r="D12" s="3">
        <v>2469265</v>
      </c>
      <c r="E12" s="3" t="s">
        <v>147</v>
      </c>
      <c r="F12" s="3" t="s">
        <v>148</v>
      </c>
      <c r="G12" s="3" t="s">
        <v>121</v>
      </c>
      <c r="H12" s="3">
        <v>2469265</v>
      </c>
      <c r="I12" s="55">
        <v>41906</v>
      </c>
      <c r="J12" s="56">
        <v>6474046</v>
      </c>
      <c r="K12" s="56">
        <v>1021140</v>
      </c>
      <c r="L12" s="3" t="s">
        <v>146</v>
      </c>
      <c r="M12" s="3" t="s">
        <v>41</v>
      </c>
      <c r="N12" s="3"/>
      <c r="O12" s="3"/>
      <c r="P12" s="3"/>
      <c r="Q12" s="56">
        <v>0</v>
      </c>
      <c r="R12" s="3"/>
      <c r="S12" s="3"/>
      <c r="T12" s="3"/>
      <c r="U12" s="3"/>
      <c r="V12" s="3"/>
      <c r="W12" s="3"/>
      <c r="X12" s="3" t="s">
        <v>139</v>
      </c>
      <c r="Y12" s="56">
        <v>6474046</v>
      </c>
      <c r="Z12" s="56">
        <v>0</v>
      </c>
      <c r="AA12" s="56">
        <v>0</v>
      </c>
      <c r="AB12" s="56">
        <v>0</v>
      </c>
      <c r="AC12" s="56">
        <v>5452906</v>
      </c>
      <c r="AD12" s="56">
        <v>1021140</v>
      </c>
      <c r="AE12" s="3"/>
      <c r="AF12" s="56">
        <v>0</v>
      </c>
      <c r="AG12" s="3"/>
      <c r="AH12" s="56">
        <v>0</v>
      </c>
      <c r="AI12" s="56">
        <v>5452906</v>
      </c>
      <c r="AJ12" s="56">
        <v>0</v>
      </c>
      <c r="AK12" s="3">
        <v>2200368842</v>
      </c>
      <c r="AL12" s="3" t="s">
        <v>204</v>
      </c>
      <c r="AM12" s="56">
        <v>0</v>
      </c>
      <c r="AN12" s="55">
        <v>41926</v>
      </c>
      <c r="AO12" s="3"/>
      <c r="AP12" s="3">
        <v>2</v>
      </c>
      <c r="AQ12" s="3"/>
      <c r="AR12" s="3"/>
      <c r="AS12" s="3">
        <v>7</v>
      </c>
      <c r="AT12" s="3">
        <v>20180416</v>
      </c>
      <c r="AU12" s="3">
        <v>20180406</v>
      </c>
      <c r="AV12" s="56">
        <v>6474046</v>
      </c>
      <c r="AW12" s="56">
        <v>1021140</v>
      </c>
      <c r="AX12" s="3"/>
    </row>
    <row r="13" spans="1:50" x14ac:dyDescent="0.25">
      <c r="A13" s="3">
        <v>800014918</v>
      </c>
      <c r="B13" s="3" t="s">
        <v>120</v>
      </c>
      <c r="C13" s="3" t="s">
        <v>121</v>
      </c>
      <c r="D13" s="3">
        <v>2795097</v>
      </c>
      <c r="E13" s="3" t="s">
        <v>149</v>
      </c>
      <c r="F13" s="3" t="s">
        <v>150</v>
      </c>
      <c r="G13" s="3" t="s">
        <v>121</v>
      </c>
      <c r="H13" s="3">
        <v>2795097</v>
      </c>
      <c r="I13" s="55">
        <v>42845</v>
      </c>
      <c r="J13" s="56">
        <v>102513</v>
      </c>
      <c r="K13" s="56">
        <v>102513</v>
      </c>
      <c r="L13" s="3" t="s">
        <v>146</v>
      </c>
      <c r="M13" s="3" t="s">
        <v>41</v>
      </c>
      <c r="N13" s="3"/>
      <c r="O13" s="3"/>
      <c r="P13" s="3"/>
      <c r="Q13" s="56">
        <v>0</v>
      </c>
      <c r="R13" s="3"/>
      <c r="S13" s="3"/>
      <c r="T13" s="3"/>
      <c r="U13" s="3"/>
      <c r="V13" s="3"/>
      <c r="W13" s="3"/>
      <c r="X13" s="3" t="s">
        <v>139</v>
      </c>
      <c r="Y13" s="56">
        <v>102513</v>
      </c>
      <c r="Z13" s="56">
        <v>0</v>
      </c>
      <c r="AA13" s="56">
        <v>0</v>
      </c>
      <c r="AB13" s="56">
        <v>0</v>
      </c>
      <c r="AC13" s="56">
        <v>0</v>
      </c>
      <c r="AD13" s="56">
        <v>102513</v>
      </c>
      <c r="AE13" s="3"/>
      <c r="AF13" s="56">
        <v>0</v>
      </c>
      <c r="AG13" s="3"/>
      <c r="AH13" s="56">
        <v>0</v>
      </c>
      <c r="AI13" s="56">
        <v>0</v>
      </c>
      <c r="AJ13" s="56">
        <v>0</v>
      </c>
      <c r="AK13" s="3"/>
      <c r="AL13" s="3"/>
      <c r="AM13" s="56">
        <v>0</v>
      </c>
      <c r="AN13" s="55">
        <v>42867</v>
      </c>
      <c r="AO13" s="3"/>
      <c r="AP13" s="3">
        <v>2</v>
      </c>
      <c r="AQ13" s="3"/>
      <c r="AR13" s="3"/>
      <c r="AS13" s="3">
        <v>2</v>
      </c>
      <c r="AT13" s="3">
        <v>20211130</v>
      </c>
      <c r="AU13" s="3">
        <v>20211103</v>
      </c>
      <c r="AV13" s="56">
        <v>102513</v>
      </c>
      <c r="AW13" s="56">
        <v>102513</v>
      </c>
      <c r="AX13" s="3"/>
    </row>
    <row r="14" spans="1:50" x14ac:dyDescent="0.25">
      <c r="A14" s="3">
        <v>800014918</v>
      </c>
      <c r="B14" s="3" t="s">
        <v>120</v>
      </c>
      <c r="C14" s="3" t="s">
        <v>134</v>
      </c>
      <c r="D14" s="3">
        <v>231933</v>
      </c>
      <c r="E14" s="3" t="s">
        <v>151</v>
      </c>
      <c r="F14" s="3" t="s">
        <v>152</v>
      </c>
      <c r="G14" s="3" t="s">
        <v>134</v>
      </c>
      <c r="H14" s="3">
        <v>231933</v>
      </c>
      <c r="I14" s="55">
        <v>44769</v>
      </c>
      <c r="J14" s="56">
        <v>2464888</v>
      </c>
      <c r="K14" s="56">
        <v>2464888</v>
      </c>
      <c r="L14" s="3" t="s">
        <v>153</v>
      </c>
      <c r="M14" s="3" t="s">
        <v>35</v>
      </c>
      <c r="N14" s="3"/>
      <c r="O14" s="3"/>
      <c r="P14" s="3" t="s">
        <v>154</v>
      </c>
      <c r="Q14" s="56">
        <v>2464888</v>
      </c>
      <c r="R14" s="3" t="s">
        <v>155</v>
      </c>
      <c r="S14" s="3"/>
      <c r="T14" s="3"/>
      <c r="U14" s="3"/>
      <c r="V14" s="3"/>
      <c r="W14" s="3"/>
      <c r="X14" s="3" t="s">
        <v>139</v>
      </c>
      <c r="Y14" s="56">
        <v>2464888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3"/>
      <c r="AF14" s="56">
        <v>2464888</v>
      </c>
      <c r="AG14" s="3" t="s">
        <v>156</v>
      </c>
      <c r="AH14" s="56">
        <v>2464888</v>
      </c>
      <c r="AI14" s="56">
        <v>0</v>
      </c>
      <c r="AJ14" s="56">
        <v>0</v>
      </c>
      <c r="AK14" s="3"/>
      <c r="AL14" s="3"/>
      <c r="AM14" s="56">
        <v>0</v>
      </c>
      <c r="AN14" s="55">
        <v>44785</v>
      </c>
      <c r="AO14" s="3"/>
      <c r="AP14" s="3">
        <v>9</v>
      </c>
      <c r="AQ14" s="3"/>
      <c r="AR14" s="3" t="s">
        <v>157</v>
      </c>
      <c r="AS14" s="3">
        <v>1</v>
      </c>
      <c r="AT14" s="3">
        <v>21001231</v>
      </c>
      <c r="AU14" s="3">
        <v>20220817</v>
      </c>
      <c r="AV14" s="56">
        <v>2464888</v>
      </c>
      <c r="AW14" s="56">
        <v>0</v>
      </c>
      <c r="AX14" s="3"/>
    </row>
    <row r="15" spans="1:50" x14ac:dyDescent="0.25">
      <c r="A15" s="3">
        <v>800014918</v>
      </c>
      <c r="B15" s="3" t="s">
        <v>120</v>
      </c>
      <c r="C15" s="3" t="s">
        <v>134</v>
      </c>
      <c r="D15" s="3">
        <v>199097</v>
      </c>
      <c r="E15" s="3" t="s">
        <v>158</v>
      </c>
      <c r="F15" s="3" t="s">
        <v>159</v>
      </c>
      <c r="G15" s="3" t="s">
        <v>134</v>
      </c>
      <c r="H15" s="3">
        <v>199097</v>
      </c>
      <c r="I15" s="55">
        <v>44682</v>
      </c>
      <c r="J15" s="56">
        <v>9591921</v>
      </c>
      <c r="K15" s="56">
        <v>9591921</v>
      </c>
      <c r="L15" s="3" t="s">
        <v>153</v>
      </c>
      <c r="M15" s="3" t="s">
        <v>35</v>
      </c>
      <c r="N15" s="3"/>
      <c r="O15" s="3"/>
      <c r="P15" s="3" t="s">
        <v>154</v>
      </c>
      <c r="Q15" s="56">
        <v>9591921</v>
      </c>
      <c r="R15" s="3" t="s">
        <v>160</v>
      </c>
      <c r="S15" s="3"/>
      <c r="T15" s="3"/>
      <c r="U15" s="3"/>
      <c r="V15" s="3"/>
      <c r="W15" s="3"/>
      <c r="X15" s="3" t="s">
        <v>139</v>
      </c>
      <c r="Y15" s="56">
        <v>9591921</v>
      </c>
      <c r="Z15" s="56">
        <v>0</v>
      </c>
      <c r="AA15" s="56">
        <v>0</v>
      </c>
      <c r="AB15" s="56">
        <v>0</v>
      </c>
      <c r="AC15" s="56">
        <v>0</v>
      </c>
      <c r="AD15" s="56">
        <v>0</v>
      </c>
      <c r="AE15" s="3"/>
      <c r="AF15" s="56">
        <v>9591921</v>
      </c>
      <c r="AG15" s="3" t="s">
        <v>161</v>
      </c>
      <c r="AH15" s="56">
        <v>9591921</v>
      </c>
      <c r="AI15" s="56">
        <v>0</v>
      </c>
      <c r="AJ15" s="56">
        <v>0</v>
      </c>
      <c r="AK15" s="3"/>
      <c r="AL15" s="3"/>
      <c r="AM15" s="56">
        <v>0</v>
      </c>
      <c r="AN15" s="55">
        <v>44726</v>
      </c>
      <c r="AO15" s="3"/>
      <c r="AP15" s="3">
        <v>9</v>
      </c>
      <c r="AQ15" s="3"/>
      <c r="AR15" s="3" t="s">
        <v>157</v>
      </c>
      <c r="AS15" s="3">
        <v>2</v>
      </c>
      <c r="AT15" s="3">
        <v>21001231</v>
      </c>
      <c r="AU15" s="3">
        <v>20220818</v>
      </c>
      <c r="AV15" s="56">
        <v>9591921</v>
      </c>
      <c r="AW15" s="56">
        <v>0</v>
      </c>
      <c r="AX15" s="3"/>
    </row>
    <row r="16" spans="1:50" x14ac:dyDescent="0.25">
      <c r="A16" s="3">
        <v>800014918</v>
      </c>
      <c r="B16" s="3" t="s">
        <v>120</v>
      </c>
      <c r="C16" s="3" t="s">
        <v>134</v>
      </c>
      <c r="D16" s="3">
        <v>207958</v>
      </c>
      <c r="E16" s="3" t="s">
        <v>162</v>
      </c>
      <c r="F16" s="3" t="s">
        <v>163</v>
      </c>
      <c r="G16" s="3" t="s">
        <v>134</v>
      </c>
      <c r="H16" s="3">
        <v>207958</v>
      </c>
      <c r="I16" s="55">
        <v>44706</v>
      </c>
      <c r="J16" s="56">
        <v>567800</v>
      </c>
      <c r="K16" s="56">
        <v>567800</v>
      </c>
      <c r="L16" s="3" t="s">
        <v>153</v>
      </c>
      <c r="M16" s="3" t="s">
        <v>35</v>
      </c>
      <c r="N16" s="3"/>
      <c r="O16" s="3"/>
      <c r="P16" s="3" t="s">
        <v>154</v>
      </c>
      <c r="Q16" s="56">
        <v>567800</v>
      </c>
      <c r="R16" s="3" t="s">
        <v>164</v>
      </c>
      <c r="S16" s="3"/>
      <c r="T16" s="3"/>
      <c r="U16" s="3"/>
      <c r="V16" s="3"/>
      <c r="W16" s="3"/>
      <c r="X16" s="3" t="s">
        <v>139</v>
      </c>
      <c r="Y16" s="56">
        <v>567800</v>
      </c>
      <c r="Z16" s="56">
        <v>0</v>
      </c>
      <c r="AA16" s="56">
        <v>0</v>
      </c>
      <c r="AB16" s="56">
        <v>0</v>
      </c>
      <c r="AC16" s="56">
        <v>0</v>
      </c>
      <c r="AD16" s="56">
        <v>0</v>
      </c>
      <c r="AE16" s="3"/>
      <c r="AF16" s="56">
        <v>567800</v>
      </c>
      <c r="AG16" s="3" t="s">
        <v>165</v>
      </c>
      <c r="AH16" s="56">
        <v>567800</v>
      </c>
      <c r="AI16" s="56">
        <v>0</v>
      </c>
      <c r="AJ16" s="56">
        <v>0</v>
      </c>
      <c r="AK16" s="3"/>
      <c r="AL16" s="3"/>
      <c r="AM16" s="56">
        <v>0</v>
      </c>
      <c r="AN16" s="55">
        <v>44726</v>
      </c>
      <c r="AO16" s="3"/>
      <c r="AP16" s="3">
        <v>9</v>
      </c>
      <c r="AQ16" s="3"/>
      <c r="AR16" s="3" t="s">
        <v>157</v>
      </c>
      <c r="AS16" s="3">
        <v>1</v>
      </c>
      <c r="AT16" s="3">
        <v>21001231</v>
      </c>
      <c r="AU16" s="3">
        <v>20220621</v>
      </c>
      <c r="AV16" s="56">
        <v>567800</v>
      </c>
      <c r="AW16" s="56">
        <v>0</v>
      </c>
      <c r="AX16" s="3"/>
    </row>
    <row r="17" spans="1:50" x14ac:dyDescent="0.25">
      <c r="A17" s="3">
        <v>800014918</v>
      </c>
      <c r="B17" s="3" t="s">
        <v>120</v>
      </c>
      <c r="C17" s="3" t="s">
        <v>134</v>
      </c>
      <c r="D17" s="3">
        <v>222835</v>
      </c>
      <c r="E17" s="3" t="s">
        <v>166</v>
      </c>
      <c r="F17" s="3" t="s">
        <v>167</v>
      </c>
      <c r="G17" s="3" t="s">
        <v>134</v>
      </c>
      <c r="H17" s="3">
        <v>222835</v>
      </c>
      <c r="I17" s="55">
        <v>44743</v>
      </c>
      <c r="J17" s="56">
        <v>1598397</v>
      </c>
      <c r="K17" s="56">
        <v>1598397</v>
      </c>
      <c r="L17" s="3" t="s">
        <v>168</v>
      </c>
      <c r="M17" s="3" t="s">
        <v>169</v>
      </c>
      <c r="N17" s="3"/>
      <c r="O17" s="3"/>
      <c r="P17" s="3" t="s">
        <v>170</v>
      </c>
      <c r="Q17" s="56">
        <v>272924</v>
      </c>
      <c r="R17" s="3" t="s">
        <v>171</v>
      </c>
      <c r="S17" s="3"/>
      <c r="T17" s="3"/>
      <c r="U17" s="3"/>
      <c r="V17" s="3"/>
      <c r="W17" s="3"/>
      <c r="X17" s="3" t="s">
        <v>139</v>
      </c>
      <c r="Y17" s="56">
        <v>1598397</v>
      </c>
      <c r="Z17" s="56">
        <v>0</v>
      </c>
      <c r="AA17" s="56">
        <v>0</v>
      </c>
      <c r="AB17" s="56">
        <v>0</v>
      </c>
      <c r="AC17" s="56">
        <v>1325473</v>
      </c>
      <c r="AD17" s="56">
        <v>0</v>
      </c>
      <c r="AE17" s="3"/>
      <c r="AF17" s="56">
        <v>272924</v>
      </c>
      <c r="AG17" s="3" t="s">
        <v>172</v>
      </c>
      <c r="AH17" s="56">
        <v>272924</v>
      </c>
      <c r="AI17" s="56">
        <v>0</v>
      </c>
      <c r="AJ17" s="56">
        <v>0</v>
      </c>
      <c r="AK17" s="3"/>
      <c r="AL17" s="3"/>
      <c r="AM17" s="56">
        <v>0</v>
      </c>
      <c r="AN17" s="55">
        <v>44785</v>
      </c>
      <c r="AO17" s="3"/>
      <c r="AP17" s="3">
        <v>9</v>
      </c>
      <c r="AQ17" s="3"/>
      <c r="AR17" s="3" t="s">
        <v>173</v>
      </c>
      <c r="AS17" s="3">
        <v>2</v>
      </c>
      <c r="AT17" s="3">
        <v>21001231</v>
      </c>
      <c r="AU17" s="3">
        <v>20220914</v>
      </c>
      <c r="AV17" s="56">
        <v>1598397</v>
      </c>
      <c r="AW17" s="56">
        <v>0</v>
      </c>
      <c r="AX17" s="3"/>
    </row>
    <row r="19" spans="1:50" x14ac:dyDescent="0.25">
      <c r="J19" s="101"/>
    </row>
  </sheetData>
  <autoFilter ref="A2:AX17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C5" sqref="C5"/>
    </sheetView>
  </sheetViews>
  <sheetFormatPr baseColWidth="10" defaultRowHeight="15" x14ac:dyDescent="0.25"/>
  <cols>
    <col min="1" max="1" width="47" bestFit="1" customWidth="1"/>
    <col min="2" max="2" width="12.7109375" style="103" customWidth="1"/>
    <col min="3" max="3" width="15" style="57" bestFit="1" customWidth="1"/>
  </cols>
  <sheetData>
    <row r="3" spans="1:3" x14ac:dyDescent="0.25">
      <c r="A3" s="105" t="s">
        <v>207</v>
      </c>
      <c r="B3" s="103" t="s">
        <v>208</v>
      </c>
      <c r="C3" s="106" t="s">
        <v>209</v>
      </c>
    </row>
    <row r="4" spans="1:3" x14ac:dyDescent="0.25">
      <c r="A4" s="102" t="s">
        <v>169</v>
      </c>
      <c r="B4" s="104">
        <v>1</v>
      </c>
      <c r="C4" s="101">
        <v>1598397</v>
      </c>
    </row>
    <row r="5" spans="1:3" x14ac:dyDescent="0.25">
      <c r="A5" s="102" t="s">
        <v>205</v>
      </c>
      <c r="B5" s="104">
        <v>2</v>
      </c>
      <c r="C5" s="101">
        <v>161600</v>
      </c>
    </row>
    <row r="6" spans="1:3" x14ac:dyDescent="0.25">
      <c r="A6" s="102" t="s">
        <v>39</v>
      </c>
      <c r="B6" s="104">
        <v>2</v>
      </c>
      <c r="C6" s="101">
        <v>167122</v>
      </c>
    </row>
    <row r="7" spans="1:3" x14ac:dyDescent="0.25">
      <c r="A7" s="102" t="s">
        <v>35</v>
      </c>
      <c r="B7" s="104">
        <v>3</v>
      </c>
      <c r="C7" s="101">
        <v>12624609</v>
      </c>
    </row>
    <row r="8" spans="1:3" x14ac:dyDescent="0.25">
      <c r="A8" s="102" t="s">
        <v>41</v>
      </c>
      <c r="B8" s="104">
        <v>3</v>
      </c>
      <c r="C8" s="101">
        <v>1175308</v>
      </c>
    </row>
    <row r="9" spans="1:3" x14ac:dyDescent="0.25">
      <c r="A9" s="102" t="s">
        <v>37</v>
      </c>
      <c r="B9" s="104">
        <v>4</v>
      </c>
      <c r="C9" s="101">
        <v>1323693</v>
      </c>
    </row>
    <row r="10" spans="1:3" x14ac:dyDescent="0.25">
      <c r="A10" s="102" t="s">
        <v>206</v>
      </c>
      <c r="B10" s="104">
        <v>15</v>
      </c>
      <c r="C10" s="101">
        <v>17050729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33" sqref="N33"/>
    </sheetView>
  </sheetViews>
  <sheetFormatPr baseColWidth="10" defaultRowHeight="12.75" x14ac:dyDescent="0.2"/>
  <cols>
    <col min="1" max="1" width="1" style="59" customWidth="1"/>
    <col min="2" max="2" width="11.42578125" style="59"/>
    <col min="3" max="3" width="17.5703125" style="59" customWidth="1"/>
    <col min="4" max="4" width="11.5703125" style="59" customWidth="1"/>
    <col min="5" max="8" width="11.42578125" style="59"/>
    <col min="9" max="9" width="22.5703125" style="59" customWidth="1"/>
    <col min="10" max="10" width="14" style="59" customWidth="1"/>
    <col min="11" max="11" width="1.7109375" style="59" customWidth="1"/>
    <col min="12" max="222" width="11.42578125" style="59"/>
    <col min="223" max="223" width="4.42578125" style="59" customWidth="1"/>
    <col min="224" max="224" width="11.42578125" style="59"/>
    <col min="225" max="225" width="17.5703125" style="59" customWidth="1"/>
    <col min="226" max="226" width="11.5703125" style="59" customWidth="1"/>
    <col min="227" max="230" width="11.42578125" style="59"/>
    <col min="231" max="231" width="22.5703125" style="59" customWidth="1"/>
    <col min="232" max="232" width="14" style="59" customWidth="1"/>
    <col min="233" max="233" width="1.7109375" style="59" customWidth="1"/>
    <col min="234" max="478" width="11.42578125" style="59"/>
    <col min="479" max="479" width="4.42578125" style="59" customWidth="1"/>
    <col min="480" max="480" width="11.42578125" style="59"/>
    <col min="481" max="481" width="17.5703125" style="59" customWidth="1"/>
    <col min="482" max="482" width="11.5703125" style="59" customWidth="1"/>
    <col min="483" max="486" width="11.42578125" style="59"/>
    <col min="487" max="487" width="22.5703125" style="59" customWidth="1"/>
    <col min="488" max="488" width="14" style="59" customWidth="1"/>
    <col min="489" max="489" width="1.7109375" style="59" customWidth="1"/>
    <col min="490" max="734" width="11.42578125" style="59"/>
    <col min="735" max="735" width="4.42578125" style="59" customWidth="1"/>
    <col min="736" max="736" width="11.42578125" style="59"/>
    <col min="737" max="737" width="17.5703125" style="59" customWidth="1"/>
    <col min="738" max="738" width="11.5703125" style="59" customWidth="1"/>
    <col min="739" max="742" width="11.42578125" style="59"/>
    <col min="743" max="743" width="22.5703125" style="59" customWidth="1"/>
    <col min="744" max="744" width="14" style="59" customWidth="1"/>
    <col min="745" max="745" width="1.7109375" style="59" customWidth="1"/>
    <col min="746" max="990" width="11.42578125" style="59"/>
    <col min="991" max="991" width="4.42578125" style="59" customWidth="1"/>
    <col min="992" max="992" width="11.42578125" style="59"/>
    <col min="993" max="993" width="17.5703125" style="59" customWidth="1"/>
    <col min="994" max="994" width="11.5703125" style="59" customWidth="1"/>
    <col min="995" max="998" width="11.42578125" style="59"/>
    <col min="999" max="999" width="22.5703125" style="59" customWidth="1"/>
    <col min="1000" max="1000" width="14" style="59" customWidth="1"/>
    <col min="1001" max="1001" width="1.7109375" style="59" customWidth="1"/>
    <col min="1002" max="1246" width="11.42578125" style="59"/>
    <col min="1247" max="1247" width="4.42578125" style="59" customWidth="1"/>
    <col min="1248" max="1248" width="11.42578125" style="59"/>
    <col min="1249" max="1249" width="17.5703125" style="59" customWidth="1"/>
    <col min="1250" max="1250" width="11.5703125" style="59" customWidth="1"/>
    <col min="1251" max="1254" width="11.42578125" style="59"/>
    <col min="1255" max="1255" width="22.5703125" style="59" customWidth="1"/>
    <col min="1256" max="1256" width="14" style="59" customWidth="1"/>
    <col min="1257" max="1257" width="1.7109375" style="59" customWidth="1"/>
    <col min="1258" max="1502" width="11.42578125" style="59"/>
    <col min="1503" max="1503" width="4.42578125" style="59" customWidth="1"/>
    <col min="1504" max="1504" width="11.42578125" style="59"/>
    <col min="1505" max="1505" width="17.5703125" style="59" customWidth="1"/>
    <col min="1506" max="1506" width="11.5703125" style="59" customWidth="1"/>
    <col min="1507" max="1510" width="11.42578125" style="59"/>
    <col min="1511" max="1511" width="22.5703125" style="59" customWidth="1"/>
    <col min="1512" max="1512" width="14" style="59" customWidth="1"/>
    <col min="1513" max="1513" width="1.7109375" style="59" customWidth="1"/>
    <col min="1514" max="1758" width="11.42578125" style="59"/>
    <col min="1759" max="1759" width="4.42578125" style="59" customWidth="1"/>
    <col min="1760" max="1760" width="11.42578125" style="59"/>
    <col min="1761" max="1761" width="17.5703125" style="59" customWidth="1"/>
    <col min="1762" max="1762" width="11.5703125" style="59" customWidth="1"/>
    <col min="1763" max="1766" width="11.42578125" style="59"/>
    <col min="1767" max="1767" width="22.5703125" style="59" customWidth="1"/>
    <col min="1768" max="1768" width="14" style="59" customWidth="1"/>
    <col min="1769" max="1769" width="1.7109375" style="59" customWidth="1"/>
    <col min="1770" max="2014" width="11.42578125" style="59"/>
    <col min="2015" max="2015" width="4.42578125" style="59" customWidth="1"/>
    <col min="2016" max="2016" width="11.42578125" style="59"/>
    <col min="2017" max="2017" width="17.5703125" style="59" customWidth="1"/>
    <col min="2018" max="2018" width="11.5703125" style="59" customWidth="1"/>
    <col min="2019" max="2022" width="11.42578125" style="59"/>
    <col min="2023" max="2023" width="22.5703125" style="59" customWidth="1"/>
    <col min="2024" max="2024" width="14" style="59" customWidth="1"/>
    <col min="2025" max="2025" width="1.7109375" style="59" customWidth="1"/>
    <col min="2026" max="2270" width="11.42578125" style="59"/>
    <col min="2271" max="2271" width="4.42578125" style="59" customWidth="1"/>
    <col min="2272" max="2272" width="11.42578125" style="59"/>
    <col min="2273" max="2273" width="17.5703125" style="59" customWidth="1"/>
    <col min="2274" max="2274" width="11.5703125" style="59" customWidth="1"/>
    <col min="2275" max="2278" width="11.42578125" style="59"/>
    <col min="2279" max="2279" width="22.5703125" style="59" customWidth="1"/>
    <col min="2280" max="2280" width="14" style="59" customWidth="1"/>
    <col min="2281" max="2281" width="1.7109375" style="59" customWidth="1"/>
    <col min="2282" max="2526" width="11.42578125" style="59"/>
    <col min="2527" max="2527" width="4.42578125" style="59" customWidth="1"/>
    <col min="2528" max="2528" width="11.42578125" style="59"/>
    <col min="2529" max="2529" width="17.5703125" style="59" customWidth="1"/>
    <col min="2530" max="2530" width="11.5703125" style="59" customWidth="1"/>
    <col min="2531" max="2534" width="11.42578125" style="59"/>
    <col min="2535" max="2535" width="22.5703125" style="59" customWidth="1"/>
    <col min="2536" max="2536" width="14" style="59" customWidth="1"/>
    <col min="2537" max="2537" width="1.7109375" style="59" customWidth="1"/>
    <col min="2538" max="2782" width="11.42578125" style="59"/>
    <col min="2783" max="2783" width="4.42578125" style="59" customWidth="1"/>
    <col min="2784" max="2784" width="11.42578125" style="59"/>
    <col min="2785" max="2785" width="17.5703125" style="59" customWidth="1"/>
    <col min="2786" max="2786" width="11.5703125" style="59" customWidth="1"/>
    <col min="2787" max="2790" width="11.42578125" style="59"/>
    <col min="2791" max="2791" width="22.5703125" style="59" customWidth="1"/>
    <col min="2792" max="2792" width="14" style="59" customWidth="1"/>
    <col min="2793" max="2793" width="1.7109375" style="59" customWidth="1"/>
    <col min="2794" max="3038" width="11.42578125" style="59"/>
    <col min="3039" max="3039" width="4.42578125" style="59" customWidth="1"/>
    <col min="3040" max="3040" width="11.42578125" style="59"/>
    <col min="3041" max="3041" width="17.5703125" style="59" customWidth="1"/>
    <col min="3042" max="3042" width="11.5703125" style="59" customWidth="1"/>
    <col min="3043" max="3046" width="11.42578125" style="59"/>
    <col min="3047" max="3047" width="22.5703125" style="59" customWidth="1"/>
    <col min="3048" max="3048" width="14" style="59" customWidth="1"/>
    <col min="3049" max="3049" width="1.7109375" style="59" customWidth="1"/>
    <col min="3050" max="3294" width="11.42578125" style="59"/>
    <col min="3295" max="3295" width="4.42578125" style="59" customWidth="1"/>
    <col min="3296" max="3296" width="11.42578125" style="59"/>
    <col min="3297" max="3297" width="17.5703125" style="59" customWidth="1"/>
    <col min="3298" max="3298" width="11.5703125" style="59" customWidth="1"/>
    <col min="3299" max="3302" width="11.42578125" style="59"/>
    <col min="3303" max="3303" width="22.5703125" style="59" customWidth="1"/>
    <col min="3304" max="3304" width="14" style="59" customWidth="1"/>
    <col min="3305" max="3305" width="1.7109375" style="59" customWidth="1"/>
    <col min="3306" max="3550" width="11.42578125" style="59"/>
    <col min="3551" max="3551" width="4.42578125" style="59" customWidth="1"/>
    <col min="3552" max="3552" width="11.42578125" style="59"/>
    <col min="3553" max="3553" width="17.5703125" style="59" customWidth="1"/>
    <col min="3554" max="3554" width="11.5703125" style="59" customWidth="1"/>
    <col min="3555" max="3558" width="11.42578125" style="59"/>
    <col min="3559" max="3559" width="22.5703125" style="59" customWidth="1"/>
    <col min="3560" max="3560" width="14" style="59" customWidth="1"/>
    <col min="3561" max="3561" width="1.7109375" style="59" customWidth="1"/>
    <col min="3562" max="3806" width="11.42578125" style="59"/>
    <col min="3807" max="3807" width="4.42578125" style="59" customWidth="1"/>
    <col min="3808" max="3808" width="11.42578125" style="59"/>
    <col min="3809" max="3809" width="17.5703125" style="59" customWidth="1"/>
    <col min="3810" max="3810" width="11.5703125" style="59" customWidth="1"/>
    <col min="3811" max="3814" width="11.42578125" style="59"/>
    <col min="3815" max="3815" width="22.5703125" style="59" customWidth="1"/>
    <col min="3816" max="3816" width="14" style="59" customWidth="1"/>
    <col min="3817" max="3817" width="1.7109375" style="59" customWidth="1"/>
    <col min="3818" max="4062" width="11.42578125" style="59"/>
    <col min="4063" max="4063" width="4.42578125" style="59" customWidth="1"/>
    <col min="4064" max="4064" width="11.42578125" style="59"/>
    <col min="4065" max="4065" width="17.5703125" style="59" customWidth="1"/>
    <col min="4066" max="4066" width="11.5703125" style="59" customWidth="1"/>
    <col min="4067" max="4070" width="11.42578125" style="59"/>
    <col min="4071" max="4071" width="22.5703125" style="59" customWidth="1"/>
    <col min="4072" max="4072" width="14" style="59" customWidth="1"/>
    <col min="4073" max="4073" width="1.7109375" style="59" customWidth="1"/>
    <col min="4074" max="4318" width="11.42578125" style="59"/>
    <col min="4319" max="4319" width="4.42578125" style="59" customWidth="1"/>
    <col min="4320" max="4320" width="11.42578125" style="59"/>
    <col min="4321" max="4321" width="17.5703125" style="59" customWidth="1"/>
    <col min="4322" max="4322" width="11.5703125" style="59" customWidth="1"/>
    <col min="4323" max="4326" width="11.42578125" style="59"/>
    <col min="4327" max="4327" width="22.5703125" style="59" customWidth="1"/>
    <col min="4328" max="4328" width="14" style="59" customWidth="1"/>
    <col min="4329" max="4329" width="1.7109375" style="59" customWidth="1"/>
    <col min="4330" max="4574" width="11.42578125" style="59"/>
    <col min="4575" max="4575" width="4.42578125" style="59" customWidth="1"/>
    <col min="4576" max="4576" width="11.42578125" style="59"/>
    <col min="4577" max="4577" width="17.5703125" style="59" customWidth="1"/>
    <col min="4578" max="4578" width="11.5703125" style="59" customWidth="1"/>
    <col min="4579" max="4582" width="11.42578125" style="59"/>
    <col min="4583" max="4583" width="22.5703125" style="59" customWidth="1"/>
    <col min="4584" max="4584" width="14" style="59" customWidth="1"/>
    <col min="4585" max="4585" width="1.7109375" style="59" customWidth="1"/>
    <col min="4586" max="4830" width="11.42578125" style="59"/>
    <col min="4831" max="4831" width="4.42578125" style="59" customWidth="1"/>
    <col min="4832" max="4832" width="11.42578125" style="59"/>
    <col min="4833" max="4833" width="17.5703125" style="59" customWidth="1"/>
    <col min="4834" max="4834" width="11.5703125" style="59" customWidth="1"/>
    <col min="4835" max="4838" width="11.42578125" style="59"/>
    <col min="4839" max="4839" width="22.5703125" style="59" customWidth="1"/>
    <col min="4840" max="4840" width="14" style="59" customWidth="1"/>
    <col min="4841" max="4841" width="1.7109375" style="59" customWidth="1"/>
    <col min="4842" max="5086" width="11.42578125" style="59"/>
    <col min="5087" max="5087" width="4.42578125" style="59" customWidth="1"/>
    <col min="5088" max="5088" width="11.42578125" style="59"/>
    <col min="5089" max="5089" width="17.5703125" style="59" customWidth="1"/>
    <col min="5090" max="5090" width="11.5703125" style="59" customWidth="1"/>
    <col min="5091" max="5094" width="11.42578125" style="59"/>
    <col min="5095" max="5095" width="22.5703125" style="59" customWidth="1"/>
    <col min="5096" max="5096" width="14" style="59" customWidth="1"/>
    <col min="5097" max="5097" width="1.7109375" style="59" customWidth="1"/>
    <col min="5098" max="5342" width="11.42578125" style="59"/>
    <col min="5343" max="5343" width="4.42578125" style="59" customWidth="1"/>
    <col min="5344" max="5344" width="11.42578125" style="59"/>
    <col min="5345" max="5345" width="17.5703125" style="59" customWidth="1"/>
    <col min="5346" max="5346" width="11.5703125" style="59" customWidth="1"/>
    <col min="5347" max="5350" width="11.42578125" style="59"/>
    <col min="5351" max="5351" width="22.5703125" style="59" customWidth="1"/>
    <col min="5352" max="5352" width="14" style="59" customWidth="1"/>
    <col min="5353" max="5353" width="1.7109375" style="59" customWidth="1"/>
    <col min="5354" max="5598" width="11.42578125" style="59"/>
    <col min="5599" max="5599" width="4.42578125" style="59" customWidth="1"/>
    <col min="5600" max="5600" width="11.42578125" style="59"/>
    <col min="5601" max="5601" width="17.5703125" style="59" customWidth="1"/>
    <col min="5602" max="5602" width="11.5703125" style="59" customWidth="1"/>
    <col min="5603" max="5606" width="11.42578125" style="59"/>
    <col min="5607" max="5607" width="22.5703125" style="59" customWidth="1"/>
    <col min="5608" max="5608" width="14" style="59" customWidth="1"/>
    <col min="5609" max="5609" width="1.7109375" style="59" customWidth="1"/>
    <col min="5610" max="5854" width="11.42578125" style="59"/>
    <col min="5855" max="5855" width="4.42578125" style="59" customWidth="1"/>
    <col min="5856" max="5856" width="11.42578125" style="59"/>
    <col min="5857" max="5857" width="17.5703125" style="59" customWidth="1"/>
    <col min="5858" max="5858" width="11.5703125" style="59" customWidth="1"/>
    <col min="5859" max="5862" width="11.42578125" style="59"/>
    <col min="5863" max="5863" width="22.5703125" style="59" customWidth="1"/>
    <col min="5864" max="5864" width="14" style="59" customWidth="1"/>
    <col min="5865" max="5865" width="1.7109375" style="59" customWidth="1"/>
    <col min="5866" max="6110" width="11.42578125" style="59"/>
    <col min="6111" max="6111" width="4.42578125" style="59" customWidth="1"/>
    <col min="6112" max="6112" width="11.42578125" style="59"/>
    <col min="6113" max="6113" width="17.5703125" style="59" customWidth="1"/>
    <col min="6114" max="6114" width="11.5703125" style="59" customWidth="1"/>
    <col min="6115" max="6118" width="11.42578125" style="59"/>
    <col min="6119" max="6119" width="22.5703125" style="59" customWidth="1"/>
    <col min="6120" max="6120" width="14" style="59" customWidth="1"/>
    <col min="6121" max="6121" width="1.7109375" style="59" customWidth="1"/>
    <col min="6122" max="6366" width="11.42578125" style="59"/>
    <col min="6367" max="6367" width="4.42578125" style="59" customWidth="1"/>
    <col min="6368" max="6368" width="11.42578125" style="59"/>
    <col min="6369" max="6369" width="17.5703125" style="59" customWidth="1"/>
    <col min="6370" max="6370" width="11.5703125" style="59" customWidth="1"/>
    <col min="6371" max="6374" width="11.42578125" style="59"/>
    <col min="6375" max="6375" width="22.5703125" style="59" customWidth="1"/>
    <col min="6376" max="6376" width="14" style="59" customWidth="1"/>
    <col min="6377" max="6377" width="1.7109375" style="59" customWidth="1"/>
    <col min="6378" max="6622" width="11.42578125" style="59"/>
    <col min="6623" max="6623" width="4.42578125" style="59" customWidth="1"/>
    <col min="6624" max="6624" width="11.42578125" style="59"/>
    <col min="6625" max="6625" width="17.5703125" style="59" customWidth="1"/>
    <col min="6626" max="6626" width="11.5703125" style="59" customWidth="1"/>
    <col min="6627" max="6630" width="11.42578125" style="59"/>
    <col min="6631" max="6631" width="22.5703125" style="59" customWidth="1"/>
    <col min="6632" max="6632" width="14" style="59" customWidth="1"/>
    <col min="6633" max="6633" width="1.7109375" style="59" customWidth="1"/>
    <col min="6634" max="6878" width="11.42578125" style="59"/>
    <col min="6879" max="6879" width="4.42578125" style="59" customWidth="1"/>
    <col min="6880" max="6880" width="11.42578125" style="59"/>
    <col min="6881" max="6881" width="17.5703125" style="59" customWidth="1"/>
    <col min="6882" max="6882" width="11.5703125" style="59" customWidth="1"/>
    <col min="6883" max="6886" width="11.42578125" style="59"/>
    <col min="6887" max="6887" width="22.5703125" style="59" customWidth="1"/>
    <col min="6888" max="6888" width="14" style="59" customWidth="1"/>
    <col min="6889" max="6889" width="1.7109375" style="59" customWidth="1"/>
    <col min="6890" max="7134" width="11.42578125" style="59"/>
    <col min="7135" max="7135" width="4.42578125" style="59" customWidth="1"/>
    <col min="7136" max="7136" width="11.42578125" style="59"/>
    <col min="7137" max="7137" width="17.5703125" style="59" customWidth="1"/>
    <col min="7138" max="7138" width="11.5703125" style="59" customWidth="1"/>
    <col min="7139" max="7142" width="11.42578125" style="59"/>
    <col min="7143" max="7143" width="22.5703125" style="59" customWidth="1"/>
    <col min="7144" max="7144" width="14" style="59" customWidth="1"/>
    <col min="7145" max="7145" width="1.7109375" style="59" customWidth="1"/>
    <col min="7146" max="7390" width="11.42578125" style="59"/>
    <col min="7391" max="7391" width="4.42578125" style="59" customWidth="1"/>
    <col min="7392" max="7392" width="11.42578125" style="59"/>
    <col min="7393" max="7393" width="17.5703125" style="59" customWidth="1"/>
    <col min="7394" max="7394" width="11.5703125" style="59" customWidth="1"/>
    <col min="7395" max="7398" width="11.42578125" style="59"/>
    <col min="7399" max="7399" width="22.5703125" style="59" customWidth="1"/>
    <col min="7400" max="7400" width="14" style="59" customWidth="1"/>
    <col min="7401" max="7401" width="1.7109375" style="59" customWidth="1"/>
    <col min="7402" max="7646" width="11.42578125" style="59"/>
    <col min="7647" max="7647" width="4.42578125" style="59" customWidth="1"/>
    <col min="7648" max="7648" width="11.42578125" style="59"/>
    <col min="7649" max="7649" width="17.5703125" style="59" customWidth="1"/>
    <col min="7650" max="7650" width="11.5703125" style="59" customWidth="1"/>
    <col min="7651" max="7654" width="11.42578125" style="59"/>
    <col min="7655" max="7655" width="22.5703125" style="59" customWidth="1"/>
    <col min="7656" max="7656" width="14" style="59" customWidth="1"/>
    <col min="7657" max="7657" width="1.7109375" style="59" customWidth="1"/>
    <col min="7658" max="7902" width="11.42578125" style="59"/>
    <col min="7903" max="7903" width="4.42578125" style="59" customWidth="1"/>
    <col min="7904" max="7904" width="11.42578125" style="59"/>
    <col min="7905" max="7905" width="17.5703125" style="59" customWidth="1"/>
    <col min="7906" max="7906" width="11.5703125" style="59" customWidth="1"/>
    <col min="7907" max="7910" width="11.42578125" style="59"/>
    <col min="7911" max="7911" width="22.5703125" style="59" customWidth="1"/>
    <col min="7912" max="7912" width="14" style="59" customWidth="1"/>
    <col min="7913" max="7913" width="1.7109375" style="59" customWidth="1"/>
    <col min="7914" max="8158" width="11.42578125" style="59"/>
    <col min="8159" max="8159" width="4.42578125" style="59" customWidth="1"/>
    <col min="8160" max="8160" width="11.42578125" style="59"/>
    <col min="8161" max="8161" width="17.5703125" style="59" customWidth="1"/>
    <col min="8162" max="8162" width="11.5703125" style="59" customWidth="1"/>
    <col min="8163" max="8166" width="11.42578125" style="59"/>
    <col min="8167" max="8167" width="22.5703125" style="59" customWidth="1"/>
    <col min="8168" max="8168" width="14" style="59" customWidth="1"/>
    <col min="8169" max="8169" width="1.7109375" style="59" customWidth="1"/>
    <col min="8170" max="8414" width="11.42578125" style="59"/>
    <col min="8415" max="8415" width="4.42578125" style="59" customWidth="1"/>
    <col min="8416" max="8416" width="11.42578125" style="59"/>
    <col min="8417" max="8417" width="17.5703125" style="59" customWidth="1"/>
    <col min="8418" max="8418" width="11.5703125" style="59" customWidth="1"/>
    <col min="8419" max="8422" width="11.42578125" style="59"/>
    <col min="8423" max="8423" width="22.5703125" style="59" customWidth="1"/>
    <col min="8424" max="8424" width="14" style="59" customWidth="1"/>
    <col min="8425" max="8425" width="1.7109375" style="59" customWidth="1"/>
    <col min="8426" max="8670" width="11.42578125" style="59"/>
    <col min="8671" max="8671" width="4.42578125" style="59" customWidth="1"/>
    <col min="8672" max="8672" width="11.42578125" style="59"/>
    <col min="8673" max="8673" width="17.5703125" style="59" customWidth="1"/>
    <col min="8674" max="8674" width="11.5703125" style="59" customWidth="1"/>
    <col min="8675" max="8678" width="11.42578125" style="59"/>
    <col min="8679" max="8679" width="22.5703125" style="59" customWidth="1"/>
    <col min="8680" max="8680" width="14" style="59" customWidth="1"/>
    <col min="8681" max="8681" width="1.7109375" style="59" customWidth="1"/>
    <col min="8682" max="8926" width="11.42578125" style="59"/>
    <col min="8927" max="8927" width="4.42578125" style="59" customWidth="1"/>
    <col min="8928" max="8928" width="11.42578125" style="59"/>
    <col min="8929" max="8929" width="17.5703125" style="59" customWidth="1"/>
    <col min="8930" max="8930" width="11.5703125" style="59" customWidth="1"/>
    <col min="8931" max="8934" width="11.42578125" style="59"/>
    <col min="8935" max="8935" width="22.5703125" style="59" customWidth="1"/>
    <col min="8936" max="8936" width="14" style="59" customWidth="1"/>
    <col min="8937" max="8937" width="1.7109375" style="59" customWidth="1"/>
    <col min="8938" max="9182" width="11.42578125" style="59"/>
    <col min="9183" max="9183" width="4.42578125" style="59" customWidth="1"/>
    <col min="9184" max="9184" width="11.42578125" style="59"/>
    <col min="9185" max="9185" width="17.5703125" style="59" customWidth="1"/>
    <col min="9186" max="9186" width="11.5703125" style="59" customWidth="1"/>
    <col min="9187" max="9190" width="11.42578125" style="59"/>
    <col min="9191" max="9191" width="22.5703125" style="59" customWidth="1"/>
    <col min="9192" max="9192" width="14" style="59" customWidth="1"/>
    <col min="9193" max="9193" width="1.7109375" style="59" customWidth="1"/>
    <col min="9194" max="9438" width="11.42578125" style="59"/>
    <col min="9439" max="9439" width="4.42578125" style="59" customWidth="1"/>
    <col min="9440" max="9440" width="11.42578125" style="59"/>
    <col min="9441" max="9441" width="17.5703125" style="59" customWidth="1"/>
    <col min="9442" max="9442" width="11.5703125" style="59" customWidth="1"/>
    <col min="9443" max="9446" width="11.42578125" style="59"/>
    <col min="9447" max="9447" width="22.5703125" style="59" customWidth="1"/>
    <col min="9448" max="9448" width="14" style="59" customWidth="1"/>
    <col min="9449" max="9449" width="1.7109375" style="59" customWidth="1"/>
    <col min="9450" max="9694" width="11.42578125" style="59"/>
    <col min="9695" max="9695" width="4.42578125" style="59" customWidth="1"/>
    <col min="9696" max="9696" width="11.42578125" style="59"/>
    <col min="9697" max="9697" width="17.5703125" style="59" customWidth="1"/>
    <col min="9698" max="9698" width="11.5703125" style="59" customWidth="1"/>
    <col min="9699" max="9702" width="11.42578125" style="59"/>
    <col min="9703" max="9703" width="22.5703125" style="59" customWidth="1"/>
    <col min="9704" max="9704" width="14" style="59" customWidth="1"/>
    <col min="9705" max="9705" width="1.7109375" style="59" customWidth="1"/>
    <col min="9706" max="9950" width="11.42578125" style="59"/>
    <col min="9951" max="9951" width="4.42578125" style="59" customWidth="1"/>
    <col min="9952" max="9952" width="11.42578125" style="59"/>
    <col min="9953" max="9953" width="17.5703125" style="59" customWidth="1"/>
    <col min="9954" max="9954" width="11.5703125" style="59" customWidth="1"/>
    <col min="9955" max="9958" width="11.42578125" style="59"/>
    <col min="9959" max="9959" width="22.5703125" style="59" customWidth="1"/>
    <col min="9960" max="9960" width="14" style="59" customWidth="1"/>
    <col min="9961" max="9961" width="1.7109375" style="59" customWidth="1"/>
    <col min="9962" max="10206" width="11.42578125" style="59"/>
    <col min="10207" max="10207" width="4.42578125" style="59" customWidth="1"/>
    <col min="10208" max="10208" width="11.42578125" style="59"/>
    <col min="10209" max="10209" width="17.5703125" style="59" customWidth="1"/>
    <col min="10210" max="10210" width="11.5703125" style="59" customWidth="1"/>
    <col min="10211" max="10214" width="11.42578125" style="59"/>
    <col min="10215" max="10215" width="22.5703125" style="59" customWidth="1"/>
    <col min="10216" max="10216" width="14" style="59" customWidth="1"/>
    <col min="10217" max="10217" width="1.7109375" style="59" customWidth="1"/>
    <col min="10218" max="10462" width="11.42578125" style="59"/>
    <col min="10463" max="10463" width="4.42578125" style="59" customWidth="1"/>
    <col min="10464" max="10464" width="11.42578125" style="59"/>
    <col min="10465" max="10465" width="17.5703125" style="59" customWidth="1"/>
    <col min="10466" max="10466" width="11.5703125" style="59" customWidth="1"/>
    <col min="10467" max="10470" width="11.42578125" style="59"/>
    <col min="10471" max="10471" width="22.5703125" style="59" customWidth="1"/>
    <col min="10472" max="10472" width="14" style="59" customWidth="1"/>
    <col min="10473" max="10473" width="1.7109375" style="59" customWidth="1"/>
    <col min="10474" max="10718" width="11.42578125" style="59"/>
    <col min="10719" max="10719" width="4.42578125" style="59" customWidth="1"/>
    <col min="10720" max="10720" width="11.42578125" style="59"/>
    <col min="10721" max="10721" width="17.5703125" style="59" customWidth="1"/>
    <col min="10722" max="10722" width="11.5703125" style="59" customWidth="1"/>
    <col min="10723" max="10726" width="11.42578125" style="59"/>
    <col min="10727" max="10727" width="22.5703125" style="59" customWidth="1"/>
    <col min="10728" max="10728" width="14" style="59" customWidth="1"/>
    <col min="10729" max="10729" width="1.7109375" style="59" customWidth="1"/>
    <col min="10730" max="10974" width="11.42578125" style="59"/>
    <col min="10975" max="10975" width="4.42578125" style="59" customWidth="1"/>
    <col min="10976" max="10976" width="11.42578125" style="59"/>
    <col min="10977" max="10977" width="17.5703125" style="59" customWidth="1"/>
    <col min="10978" max="10978" width="11.5703125" style="59" customWidth="1"/>
    <col min="10979" max="10982" width="11.42578125" style="59"/>
    <col min="10983" max="10983" width="22.5703125" style="59" customWidth="1"/>
    <col min="10984" max="10984" width="14" style="59" customWidth="1"/>
    <col min="10985" max="10985" width="1.7109375" style="59" customWidth="1"/>
    <col min="10986" max="11230" width="11.42578125" style="59"/>
    <col min="11231" max="11231" width="4.42578125" style="59" customWidth="1"/>
    <col min="11232" max="11232" width="11.42578125" style="59"/>
    <col min="11233" max="11233" width="17.5703125" style="59" customWidth="1"/>
    <col min="11234" max="11234" width="11.5703125" style="59" customWidth="1"/>
    <col min="11235" max="11238" width="11.42578125" style="59"/>
    <col min="11239" max="11239" width="22.5703125" style="59" customWidth="1"/>
    <col min="11240" max="11240" width="14" style="59" customWidth="1"/>
    <col min="11241" max="11241" width="1.7109375" style="59" customWidth="1"/>
    <col min="11242" max="11486" width="11.42578125" style="59"/>
    <col min="11487" max="11487" width="4.42578125" style="59" customWidth="1"/>
    <col min="11488" max="11488" width="11.42578125" style="59"/>
    <col min="11489" max="11489" width="17.5703125" style="59" customWidth="1"/>
    <col min="11490" max="11490" width="11.5703125" style="59" customWidth="1"/>
    <col min="11491" max="11494" width="11.42578125" style="59"/>
    <col min="11495" max="11495" width="22.5703125" style="59" customWidth="1"/>
    <col min="11496" max="11496" width="14" style="59" customWidth="1"/>
    <col min="11497" max="11497" width="1.7109375" style="59" customWidth="1"/>
    <col min="11498" max="11742" width="11.42578125" style="59"/>
    <col min="11743" max="11743" width="4.42578125" style="59" customWidth="1"/>
    <col min="11744" max="11744" width="11.42578125" style="59"/>
    <col min="11745" max="11745" width="17.5703125" style="59" customWidth="1"/>
    <col min="11746" max="11746" width="11.5703125" style="59" customWidth="1"/>
    <col min="11747" max="11750" width="11.42578125" style="59"/>
    <col min="11751" max="11751" width="22.5703125" style="59" customWidth="1"/>
    <col min="11752" max="11752" width="14" style="59" customWidth="1"/>
    <col min="11753" max="11753" width="1.7109375" style="59" customWidth="1"/>
    <col min="11754" max="11998" width="11.42578125" style="59"/>
    <col min="11999" max="11999" width="4.42578125" style="59" customWidth="1"/>
    <col min="12000" max="12000" width="11.42578125" style="59"/>
    <col min="12001" max="12001" width="17.5703125" style="59" customWidth="1"/>
    <col min="12002" max="12002" width="11.5703125" style="59" customWidth="1"/>
    <col min="12003" max="12006" width="11.42578125" style="59"/>
    <col min="12007" max="12007" width="22.5703125" style="59" customWidth="1"/>
    <col min="12008" max="12008" width="14" style="59" customWidth="1"/>
    <col min="12009" max="12009" width="1.7109375" style="59" customWidth="1"/>
    <col min="12010" max="12254" width="11.42578125" style="59"/>
    <col min="12255" max="12255" width="4.42578125" style="59" customWidth="1"/>
    <col min="12256" max="12256" width="11.42578125" style="59"/>
    <col min="12257" max="12257" width="17.5703125" style="59" customWidth="1"/>
    <col min="12258" max="12258" width="11.5703125" style="59" customWidth="1"/>
    <col min="12259" max="12262" width="11.42578125" style="59"/>
    <col min="12263" max="12263" width="22.5703125" style="59" customWidth="1"/>
    <col min="12264" max="12264" width="14" style="59" customWidth="1"/>
    <col min="12265" max="12265" width="1.7109375" style="59" customWidth="1"/>
    <col min="12266" max="12510" width="11.42578125" style="59"/>
    <col min="12511" max="12511" width="4.42578125" style="59" customWidth="1"/>
    <col min="12512" max="12512" width="11.42578125" style="59"/>
    <col min="12513" max="12513" width="17.5703125" style="59" customWidth="1"/>
    <col min="12514" max="12514" width="11.5703125" style="59" customWidth="1"/>
    <col min="12515" max="12518" width="11.42578125" style="59"/>
    <col min="12519" max="12519" width="22.5703125" style="59" customWidth="1"/>
    <col min="12520" max="12520" width="14" style="59" customWidth="1"/>
    <col min="12521" max="12521" width="1.7109375" style="59" customWidth="1"/>
    <col min="12522" max="12766" width="11.42578125" style="59"/>
    <col min="12767" max="12767" width="4.42578125" style="59" customWidth="1"/>
    <col min="12768" max="12768" width="11.42578125" style="59"/>
    <col min="12769" max="12769" width="17.5703125" style="59" customWidth="1"/>
    <col min="12770" max="12770" width="11.5703125" style="59" customWidth="1"/>
    <col min="12771" max="12774" width="11.42578125" style="59"/>
    <col min="12775" max="12775" width="22.5703125" style="59" customWidth="1"/>
    <col min="12776" max="12776" width="14" style="59" customWidth="1"/>
    <col min="12777" max="12777" width="1.7109375" style="59" customWidth="1"/>
    <col min="12778" max="13022" width="11.42578125" style="59"/>
    <col min="13023" max="13023" width="4.42578125" style="59" customWidth="1"/>
    <col min="13024" max="13024" width="11.42578125" style="59"/>
    <col min="13025" max="13025" width="17.5703125" style="59" customWidth="1"/>
    <col min="13026" max="13026" width="11.5703125" style="59" customWidth="1"/>
    <col min="13027" max="13030" width="11.42578125" style="59"/>
    <col min="13031" max="13031" width="22.5703125" style="59" customWidth="1"/>
    <col min="13032" max="13032" width="14" style="59" customWidth="1"/>
    <col min="13033" max="13033" width="1.7109375" style="59" customWidth="1"/>
    <col min="13034" max="13278" width="11.42578125" style="59"/>
    <col min="13279" max="13279" width="4.42578125" style="59" customWidth="1"/>
    <col min="13280" max="13280" width="11.42578125" style="59"/>
    <col min="13281" max="13281" width="17.5703125" style="59" customWidth="1"/>
    <col min="13282" max="13282" width="11.5703125" style="59" customWidth="1"/>
    <col min="13283" max="13286" width="11.42578125" style="59"/>
    <col min="13287" max="13287" width="22.5703125" style="59" customWidth="1"/>
    <col min="13288" max="13288" width="14" style="59" customWidth="1"/>
    <col min="13289" max="13289" width="1.7109375" style="59" customWidth="1"/>
    <col min="13290" max="13534" width="11.42578125" style="59"/>
    <col min="13535" max="13535" width="4.42578125" style="59" customWidth="1"/>
    <col min="13536" max="13536" width="11.42578125" style="59"/>
    <col min="13537" max="13537" width="17.5703125" style="59" customWidth="1"/>
    <col min="13538" max="13538" width="11.5703125" style="59" customWidth="1"/>
    <col min="13539" max="13542" width="11.42578125" style="59"/>
    <col min="13543" max="13543" width="22.5703125" style="59" customWidth="1"/>
    <col min="13544" max="13544" width="14" style="59" customWidth="1"/>
    <col min="13545" max="13545" width="1.7109375" style="59" customWidth="1"/>
    <col min="13546" max="13790" width="11.42578125" style="59"/>
    <col min="13791" max="13791" width="4.42578125" style="59" customWidth="1"/>
    <col min="13792" max="13792" width="11.42578125" style="59"/>
    <col min="13793" max="13793" width="17.5703125" style="59" customWidth="1"/>
    <col min="13794" max="13794" width="11.5703125" style="59" customWidth="1"/>
    <col min="13795" max="13798" width="11.42578125" style="59"/>
    <col min="13799" max="13799" width="22.5703125" style="59" customWidth="1"/>
    <col min="13800" max="13800" width="14" style="59" customWidth="1"/>
    <col min="13801" max="13801" width="1.7109375" style="59" customWidth="1"/>
    <col min="13802" max="14046" width="11.42578125" style="59"/>
    <col min="14047" max="14047" width="4.42578125" style="59" customWidth="1"/>
    <col min="14048" max="14048" width="11.42578125" style="59"/>
    <col min="14049" max="14049" width="17.5703125" style="59" customWidth="1"/>
    <col min="14050" max="14050" width="11.5703125" style="59" customWidth="1"/>
    <col min="14051" max="14054" width="11.42578125" style="59"/>
    <col min="14055" max="14055" width="22.5703125" style="59" customWidth="1"/>
    <col min="14056" max="14056" width="14" style="59" customWidth="1"/>
    <col min="14057" max="14057" width="1.7109375" style="59" customWidth="1"/>
    <col min="14058" max="14302" width="11.42578125" style="59"/>
    <col min="14303" max="14303" width="4.42578125" style="59" customWidth="1"/>
    <col min="14304" max="14304" width="11.42578125" style="59"/>
    <col min="14305" max="14305" width="17.5703125" style="59" customWidth="1"/>
    <col min="14306" max="14306" width="11.5703125" style="59" customWidth="1"/>
    <col min="14307" max="14310" width="11.42578125" style="59"/>
    <col min="14311" max="14311" width="22.5703125" style="59" customWidth="1"/>
    <col min="14312" max="14312" width="14" style="59" customWidth="1"/>
    <col min="14313" max="14313" width="1.7109375" style="59" customWidth="1"/>
    <col min="14314" max="14558" width="11.42578125" style="59"/>
    <col min="14559" max="14559" width="4.42578125" style="59" customWidth="1"/>
    <col min="14560" max="14560" width="11.42578125" style="59"/>
    <col min="14561" max="14561" width="17.5703125" style="59" customWidth="1"/>
    <col min="14562" max="14562" width="11.5703125" style="59" customWidth="1"/>
    <col min="14563" max="14566" width="11.42578125" style="59"/>
    <col min="14567" max="14567" width="22.5703125" style="59" customWidth="1"/>
    <col min="14568" max="14568" width="14" style="59" customWidth="1"/>
    <col min="14569" max="14569" width="1.7109375" style="59" customWidth="1"/>
    <col min="14570" max="14814" width="11.42578125" style="59"/>
    <col min="14815" max="14815" width="4.42578125" style="59" customWidth="1"/>
    <col min="14816" max="14816" width="11.42578125" style="59"/>
    <col min="14817" max="14817" width="17.5703125" style="59" customWidth="1"/>
    <col min="14818" max="14818" width="11.5703125" style="59" customWidth="1"/>
    <col min="14819" max="14822" width="11.42578125" style="59"/>
    <col min="14823" max="14823" width="22.5703125" style="59" customWidth="1"/>
    <col min="14824" max="14824" width="14" style="59" customWidth="1"/>
    <col min="14825" max="14825" width="1.7109375" style="59" customWidth="1"/>
    <col min="14826" max="15070" width="11.42578125" style="59"/>
    <col min="15071" max="15071" width="4.42578125" style="59" customWidth="1"/>
    <col min="15072" max="15072" width="11.42578125" style="59"/>
    <col min="15073" max="15073" width="17.5703125" style="59" customWidth="1"/>
    <col min="15074" max="15074" width="11.5703125" style="59" customWidth="1"/>
    <col min="15075" max="15078" width="11.42578125" style="59"/>
    <col min="15079" max="15079" width="22.5703125" style="59" customWidth="1"/>
    <col min="15080" max="15080" width="14" style="59" customWidth="1"/>
    <col min="15081" max="15081" width="1.7109375" style="59" customWidth="1"/>
    <col min="15082" max="15326" width="11.42578125" style="59"/>
    <col min="15327" max="15327" width="4.42578125" style="59" customWidth="1"/>
    <col min="15328" max="15328" width="11.42578125" style="59"/>
    <col min="15329" max="15329" width="17.5703125" style="59" customWidth="1"/>
    <col min="15330" max="15330" width="11.5703125" style="59" customWidth="1"/>
    <col min="15331" max="15334" width="11.42578125" style="59"/>
    <col min="15335" max="15335" width="22.5703125" style="59" customWidth="1"/>
    <col min="15336" max="15336" width="14" style="59" customWidth="1"/>
    <col min="15337" max="15337" width="1.7109375" style="59" customWidth="1"/>
    <col min="15338" max="15582" width="11.42578125" style="59"/>
    <col min="15583" max="15583" width="4.42578125" style="59" customWidth="1"/>
    <col min="15584" max="15584" width="11.42578125" style="59"/>
    <col min="15585" max="15585" width="17.5703125" style="59" customWidth="1"/>
    <col min="15586" max="15586" width="11.5703125" style="59" customWidth="1"/>
    <col min="15587" max="15590" width="11.42578125" style="59"/>
    <col min="15591" max="15591" width="22.5703125" style="59" customWidth="1"/>
    <col min="15592" max="15592" width="14" style="59" customWidth="1"/>
    <col min="15593" max="15593" width="1.7109375" style="59" customWidth="1"/>
    <col min="15594" max="15838" width="11.42578125" style="59"/>
    <col min="15839" max="15839" width="4.42578125" style="59" customWidth="1"/>
    <col min="15840" max="15840" width="11.42578125" style="59"/>
    <col min="15841" max="15841" width="17.5703125" style="59" customWidth="1"/>
    <col min="15842" max="15842" width="11.5703125" style="59" customWidth="1"/>
    <col min="15843" max="15846" width="11.42578125" style="59"/>
    <col min="15847" max="15847" width="22.5703125" style="59" customWidth="1"/>
    <col min="15848" max="15848" width="14" style="59" customWidth="1"/>
    <col min="15849" max="15849" width="1.7109375" style="59" customWidth="1"/>
    <col min="15850" max="16094" width="11.42578125" style="59"/>
    <col min="16095" max="16095" width="4.42578125" style="59" customWidth="1"/>
    <col min="16096" max="16096" width="11.42578125" style="59"/>
    <col min="16097" max="16097" width="17.5703125" style="59" customWidth="1"/>
    <col min="16098" max="16098" width="11.5703125" style="59" customWidth="1"/>
    <col min="16099" max="16102" width="11.42578125" style="59"/>
    <col min="16103" max="16103" width="22.5703125" style="59" customWidth="1"/>
    <col min="16104" max="16104" width="14" style="59" customWidth="1"/>
    <col min="16105" max="16105" width="1.7109375" style="59" customWidth="1"/>
    <col min="16106" max="16384" width="11.42578125" style="59"/>
  </cols>
  <sheetData>
    <row r="1" spans="2:10" ht="6" customHeight="1" thickBot="1" x14ac:dyDescent="0.25"/>
    <row r="2" spans="2:10" ht="19.5" customHeight="1" x14ac:dyDescent="0.2">
      <c r="B2" s="60"/>
      <c r="C2" s="61"/>
      <c r="D2" s="62" t="s">
        <v>174</v>
      </c>
      <c r="E2" s="63"/>
      <c r="F2" s="63"/>
      <c r="G2" s="63"/>
      <c r="H2" s="63"/>
      <c r="I2" s="64"/>
      <c r="J2" s="65" t="s">
        <v>175</v>
      </c>
    </row>
    <row r="3" spans="2:10" ht="13.5" thickBot="1" x14ac:dyDescent="0.25">
      <c r="B3" s="66"/>
      <c r="C3" s="67"/>
      <c r="D3" s="68"/>
      <c r="E3" s="69"/>
      <c r="F3" s="69"/>
      <c r="G3" s="69"/>
      <c r="H3" s="69"/>
      <c r="I3" s="70"/>
      <c r="J3" s="71"/>
    </row>
    <row r="4" spans="2:10" x14ac:dyDescent="0.2">
      <c r="B4" s="66"/>
      <c r="C4" s="67"/>
      <c r="D4" s="62" t="s">
        <v>176</v>
      </c>
      <c r="E4" s="63"/>
      <c r="F4" s="63"/>
      <c r="G4" s="63"/>
      <c r="H4" s="63"/>
      <c r="I4" s="64"/>
      <c r="J4" s="65" t="s">
        <v>177</v>
      </c>
    </row>
    <row r="5" spans="2:10" x14ac:dyDescent="0.2">
      <c r="B5" s="66"/>
      <c r="C5" s="67"/>
      <c r="D5" s="72"/>
      <c r="E5" s="73"/>
      <c r="F5" s="73"/>
      <c r="G5" s="73"/>
      <c r="H5" s="73"/>
      <c r="I5" s="74"/>
      <c r="J5" s="75"/>
    </row>
    <row r="6" spans="2:10" ht="13.5" thickBot="1" x14ac:dyDescent="0.25">
      <c r="B6" s="76"/>
      <c r="C6" s="77"/>
      <c r="D6" s="68"/>
      <c r="E6" s="69"/>
      <c r="F6" s="69"/>
      <c r="G6" s="69"/>
      <c r="H6" s="69"/>
      <c r="I6" s="70"/>
      <c r="J6" s="71"/>
    </row>
    <row r="7" spans="2:10" x14ac:dyDescent="0.2">
      <c r="B7" s="78"/>
      <c r="J7" s="79"/>
    </row>
    <row r="8" spans="2:10" x14ac:dyDescent="0.2">
      <c r="B8" s="78"/>
      <c r="J8" s="79"/>
    </row>
    <row r="9" spans="2:10" x14ac:dyDescent="0.2">
      <c r="B9" s="78"/>
      <c r="J9" s="79"/>
    </row>
    <row r="10" spans="2:10" x14ac:dyDescent="0.2">
      <c r="B10" s="78"/>
      <c r="C10" s="80" t="s">
        <v>178</v>
      </c>
      <c r="E10" s="81"/>
      <c r="J10" s="79"/>
    </row>
    <row r="11" spans="2:10" x14ac:dyDescent="0.2">
      <c r="B11" s="78"/>
      <c r="J11" s="79"/>
    </row>
    <row r="12" spans="2:10" x14ac:dyDescent="0.2">
      <c r="B12" s="78"/>
      <c r="C12" s="80" t="s">
        <v>199</v>
      </c>
      <c r="J12" s="79"/>
    </row>
    <row r="13" spans="2:10" x14ac:dyDescent="0.2">
      <c r="B13" s="78"/>
      <c r="C13" s="80" t="s">
        <v>200</v>
      </c>
      <c r="J13" s="79"/>
    </row>
    <row r="14" spans="2:10" x14ac:dyDescent="0.2">
      <c r="B14" s="78"/>
      <c r="J14" s="79"/>
    </row>
    <row r="15" spans="2:10" x14ac:dyDescent="0.2">
      <c r="B15" s="78"/>
      <c r="C15" s="59" t="s">
        <v>179</v>
      </c>
      <c r="J15" s="79"/>
    </row>
    <row r="16" spans="2:10" x14ac:dyDescent="0.2">
      <c r="B16" s="78"/>
      <c r="C16" s="82"/>
      <c r="J16" s="79"/>
    </row>
    <row r="17" spans="2:10" x14ac:dyDescent="0.2">
      <c r="B17" s="78"/>
      <c r="C17" s="59" t="s">
        <v>180</v>
      </c>
      <c r="D17" s="81"/>
      <c r="H17" s="83" t="s">
        <v>181</v>
      </c>
      <c r="I17" s="83" t="s">
        <v>182</v>
      </c>
      <c r="J17" s="79"/>
    </row>
    <row r="18" spans="2:10" x14ac:dyDescent="0.2">
      <c r="B18" s="78"/>
      <c r="C18" s="80" t="s">
        <v>183</v>
      </c>
      <c r="D18" s="80"/>
      <c r="E18" s="80"/>
      <c r="F18" s="80"/>
      <c r="H18" s="84">
        <v>15</v>
      </c>
      <c r="I18" s="107">
        <v>17050729</v>
      </c>
      <c r="J18" s="79"/>
    </row>
    <row r="19" spans="2:10" x14ac:dyDescent="0.2">
      <c r="B19" s="78"/>
      <c r="C19" s="59" t="s">
        <v>184</v>
      </c>
      <c r="H19" s="85">
        <v>4</v>
      </c>
      <c r="I19" s="86">
        <v>1323693</v>
      </c>
      <c r="J19" s="79"/>
    </row>
    <row r="20" spans="2:10" x14ac:dyDescent="0.2">
      <c r="B20" s="78"/>
      <c r="C20" s="59" t="s">
        <v>185</v>
      </c>
      <c r="H20" s="85">
        <v>3</v>
      </c>
      <c r="I20" s="86">
        <v>12624609</v>
      </c>
      <c r="J20" s="79"/>
    </row>
    <row r="21" spans="2:10" x14ac:dyDescent="0.2">
      <c r="B21" s="78"/>
      <c r="C21" s="59" t="s">
        <v>186</v>
      </c>
      <c r="H21" s="85">
        <v>2</v>
      </c>
      <c r="I21" s="87">
        <v>167122</v>
      </c>
      <c r="J21" s="79"/>
    </row>
    <row r="22" spans="2:10" x14ac:dyDescent="0.2">
      <c r="B22" s="78"/>
      <c r="C22" s="59" t="s">
        <v>41</v>
      </c>
      <c r="H22" s="85">
        <v>3</v>
      </c>
      <c r="I22" s="86">
        <v>1175308</v>
      </c>
      <c r="J22" s="79"/>
    </row>
    <row r="23" spans="2:10" ht="13.5" thickBot="1" x14ac:dyDescent="0.25">
      <c r="B23" s="78"/>
      <c r="C23" s="59" t="s">
        <v>187</v>
      </c>
      <c r="H23" s="88">
        <v>1</v>
      </c>
      <c r="I23" s="89">
        <v>1598397</v>
      </c>
      <c r="J23" s="79"/>
    </row>
    <row r="24" spans="2:10" x14ac:dyDescent="0.2">
      <c r="B24" s="78"/>
      <c r="C24" s="80" t="s">
        <v>188</v>
      </c>
      <c r="D24" s="80"/>
      <c r="E24" s="80"/>
      <c r="F24" s="80"/>
      <c r="H24" s="84">
        <f>H19+H20+H21+H22+H23</f>
        <v>13</v>
      </c>
      <c r="I24" s="90">
        <f>I19+I20+I21+I22+I23</f>
        <v>16889129</v>
      </c>
      <c r="J24" s="79"/>
    </row>
    <row r="25" spans="2:10" x14ac:dyDescent="0.2">
      <c r="B25" s="78"/>
      <c r="C25" s="59" t="s">
        <v>189</v>
      </c>
      <c r="H25" s="85">
        <v>2</v>
      </c>
      <c r="I25" s="86">
        <v>161600</v>
      </c>
      <c r="J25" s="79"/>
    </row>
    <row r="26" spans="2:10" x14ac:dyDescent="0.2">
      <c r="B26" s="78"/>
      <c r="C26" s="59" t="s">
        <v>190</v>
      </c>
      <c r="H26" s="85">
        <v>0</v>
      </c>
      <c r="I26" s="86">
        <v>0</v>
      </c>
      <c r="J26" s="79"/>
    </row>
    <row r="27" spans="2:10" ht="13.5" thickBot="1" x14ac:dyDescent="0.25">
      <c r="B27" s="78"/>
      <c r="C27" s="59" t="s">
        <v>191</v>
      </c>
      <c r="H27" s="88">
        <v>0</v>
      </c>
      <c r="I27" s="89">
        <v>0</v>
      </c>
      <c r="J27" s="79"/>
    </row>
    <row r="28" spans="2:10" x14ac:dyDescent="0.2">
      <c r="B28" s="78"/>
      <c r="C28" s="80" t="s">
        <v>192</v>
      </c>
      <c r="D28" s="80"/>
      <c r="E28" s="80"/>
      <c r="F28" s="80"/>
      <c r="H28" s="84">
        <f>H25+H26+H27</f>
        <v>2</v>
      </c>
      <c r="I28" s="90">
        <f>I25+I26+I27</f>
        <v>161600</v>
      </c>
      <c r="J28" s="79"/>
    </row>
    <row r="29" spans="2:10" ht="13.5" thickBot="1" x14ac:dyDescent="0.25">
      <c r="B29" s="78"/>
      <c r="C29" s="59" t="s">
        <v>193</v>
      </c>
      <c r="D29" s="80"/>
      <c r="E29" s="80"/>
      <c r="F29" s="80"/>
      <c r="H29" s="88">
        <v>0</v>
      </c>
      <c r="I29" s="89">
        <v>0</v>
      </c>
      <c r="J29" s="79"/>
    </row>
    <row r="30" spans="2:10" x14ac:dyDescent="0.2">
      <c r="B30" s="78"/>
      <c r="C30" s="80" t="s">
        <v>194</v>
      </c>
      <c r="D30" s="80"/>
      <c r="E30" s="80"/>
      <c r="F30" s="80"/>
      <c r="H30" s="85">
        <f>H29</f>
        <v>0</v>
      </c>
      <c r="I30" s="86">
        <f>I29</f>
        <v>0</v>
      </c>
      <c r="J30" s="79"/>
    </row>
    <row r="31" spans="2:10" x14ac:dyDescent="0.2">
      <c r="B31" s="78"/>
      <c r="C31" s="80"/>
      <c r="D31" s="80"/>
      <c r="E31" s="80"/>
      <c r="F31" s="80"/>
      <c r="H31" s="91"/>
      <c r="I31" s="90"/>
      <c r="J31" s="79"/>
    </row>
    <row r="32" spans="2:10" ht="13.5" thickBot="1" x14ac:dyDescent="0.25">
      <c r="B32" s="78"/>
      <c r="C32" s="80" t="s">
        <v>195</v>
      </c>
      <c r="D32" s="80"/>
      <c r="H32" s="92">
        <f>H24+H28+H30</f>
        <v>15</v>
      </c>
      <c r="I32" s="93">
        <f>I24+I28+I30</f>
        <v>17050729</v>
      </c>
      <c r="J32" s="79"/>
    </row>
    <row r="33" spans="2:10" ht="13.5" thickTop="1" x14ac:dyDescent="0.2">
      <c r="B33" s="78"/>
      <c r="C33" s="80"/>
      <c r="D33" s="80"/>
      <c r="H33" s="94"/>
      <c r="I33" s="86"/>
      <c r="J33" s="79"/>
    </row>
    <row r="34" spans="2:10" x14ac:dyDescent="0.2">
      <c r="B34" s="78"/>
      <c r="G34" s="94"/>
      <c r="H34" s="94"/>
      <c r="I34" s="94"/>
      <c r="J34" s="79"/>
    </row>
    <row r="35" spans="2:10" x14ac:dyDescent="0.2">
      <c r="B35" s="78"/>
      <c r="G35" s="94"/>
      <c r="H35" s="94"/>
      <c r="I35" s="94"/>
      <c r="J35" s="79"/>
    </row>
    <row r="36" spans="2:10" x14ac:dyDescent="0.2">
      <c r="B36" s="78"/>
      <c r="G36" s="94"/>
      <c r="H36" s="94"/>
      <c r="I36" s="94"/>
      <c r="J36" s="79"/>
    </row>
    <row r="37" spans="2:10" ht="13.5" thickBot="1" x14ac:dyDescent="0.25">
      <c r="B37" s="78"/>
      <c r="C37" s="95"/>
      <c r="D37" s="95"/>
      <c r="G37" s="96" t="s">
        <v>196</v>
      </c>
      <c r="H37" s="95"/>
      <c r="I37" s="94"/>
      <c r="J37" s="79"/>
    </row>
    <row r="38" spans="2:10" ht="4.5" customHeight="1" x14ac:dyDescent="0.2">
      <c r="B38" s="78"/>
      <c r="C38" s="94"/>
      <c r="D38" s="94"/>
      <c r="G38" s="94"/>
      <c r="H38" s="94"/>
      <c r="I38" s="94"/>
      <c r="J38" s="79"/>
    </row>
    <row r="39" spans="2:10" x14ac:dyDescent="0.2">
      <c r="B39" s="78"/>
      <c r="C39" s="80" t="s">
        <v>197</v>
      </c>
      <c r="G39" s="97" t="s">
        <v>198</v>
      </c>
      <c r="H39" s="94"/>
      <c r="I39" s="94"/>
      <c r="J39" s="79"/>
    </row>
    <row r="40" spans="2:10" x14ac:dyDescent="0.2">
      <c r="B40" s="78"/>
      <c r="G40" s="94"/>
      <c r="H40" s="94"/>
      <c r="I40" s="94"/>
      <c r="J40" s="79"/>
    </row>
    <row r="41" spans="2:10" ht="18.75" customHeight="1" thickBot="1" x14ac:dyDescent="0.25">
      <c r="B41" s="98"/>
      <c r="C41" s="99"/>
      <c r="D41" s="99"/>
      <c r="E41" s="99"/>
      <c r="F41" s="99"/>
      <c r="G41" s="95"/>
      <c r="H41" s="95"/>
      <c r="I41" s="95"/>
      <c r="J41" s="100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9"/>
  <sheetViews>
    <sheetView workbookViewId="0">
      <selection activeCell="A3" sqref="A3:D11"/>
    </sheetView>
  </sheetViews>
  <sheetFormatPr baseColWidth="10" defaultRowHeight="15" x14ac:dyDescent="0.25"/>
  <cols>
    <col min="1" max="1" width="10" customWidth="1"/>
    <col min="2" max="2" width="11.85546875" customWidth="1"/>
    <col min="3" max="3" width="10.28515625" customWidth="1"/>
    <col min="4" max="4" width="9" customWidth="1"/>
    <col min="6" max="6" width="15.7109375" customWidth="1"/>
    <col min="7" max="7" width="11.140625" customWidth="1"/>
    <col min="10" max="10" width="8.7109375" customWidth="1"/>
    <col min="11" max="11" width="9.140625" customWidth="1"/>
  </cols>
  <sheetData>
    <row r="3" spans="1:13" ht="45" x14ac:dyDescent="0.25">
      <c r="A3" s="31" t="s">
        <v>59</v>
      </c>
      <c r="B3" s="31" t="s">
        <v>60</v>
      </c>
      <c r="C3" s="31" t="s">
        <v>61</v>
      </c>
      <c r="D3" s="31" t="s">
        <v>62</v>
      </c>
      <c r="F3" s="33" t="s">
        <v>1</v>
      </c>
      <c r="G3" s="33" t="s">
        <v>2</v>
      </c>
      <c r="H3" s="33" t="s">
        <v>3</v>
      </c>
      <c r="I3" s="33" t="s">
        <v>4</v>
      </c>
      <c r="J3" s="33" t="s">
        <v>32</v>
      </c>
      <c r="K3" s="33" t="s">
        <v>31</v>
      </c>
      <c r="L3" s="33" t="s">
        <v>5</v>
      </c>
      <c r="M3" s="33" t="s">
        <v>7</v>
      </c>
    </row>
    <row r="4" spans="1:13" x14ac:dyDescent="0.25">
      <c r="A4" s="5">
        <v>2009</v>
      </c>
      <c r="B4" s="5">
        <v>1210293</v>
      </c>
      <c r="C4" s="5">
        <v>1210293</v>
      </c>
      <c r="D4" s="5">
        <v>4876234</v>
      </c>
      <c r="F4" s="34" t="s">
        <v>12</v>
      </c>
      <c r="G4" s="35">
        <v>40110</v>
      </c>
      <c r="H4" s="35">
        <v>40127</v>
      </c>
      <c r="I4" s="36">
        <v>32600</v>
      </c>
      <c r="J4" s="36">
        <v>0</v>
      </c>
      <c r="K4" s="36">
        <v>0</v>
      </c>
      <c r="L4" s="36">
        <v>32600</v>
      </c>
      <c r="M4" s="36">
        <v>131344.42199999999</v>
      </c>
    </row>
    <row r="5" spans="1:13" x14ac:dyDescent="0.25">
      <c r="A5" s="5">
        <v>2010</v>
      </c>
      <c r="B5" s="5">
        <v>161022</v>
      </c>
      <c r="C5" s="5">
        <v>161022</v>
      </c>
      <c r="D5" s="5">
        <v>622051</v>
      </c>
      <c r="F5" s="34" t="s">
        <v>13</v>
      </c>
      <c r="G5" s="35">
        <v>40111</v>
      </c>
      <c r="H5" s="35">
        <v>40127</v>
      </c>
      <c r="I5" s="36">
        <v>1177693</v>
      </c>
      <c r="J5" s="36">
        <v>0</v>
      </c>
      <c r="K5" s="36">
        <v>0</v>
      </c>
      <c r="L5" s="36">
        <v>1177693</v>
      </c>
      <c r="M5" s="36">
        <v>4744889.76621</v>
      </c>
    </row>
    <row r="6" spans="1:13" x14ac:dyDescent="0.25">
      <c r="A6" s="5">
        <v>2012</v>
      </c>
      <c r="B6" s="5">
        <v>51655</v>
      </c>
      <c r="C6" s="5">
        <v>51655</v>
      </c>
      <c r="D6" s="5">
        <v>168164.91870000001</v>
      </c>
      <c r="F6" s="34" t="s">
        <v>14</v>
      </c>
      <c r="G6" s="35">
        <v>40158</v>
      </c>
      <c r="H6" s="35">
        <v>40190</v>
      </c>
      <c r="I6" s="36">
        <v>32600</v>
      </c>
      <c r="J6" s="36">
        <v>0</v>
      </c>
      <c r="K6" s="36">
        <v>0</v>
      </c>
      <c r="L6" s="36">
        <v>32600</v>
      </c>
      <c r="M6" s="36">
        <v>129557.61599999999</v>
      </c>
    </row>
    <row r="7" spans="1:13" x14ac:dyDescent="0.25">
      <c r="A7" s="5">
        <v>2013</v>
      </c>
      <c r="B7" s="5">
        <v>38700</v>
      </c>
      <c r="C7" s="5">
        <v>38700</v>
      </c>
      <c r="D7" s="5">
        <v>110872.01700000001</v>
      </c>
      <c r="F7" s="34" t="s">
        <v>15</v>
      </c>
      <c r="G7" s="35">
        <v>40324</v>
      </c>
      <c r="H7" s="35">
        <v>40350</v>
      </c>
      <c r="I7" s="36">
        <v>128422</v>
      </c>
      <c r="J7" s="36">
        <v>0</v>
      </c>
      <c r="K7" s="36">
        <v>0</v>
      </c>
      <c r="L7" s="36">
        <v>128422</v>
      </c>
      <c r="M7" s="36">
        <v>492493.23311999999</v>
      </c>
    </row>
    <row r="8" spans="1:13" x14ac:dyDescent="0.25">
      <c r="A8" s="5">
        <v>2014</v>
      </c>
      <c r="B8" s="5">
        <v>6474046</v>
      </c>
      <c r="C8" s="5">
        <v>1021140</v>
      </c>
      <c r="D8" s="5">
        <v>2515925.5776</v>
      </c>
      <c r="F8" s="34" t="s">
        <v>16</v>
      </c>
      <c r="G8" s="35">
        <v>40994.862782291668</v>
      </c>
      <c r="H8" s="35">
        <v>41016.375</v>
      </c>
      <c r="I8" s="36">
        <v>51655</v>
      </c>
      <c r="J8" s="36">
        <v>0</v>
      </c>
      <c r="K8" s="36">
        <v>0</v>
      </c>
      <c r="L8" s="36">
        <v>51655</v>
      </c>
      <c r="M8" s="36">
        <v>168164.91870000001</v>
      </c>
    </row>
    <row r="9" spans="1:13" x14ac:dyDescent="0.25">
      <c r="A9" s="5">
        <v>2017</v>
      </c>
      <c r="B9" s="5">
        <v>102513</v>
      </c>
      <c r="C9" s="5">
        <v>102513</v>
      </c>
      <c r="D9" s="5">
        <v>168651.31221</v>
      </c>
      <c r="F9" s="34" t="s">
        <v>17</v>
      </c>
      <c r="G9" s="35">
        <v>41450.318240659719</v>
      </c>
      <c r="H9" s="35">
        <v>41465</v>
      </c>
      <c r="I9" s="36">
        <v>38700</v>
      </c>
      <c r="J9" s="36">
        <v>0</v>
      </c>
      <c r="K9" s="36">
        <v>0</v>
      </c>
      <c r="L9" s="36">
        <v>38700</v>
      </c>
      <c r="M9" s="36">
        <v>110872.01700000001</v>
      </c>
    </row>
    <row r="10" spans="1:13" x14ac:dyDescent="0.25">
      <c r="A10" s="5">
        <v>2022</v>
      </c>
      <c r="B10" s="5">
        <v>14465406</v>
      </c>
      <c r="C10" s="5">
        <v>14465406</v>
      </c>
      <c r="D10" s="5">
        <v>294516</v>
      </c>
      <c r="F10" s="34" t="s">
        <v>18</v>
      </c>
      <c r="G10" s="35">
        <v>41906.624373726852</v>
      </c>
      <c r="H10" s="35">
        <v>41926</v>
      </c>
      <c r="I10" s="36">
        <v>6474046</v>
      </c>
      <c r="J10" s="36">
        <v>0</v>
      </c>
      <c r="K10" s="36">
        <v>5452906</v>
      </c>
      <c r="L10" s="36">
        <v>1021140</v>
      </c>
      <c r="M10" s="36">
        <v>2515925.5776</v>
      </c>
    </row>
    <row r="11" spans="1:13" x14ac:dyDescent="0.25">
      <c r="A11" s="7" t="s">
        <v>63</v>
      </c>
      <c r="B11" s="7">
        <f>SUM(B4:B10)</f>
        <v>22503635</v>
      </c>
      <c r="C11" s="7">
        <f>SUM(C4:C10)</f>
        <v>17050729</v>
      </c>
      <c r="D11" s="7">
        <f>SUM(D4:D10)</f>
        <v>8756414.8255099989</v>
      </c>
      <c r="F11" s="34" t="s">
        <v>19</v>
      </c>
      <c r="G11" s="35">
        <v>42845.029726122681</v>
      </c>
      <c r="H11" s="35">
        <v>42867</v>
      </c>
      <c r="I11" s="36">
        <v>102513</v>
      </c>
      <c r="J11" s="36">
        <v>0</v>
      </c>
      <c r="K11" s="36">
        <v>0</v>
      </c>
      <c r="L11" s="36">
        <v>102513</v>
      </c>
      <c r="M11" s="36">
        <v>168651.31221</v>
      </c>
    </row>
    <row r="12" spans="1:13" x14ac:dyDescent="0.25">
      <c r="F12" s="34" t="s">
        <v>9</v>
      </c>
      <c r="G12" s="35">
        <v>44706.571197453704</v>
      </c>
      <c r="H12" s="35">
        <v>44726</v>
      </c>
      <c r="I12" s="36">
        <v>567800</v>
      </c>
      <c r="J12" s="36">
        <v>0</v>
      </c>
      <c r="K12" s="36">
        <v>0</v>
      </c>
      <c r="L12" s="36">
        <v>567800</v>
      </c>
      <c r="M12" s="36">
        <v>15807.552</v>
      </c>
    </row>
    <row r="13" spans="1:13" x14ac:dyDescent="0.25">
      <c r="F13" s="34" t="s">
        <v>20</v>
      </c>
      <c r="G13" s="35">
        <v>44608.079778206018</v>
      </c>
      <c r="H13" s="35">
        <v>44658</v>
      </c>
      <c r="I13" s="36">
        <v>80800</v>
      </c>
      <c r="J13" s="36">
        <v>0</v>
      </c>
      <c r="K13" s="36">
        <v>0</v>
      </c>
      <c r="L13" s="36">
        <v>80800</v>
      </c>
      <c r="M13" s="36">
        <v>7029.6</v>
      </c>
    </row>
    <row r="14" spans="1:13" x14ac:dyDescent="0.25">
      <c r="F14" s="34" t="s">
        <v>21</v>
      </c>
      <c r="G14" s="35">
        <v>44660.97728619213</v>
      </c>
      <c r="H14" s="35">
        <v>44692</v>
      </c>
      <c r="I14" s="36">
        <v>80800</v>
      </c>
      <c r="J14" s="36">
        <v>0</v>
      </c>
      <c r="K14" s="36">
        <v>0</v>
      </c>
      <c r="L14" s="36">
        <v>80800</v>
      </c>
      <c r="M14" s="36">
        <v>4639.5360000000001</v>
      </c>
    </row>
    <row r="15" spans="1:13" x14ac:dyDescent="0.25">
      <c r="F15" s="34" t="s">
        <v>22</v>
      </c>
      <c r="G15" s="35">
        <v>44682.773684641201</v>
      </c>
      <c r="H15" s="35">
        <v>44726</v>
      </c>
      <c r="I15" s="36">
        <v>9591921</v>
      </c>
      <c r="J15" s="36">
        <v>0</v>
      </c>
      <c r="K15" s="36">
        <v>0</v>
      </c>
      <c r="L15" s="36">
        <v>9591921</v>
      </c>
      <c r="M15" s="36">
        <v>267039.08064</v>
      </c>
    </row>
    <row r="16" spans="1:13" x14ac:dyDescent="0.25">
      <c r="F16" s="34" t="s">
        <v>23</v>
      </c>
      <c r="G16" s="35">
        <v>44743.582869710648</v>
      </c>
      <c r="H16" s="35">
        <v>44785</v>
      </c>
      <c r="I16" s="36">
        <v>1598397</v>
      </c>
      <c r="J16" s="36">
        <v>0</v>
      </c>
      <c r="K16" s="36">
        <v>0</v>
      </c>
      <c r="L16" s="36">
        <v>1598397</v>
      </c>
      <c r="M16" s="36">
        <v>0</v>
      </c>
    </row>
    <row r="17" spans="6:13" x14ac:dyDescent="0.25">
      <c r="F17" s="34" t="s">
        <v>24</v>
      </c>
      <c r="G17" s="35">
        <v>44759.994035682867</v>
      </c>
      <c r="H17" s="35">
        <v>44785</v>
      </c>
      <c r="I17" s="36">
        <v>80800</v>
      </c>
      <c r="J17" s="36">
        <v>0</v>
      </c>
      <c r="K17" s="36">
        <v>0</v>
      </c>
      <c r="L17" s="36">
        <v>80800</v>
      </c>
      <c r="M17" s="36">
        <v>0</v>
      </c>
    </row>
    <row r="18" spans="6:13" x14ac:dyDescent="0.25">
      <c r="F18" s="34" t="s">
        <v>25</v>
      </c>
      <c r="G18" s="35">
        <v>44769.385585219905</v>
      </c>
      <c r="H18" s="35">
        <v>44785</v>
      </c>
      <c r="I18" s="36">
        <v>2464888</v>
      </c>
      <c r="J18" s="36">
        <v>0</v>
      </c>
      <c r="K18" s="36">
        <v>0</v>
      </c>
      <c r="L18" s="36">
        <v>2464888</v>
      </c>
      <c r="M18" s="36">
        <v>0</v>
      </c>
    </row>
    <row r="19" spans="6:13" x14ac:dyDescent="0.25">
      <c r="F19" s="41" t="s">
        <v>29</v>
      </c>
      <c r="G19" s="41"/>
      <c r="H19" s="41"/>
      <c r="I19" s="37">
        <f>SUM(I4:I18)</f>
        <v>22503635</v>
      </c>
      <c r="J19" s="37">
        <f>SUM(J4:J18)</f>
        <v>0</v>
      </c>
      <c r="K19" s="37">
        <f>SUM(K4:K18)</f>
        <v>5452906</v>
      </c>
      <c r="L19" s="37">
        <f>SUM(L4:L18)</f>
        <v>17050729</v>
      </c>
      <c r="M19" s="37">
        <f>SUM(M4:M18)</f>
        <v>8756414.6314799991</v>
      </c>
    </row>
  </sheetData>
  <mergeCells count="1">
    <mergeCell ref="F19:H19"/>
  </mergeCells>
  <pageMargins left="0.7" right="0.7" top="0.75" bottom="0.75" header="0.3" footer="0.3"/>
  <pageSetup paperSize="12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0"/>
  <sheetViews>
    <sheetView workbookViewId="0">
      <selection activeCell="I4" sqref="I4:O20"/>
    </sheetView>
  </sheetViews>
  <sheetFormatPr baseColWidth="10" defaultRowHeight="15" x14ac:dyDescent="0.25"/>
  <cols>
    <col min="1" max="1" width="16" customWidth="1"/>
    <col min="9" max="9" width="15.42578125" customWidth="1"/>
  </cols>
  <sheetData>
    <row r="4" spans="1:15" ht="30" x14ac:dyDescent="0.25">
      <c r="A4" s="10" t="s">
        <v>1</v>
      </c>
      <c r="B4" s="10" t="s">
        <v>2</v>
      </c>
      <c r="C4" s="10" t="s">
        <v>3</v>
      </c>
      <c r="D4" s="10" t="s">
        <v>4</v>
      </c>
      <c r="E4" s="10" t="s">
        <v>32</v>
      </c>
      <c r="F4" s="10" t="s">
        <v>31</v>
      </c>
      <c r="G4" s="10" t="s">
        <v>5</v>
      </c>
      <c r="I4" s="32" t="s">
        <v>1</v>
      </c>
      <c r="J4" s="32" t="s">
        <v>2</v>
      </c>
      <c r="K4" s="32" t="s">
        <v>3</v>
      </c>
      <c r="L4" s="32" t="s">
        <v>4</v>
      </c>
      <c r="M4" s="32" t="s">
        <v>31</v>
      </c>
      <c r="N4" s="32" t="s">
        <v>5</v>
      </c>
      <c r="O4" s="32" t="s">
        <v>7</v>
      </c>
    </row>
    <row r="5" spans="1:15" x14ac:dyDescent="0.25">
      <c r="A5" s="3" t="s">
        <v>23</v>
      </c>
      <c r="B5" s="4">
        <v>44743.582869710648</v>
      </c>
      <c r="C5" s="4">
        <v>44785</v>
      </c>
      <c r="D5" s="5">
        <v>1598397</v>
      </c>
      <c r="E5" s="5">
        <v>0</v>
      </c>
      <c r="F5" s="5">
        <v>0</v>
      </c>
      <c r="G5" s="5">
        <v>1598397</v>
      </c>
      <c r="I5" s="3" t="s">
        <v>12</v>
      </c>
      <c r="J5" s="4">
        <v>40110</v>
      </c>
      <c r="K5" s="4">
        <v>40127</v>
      </c>
      <c r="L5" s="5">
        <v>32600</v>
      </c>
      <c r="M5" s="5">
        <v>0</v>
      </c>
      <c r="N5" s="5">
        <v>32600</v>
      </c>
      <c r="O5" s="5">
        <v>131344.42199999999</v>
      </c>
    </row>
    <row r="6" spans="1:15" x14ac:dyDescent="0.25">
      <c r="A6" s="3" t="s">
        <v>24</v>
      </c>
      <c r="B6" s="4">
        <v>44759.994035682867</v>
      </c>
      <c r="C6" s="4">
        <v>44785</v>
      </c>
      <c r="D6" s="5">
        <v>80800</v>
      </c>
      <c r="E6" s="5">
        <v>0</v>
      </c>
      <c r="F6" s="5">
        <v>0</v>
      </c>
      <c r="G6" s="5">
        <v>80800</v>
      </c>
      <c r="I6" s="3" t="s">
        <v>13</v>
      </c>
      <c r="J6" s="4">
        <v>40111</v>
      </c>
      <c r="K6" s="4">
        <v>40127</v>
      </c>
      <c r="L6" s="5">
        <v>1177693</v>
      </c>
      <c r="M6" s="5">
        <v>0</v>
      </c>
      <c r="N6" s="5">
        <v>1177693</v>
      </c>
      <c r="O6" s="5">
        <v>4744889.76621</v>
      </c>
    </row>
    <row r="7" spans="1:15" x14ac:dyDescent="0.25">
      <c r="A7" s="3" t="s">
        <v>25</v>
      </c>
      <c r="B7" s="4">
        <v>44769.385585219905</v>
      </c>
      <c r="C7" s="4">
        <v>44785</v>
      </c>
      <c r="D7" s="5">
        <v>2464888</v>
      </c>
      <c r="E7" s="5">
        <v>0</v>
      </c>
      <c r="F7" s="5">
        <v>0</v>
      </c>
      <c r="G7" s="5">
        <v>2464888</v>
      </c>
      <c r="I7" s="3" t="s">
        <v>14</v>
      </c>
      <c r="J7" s="4">
        <v>40158</v>
      </c>
      <c r="K7" s="4">
        <v>40190</v>
      </c>
      <c r="L7" s="5">
        <v>32600</v>
      </c>
      <c r="M7" s="5">
        <v>0</v>
      </c>
      <c r="N7" s="5">
        <v>32600</v>
      </c>
      <c r="O7" s="5">
        <v>129557.61599999999</v>
      </c>
    </row>
    <row r="8" spans="1:15" x14ac:dyDescent="0.25">
      <c r="A8" s="42" t="s">
        <v>58</v>
      </c>
      <c r="B8" s="43"/>
      <c r="C8" s="44"/>
      <c r="D8" s="5">
        <f>SUM(D5:D7)</f>
        <v>4144085</v>
      </c>
      <c r="E8" s="5">
        <f>SUM(E5:E7)</f>
        <v>0</v>
      </c>
      <c r="F8" s="5">
        <f>SUM(F5:F7)</f>
        <v>0</v>
      </c>
      <c r="G8" s="5">
        <f>SUM(G5:G7)</f>
        <v>4144085</v>
      </c>
      <c r="I8" s="3" t="s">
        <v>15</v>
      </c>
      <c r="J8" s="4">
        <v>40324</v>
      </c>
      <c r="K8" s="4">
        <v>40350</v>
      </c>
      <c r="L8" s="5">
        <v>128422</v>
      </c>
      <c r="M8" s="5">
        <v>0</v>
      </c>
      <c r="N8" s="5">
        <v>128422</v>
      </c>
      <c r="O8" s="5">
        <v>492493.23311999999</v>
      </c>
    </row>
    <row r="9" spans="1:15" x14ac:dyDescent="0.25">
      <c r="I9" s="3" t="s">
        <v>16</v>
      </c>
      <c r="J9" s="4">
        <v>40994.862782291668</v>
      </c>
      <c r="K9" s="4">
        <v>41016.375</v>
      </c>
      <c r="L9" s="5">
        <v>51655</v>
      </c>
      <c r="M9" s="5">
        <v>0</v>
      </c>
      <c r="N9" s="5">
        <v>51655</v>
      </c>
      <c r="O9" s="5">
        <v>168164.91870000001</v>
      </c>
    </row>
    <row r="10" spans="1:15" x14ac:dyDescent="0.25">
      <c r="I10" s="3" t="s">
        <v>17</v>
      </c>
      <c r="J10" s="4">
        <v>41450.318240659719</v>
      </c>
      <c r="K10" s="4">
        <v>41465</v>
      </c>
      <c r="L10" s="5">
        <v>38700</v>
      </c>
      <c r="M10" s="5">
        <v>0</v>
      </c>
      <c r="N10" s="5">
        <v>38700</v>
      </c>
      <c r="O10" s="5">
        <v>110872.01700000001</v>
      </c>
    </row>
    <row r="11" spans="1:15" x14ac:dyDescent="0.25">
      <c r="I11" s="3" t="s">
        <v>18</v>
      </c>
      <c r="J11" s="4">
        <v>41906.624373726852</v>
      </c>
      <c r="K11" s="4">
        <v>41926</v>
      </c>
      <c r="L11" s="5">
        <v>6474046</v>
      </c>
      <c r="M11" s="5">
        <v>5452906</v>
      </c>
      <c r="N11" s="5">
        <v>1021140</v>
      </c>
      <c r="O11" s="5">
        <v>2515925.5776</v>
      </c>
    </row>
    <row r="12" spans="1:15" x14ac:dyDescent="0.25">
      <c r="I12" s="3" t="s">
        <v>19</v>
      </c>
      <c r="J12" s="4">
        <v>42845.029726122681</v>
      </c>
      <c r="K12" s="4">
        <v>42867</v>
      </c>
      <c r="L12" s="5">
        <v>102513</v>
      </c>
      <c r="M12" s="5">
        <v>0</v>
      </c>
      <c r="N12" s="5">
        <v>102513</v>
      </c>
      <c r="O12" s="5">
        <v>168651.31221</v>
      </c>
    </row>
    <row r="13" spans="1:15" x14ac:dyDescent="0.25">
      <c r="I13" s="3" t="s">
        <v>9</v>
      </c>
      <c r="J13" s="4">
        <v>44706.571197453704</v>
      </c>
      <c r="K13" s="4">
        <v>44726</v>
      </c>
      <c r="L13" s="5">
        <v>567800</v>
      </c>
      <c r="M13" s="5">
        <v>0</v>
      </c>
      <c r="N13" s="5">
        <v>567800</v>
      </c>
      <c r="O13" s="5">
        <v>15807.552</v>
      </c>
    </row>
    <row r="14" spans="1:15" x14ac:dyDescent="0.25">
      <c r="I14" s="3" t="s">
        <v>20</v>
      </c>
      <c r="J14" s="4">
        <v>44608.079778206018</v>
      </c>
      <c r="K14" s="4">
        <v>44658</v>
      </c>
      <c r="L14" s="5">
        <v>80800</v>
      </c>
      <c r="M14" s="5">
        <v>0</v>
      </c>
      <c r="N14" s="5">
        <v>80800</v>
      </c>
      <c r="O14" s="5">
        <v>7029.6</v>
      </c>
    </row>
    <row r="15" spans="1:15" x14ac:dyDescent="0.25">
      <c r="I15" s="3" t="s">
        <v>21</v>
      </c>
      <c r="J15" s="4">
        <v>44660.97728619213</v>
      </c>
      <c r="K15" s="4">
        <v>44692</v>
      </c>
      <c r="L15" s="5">
        <v>80800</v>
      </c>
      <c r="M15" s="5">
        <v>0</v>
      </c>
      <c r="N15" s="5">
        <v>80800</v>
      </c>
      <c r="O15" s="5">
        <v>4639.5360000000001</v>
      </c>
    </row>
    <row r="16" spans="1:15" x14ac:dyDescent="0.25">
      <c r="I16" s="3" t="s">
        <v>22</v>
      </c>
      <c r="J16" s="4">
        <v>44682.773684641201</v>
      </c>
      <c r="K16" s="4">
        <v>44726</v>
      </c>
      <c r="L16" s="5">
        <v>9591921</v>
      </c>
      <c r="M16" s="5">
        <v>0</v>
      </c>
      <c r="N16" s="5">
        <v>9591921</v>
      </c>
      <c r="O16" s="5">
        <v>267039.08064</v>
      </c>
    </row>
    <row r="17" spans="9:15" x14ac:dyDescent="0.25">
      <c r="I17" s="3" t="s">
        <v>23</v>
      </c>
      <c r="J17" s="4">
        <v>44743.582869710648</v>
      </c>
      <c r="K17" s="4">
        <v>44785</v>
      </c>
      <c r="L17" s="5">
        <v>1598397</v>
      </c>
      <c r="M17" s="5">
        <v>0</v>
      </c>
      <c r="N17" s="5">
        <v>1598397</v>
      </c>
      <c r="O17" s="5">
        <v>0</v>
      </c>
    </row>
    <row r="18" spans="9:15" x14ac:dyDescent="0.25">
      <c r="I18" s="3" t="s">
        <v>24</v>
      </c>
      <c r="J18" s="4">
        <v>44759.994035682867</v>
      </c>
      <c r="K18" s="4">
        <v>44785</v>
      </c>
      <c r="L18" s="5">
        <v>80800</v>
      </c>
      <c r="M18" s="5">
        <v>0</v>
      </c>
      <c r="N18" s="5">
        <v>80800</v>
      </c>
      <c r="O18" s="5">
        <v>0</v>
      </c>
    </row>
    <row r="19" spans="9:15" x14ac:dyDescent="0.25">
      <c r="I19" s="3" t="s">
        <v>25</v>
      </c>
      <c r="J19" s="4">
        <v>44769.385585219905</v>
      </c>
      <c r="K19" s="4">
        <v>44785</v>
      </c>
      <c r="L19" s="5">
        <v>2464888</v>
      </c>
      <c r="M19" s="5">
        <v>0</v>
      </c>
      <c r="N19" s="5">
        <v>2464888</v>
      </c>
      <c r="O19" s="5">
        <v>0</v>
      </c>
    </row>
    <row r="20" spans="9:15" x14ac:dyDescent="0.25">
      <c r="I20" s="39" t="s">
        <v>64</v>
      </c>
      <c r="J20" s="39"/>
      <c r="K20" s="39"/>
      <c r="L20" s="7">
        <f>SUM(L5:L19)</f>
        <v>22503635</v>
      </c>
      <c r="M20" s="7">
        <f t="shared" ref="M20:O20" si="0">SUM(M5:M19)</f>
        <v>5452906</v>
      </c>
      <c r="N20" s="7">
        <f t="shared" si="0"/>
        <v>17050729</v>
      </c>
      <c r="O20" s="7">
        <f t="shared" si="0"/>
        <v>8756414.6314799991</v>
      </c>
    </row>
  </sheetData>
  <mergeCells count="2">
    <mergeCell ref="A8:C8"/>
    <mergeCell ref="I20:K20"/>
  </mergeCells>
  <pageMargins left="0.7" right="0.7" top="0.75" bottom="0.75" header="0.3" footer="0.3"/>
  <pageSetup paperSize="12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17" workbookViewId="0">
      <selection activeCell="E36" sqref="E36"/>
    </sheetView>
  </sheetViews>
  <sheetFormatPr baseColWidth="10" defaultRowHeight="15" x14ac:dyDescent="0.25"/>
  <cols>
    <col min="1" max="1" width="15.5703125" style="14" customWidth="1"/>
    <col min="2" max="2" width="10.5703125" style="14" customWidth="1"/>
    <col min="3" max="3" width="12.28515625" style="14" customWidth="1"/>
    <col min="4" max="4" width="7.28515625" style="14" customWidth="1"/>
    <col min="5" max="5" width="8.85546875" style="14" customWidth="1"/>
    <col min="6" max="6" width="10.42578125" style="14" customWidth="1"/>
    <col min="7" max="7" width="38.42578125" style="14" customWidth="1"/>
    <col min="8" max="8" width="23" style="14" customWidth="1"/>
    <col min="9" max="16384" width="11.42578125" style="14"/>
  </cols>
  <sheetData>
    <row r="1" spans="1:8" ht="18.75" x14ac:dyDescent="0.25">
      <c r="C1" s="45" t="s">
        <v>44</v>
      </c>
      <c r="D1" s="45"/>
      <c r="E1" s="45"/>
      <c r="F1" s="45"/>
      <c r="G1" s="45"/>
    </row>
    <row r="2" spans="1:8" ht="32.25" customHeight="1" x14ac:dyDescent="0.25">
      <c r="A2" s="15" t="s">
        <v>1</v>
      </c>
      <c r="B2" s="15" t="s">
        <v>3</v>
      </c>
      <c r="C2" s="15" t="s">
        <v>4</v>
      </c>
      <c r="D2" s="15" t="s">
        <v>32</v>
      </c>
      <c r="E2" s="15" t="s">
        <v>31</v>
      </c>
      <c r="F2" s="15" t="s">
        <v>5</v>
      </c>
      <c r="G2" s="16" t="s">
        <v>26</v>
      </c>
      <c r="H2" s="16" t="s">
        <v>27</v>
      </c>
    </row>
    <row r="3" spans="1:8" ht="25.5" x14ac:dyDescent="0.25">
      <c r="A3" s="11" t="s">
        <v>9</v>
      </c>
      <c r="B3" s="17">
        <v>44726</v>
      </c>
      <c r="C3" s="18">
        <v>567800</v>
      </c>
      <c r="D3" s="18">
        <v>0</v>
      </c>
      <c r="E3" s="18">
        <v>0</v>
      </c>
      <c r="F3" s="18">
        <v>567800</v>
      </c>
      <c r="G3" s="13" t="s">
        <v>34</v>
      </c>
      <c r="H3" s="13" t="s">
        <v>35</v>
      </c>
    </row>
    <row r="4" spans="1:8" ht="25.5" x14ac:dyDescent="0.25">
      <c r="A4" s="11" t="s">
        <v>12</v>
      </c>
      <c r="B4" s="17">
        <v>40127</v>
      </c>
      <c r="C4" s="18">
        <v>32600</v>
      </c>
      <c r="D4" s="18">
        <v>0</v>
      </c>
      <c r="E4" s="18">
        <v>0</v>
      </c>
      <c r="F4" s="18">
        <v>32600</v>
      </c>
      <c r="G4" s="13" t="s">
        <v>36</v>
      </c>
      <c r="H4" s="13" t="s">
        <v>37</v>
      </c>
    </row>
    <row r="5" spans="1:8" ht="25.5" x14ac:dyDescent="0.25">
      <c r="A5" s="11" t="s">
        <v>13</v>
      </c>
      <c r="B5" s="17">
        <v>40127</v>
      </c>
      <c r="C5" s="18">
        <v>1177693</v>
      </c>
      <c r="D5" s="18">
        <v>0</v>
      </c>
      <c r="E5" s="18">
        <v>0</v>
      </c>
      <c r="F5" s="18">
        <v>1177693</v>
      </c>
      <c r="G5" s="13" t="s">
        <v>36</v>
      </c>
      <c r="H5" s="13" t="s">
        <v>37</v>
      </c>
    </row>
    <row r="6" spans="1:8" ht="25.5" x14ac:dyDescent="0.25">
      <c r="A6" s="11" t="s">
        <v>14</v>
      </c>
      <c r="B6" s="17">
        <v>40190</v>
      </c>
      <c r="C6" s="18">
        <v>32600</v>
      </c>
      <c r="D6" s="18">
        <v>0</v>
      </c>
      <c r="E6" s="18">
        <v>0</v>
      </c>
      <c r="F6" s="18">
        <v>32600</v>
      </c>
      <c r="G6" s="13" t="s">
        <v>36</v>
      </c>
      <c r="H6" s="13" t="s">
        <v>37</v>
      </c>
    </row>
    <row r="7" spans="1:8" x14ac:dyDescent="0.25">
      <c r="A7" s="11" t="s">
        <v>15</v>
      </c>
      <c r="B7" s="17">
        <v>40350</v>
      </c>
      <c r="C7" s="18">
        <v>128422</v>
      </c>
      <c r="D7" s="18">
        <v>0</v>
      </c>
      <c r="E7" s="18">
        <v>0</v>
      </c>
      <c r="F7" s="18">
        <v>128422</v>
      </c>
      <c r="G7" s="13" t="s">
        <v>38</v>
      </c>
      <c r="H7" s="13" t="s">
        <v>39</v>
      </c>
    </row>
    <row r="8" spans="1:8" ht="76.5" x14ac:dyDescent="0.25">
      <c r="A8" s="11" t="s">
        <v>16</v>
      </c>
      <c r="B8" s="17">
        <v>41016.375</v>
      </c>
      <c r="C8" s="18">
        <v>51655</v>
      </c>
      <c r="D8" s="18">
        <v>0</v>
      </c>
      <c r="E8" s="18">
        <v>0</v>
      </c>
      <c r="F8" s="18">
        <v>51655</v>
      </c>
      <c r="G8" s="13" t="s">
        <v>40</v>
      </c>
      <c r="H8" s="13" t="s">
        <v>41</v>
      </c>
    </row>
    <row r="9" spans="1:8" x14ac:dyDescent="0.25">
      <c r="A9" s="11" t="s">
        <v>17</v>
      </c>
      <c r="B9" s="17">
        <v>41465</v>
      </c>
      <c r="C9" s="18">
        <v>38700</v>
      </c>
      <c r="D9" s="18">
        <v>0</v>
      </c>
      <c r="E9" s="18">
        <v>0</v>
      </c>
      <c r="F9" s="18">
        <v>38700</v>
      </c>
      <c r="G9" s="13" t="s">
        <v>38</v>
      </c>
      <c r="H9" s="13" t="s">
        <v>39</v>
      </c>
    </row>
    <row r="10" spans="1:8" ht="89.25" x14ac:dyDescent="0.25">
      <c r="A10" s="11" t="s">
        <v>18</v>
      </c>
      <c r="B10" s="17">
        <v>41926</v>
      </c>
      <c r="C10" s="18">
        <v>6474046</v>
      </c>
      <c r="D10" s="18">
        <v>0</v>
      </c>
      <c r="E10" s="18">
        <v>5452906</v>
      </c>
      <c r="F10" s="18">
        <v>1021140</v>
      </c>
      <c r="G10" s="13" t="s">
        <v>47</v>
      </c>
      <c r="H10" s="13" t="s">
        <v>41</v>
      </c>
    </row>
    <row r="11" spans="1:8" ht="76.5" x14ac:dyDescent="0.25">
      <c r="A11" s="11" t="s">
        <v>19</v>
      </c>
      <c r="B11" s="17">
        <v>42867</v>
      </c>
      <c r="C11" s="18">
        <v>102513</v>
      </c>
      <c r="D11" s="18">
        <v>0</v>
      </c>
      <c r="E11" s="18">
        <v>0</v>
      </c>
      <c r="F11" s="18">
        <v>102513</v>
      </c>
      <c r="G11" s="13" t="s">
        <v>40</v>
      </c>
      <c r="H11" s="13" t="s">
        <v>41</v>
      </c>
    </row>
    <row r="12" spans="1:8" x14ac:dyDescent="0.25">
      <c r="A12" s="11" t="s">
        <v>20</v>
      </c>
      <c r="B12" s="17">
        <v>44658</v>
      </c>
      <c r="C12" s="18">
        <v>80800</v>
      </c>
      <c r="D12" s="18">
        <v>0</v>
      </c>
      <c r="E12" s="18">
        <v>0</v>
      </c>
      <c r="F12" s="18">
        <v>80800</v>
      </c>
      <c r="G12" s="13" t="s">
        <v>10</v>
      </c>
      <c r="H12" s="13" t="s">
        <v>43</v>
      </c>
    </row>
    <row r="13" spans="1:8" ht="36" customHeight="1" x14ac:dyDescent="0.25">
      <c r="A13" s="11" t="s">
        <v>21</v>
      </c>
      <c r="B13" s="17">
        <v>44692</v>
      </c>
      <c r="C13" s="18">
        <v>80800</v>
      </c>
      <c r="D13" s="18">
        <v>0</v>
      </c>
      <c r="E13" s="19">
        <v>0</v>
      </c>
      <c r="F13" s="18">
        <v>80800</v>
      </c>
      <c r="G13" s="13" t="s">
        <v>45</v>
      </c>
      <c r="H13" s="13" t="s">
        <v>35</v>
      </c>
    </row>
    <row r="14" spans="1:8" ht="25.5" x14ac:dyDescent="0.25">
      <c r="A14" s="11" t="s">
        <v>22</v>
      </c>
      <c r="B14" s="17">
        <v>44726</v>
      </c>
      <c r="C14" s="18">
        <v>9591921</v>
      </c>
      <c r="D14" s="18">
        <v>0</v>
      </c>
      <c r="E14" s="18">
        <v>0</v>
      </c>
      <c r="F14" s="18">
        <v>9591921</v>
      </c>
      <c r="G14" s="13" t="s">
        <v>46</v>
      </c>
      <c r="H14" s="13" t="s">
        <v>35</v>
      </c>
    </row>
    <row r="15" spans="1:8" ht="25.5" x14ac:dyDescent="0.25">
      <c r="A15" s="11" t="s">
        <v>23</v>
      </c>
      <c r="B15" s="17">
        <v>44785</v>
      </c>
      <c r="C15" s="18">
        <v>1598397</v>
      </c>
      <c r="D15" s="18">
        <v>0</v>
      </c>
      <c r="E15" s="18">
        <v>0</v>
      </c>
      <c r="F15" s="18">
        <v>1598397</v>
      </c>
      <c r="G15" s="13" t="s">
        <v>28</v>
      </c>
      <c r="H15" s="13">
        <v>0</v>
      </c>
    </row>
    <row r="16" spans="1:8" x14ac:dyDescent="0.25">
      <c r="A16" s="11" t="s">
        <v>24</v>
      </c>
      <c r="B16" s="17">
        <v>44785</v>
      </c>
      <c r="C16" s="18">
        <v>80800</v>
      </c>
      <c r="D16" s="18">
        <v>0</v>
      </c>
      <c r="E16" s="18">
        <v>0</v>
      </c>
      <c r="F16" s="18">
        <v>80800</v>
      </c>
      <c r="G16" s="13" t="s">
        <v>10</v>
      </c>
      <c r="H16" s="13">
        <v>0</v>
      </c>
    </row>
    <row r="17" spans="1:8" x14ac:dyDescent="0.25">
      <c r="A17" s="11" t="s">
        <v>25</v>
      </c>
      <c r="B17" s="17">
        <v>44785</v>
      </c>
      <c r="C17" s="18">
        <v>2464888</v>
      </c>
      <c r="D17" s="18">
        <v>0</v>
      </c>
      <c r="E17" s="18">
        <v>0</v>
      </c>
      <c r="F17" s="18">
        <v>2464888</v>
      </c>
      <c r="G17" s="13" t="s">
        <v>10</v>
      </c>
      <c r="H17" s="13">
        <v>0</v>
      </c>
    </row>
    <row r="18" spans="1:8" x14ac:dyDescent="0.25">
      <c r="A18" s="46" t="s">
        <v>50</v>
      </c>
      <c r="B18" s="46"/>
      <c r="C18" s="20">
        <f>SUBTOTAL(9,C3:C14)</f>
        <v>18359550</v>
      </c>
      <c r="D18" s="20">
        <f>SUBTOTAL(9,D3:D14)</f>
        <v>0</v>
      </c>
      <c r="E18" s="20">
        <f>SUBTOTAL(9,E3:E14)</f>
        <v>5452906</v>
      </c>
      <c r="F18" s="20">
        <f>SUBTOTAL(9,F3:F14)</f>
        <v>12906644</v>
      </c>
      <c r="G18" s="21"/>
      <c r="H18" s="21"/>
    </row>
    <row r="19" spans="1:8" x14ac:dyDescent="0.25">
      <c r="A19" s="22"/>
      <c r="B19" s="22"/>
      <c r="C19" s="23"/>
      <c r="D19" s="23"/>
      <c r="E19" s="23"/>
      <c r="F19" s="23"/>
      <c r="G19" s="21"/>
      <c r="H19" s="21"/>
    </row>
    <row r="20" spans="1:8" x14ac:dyDescent="0.25">
      <c r="A20" s="22"/>
      <c r="B20" s="22"/>
      <c r="C20" s="23"/>
      <c r="D20" s="23"/>
      <c r="E20" s="23"/>
      <c r="F20" s="23"/>
      <c r="G20" s="21"/>
      <c r="H20" s="21"/>
    </row>
    <row r="21" spans="1:8" x14ac:dyDescent="0.25">
      <c r="A21" s="22"/>
      <c r="B21" s="22"/>
      <c r="C21" s="23"/>
      <c r="D21" s="23"/>
      <c r="E21" s="23"/>
      <c r="F21" s="23"/>
      <c r="G21" s="21"/>
      <c r="H21" s="21"/>
    </row>
    <row r="22" spans="1:8" x14ac:dyDescent="0.25">
      <c r="A22" s="22"/>
      <c r="B22" s="22"/>
      <c r="C22" s="23"/>
      <c r="D22" s="23"/>
      <c r="E22" s="23"/>
      <c r="F22" s="23"/>
      <c r="G22" s="21"/>
      <c r="H22" s="21"/>
    </row>
    <row r="23" spans="1:8" x14ac:dyDescent="0.25">
      <c r="A23" s="22"/>
      <c r="B23" s="22"/>
      <c r="C23" s="23"/>
      <c r="D23" s="23"/>
      <c r="E23" s="23"/>
      <c r="F23" s="23"/>
      <c r="G23" s="21"/>
      <c r="H23" s="21"/>
    </row>
    <row r="24" spans="1:8" ht="18" customHeight="1" x14ac:dyDescent="0.25">
      <c r="A24" s="15" t="s">
        <v>1</v>
      </c>
      <c r="B24" s="15" t="s">
        <v>53</v>
      </c>
      <c r="C24" s="15" t="s">
        <v>54</v>
      </c>
      <c r="D24" s="15" t="s">
        <v>55</v>
      </c>
      <c r="E24" s="15" t="s">
        <v>31</v>
      </c>
      <c r="F24" s="15" t="s">
        <v>5</v>
      </c>
      <c r="G24" s="16" t="s">
        <v>26</v>
      </c>
      <c r="H24" s="16" t="s">
        <v>27</v>
      </c>
    </row>
    <row r="25" spans="1:8" ht="72" customHeight="1" x14ac:dyDescent="0.25">
      <c r="A25" s="11" t="s">
        <v>16</v>
      </c>
      <c r="B25" s="17">
        <v>41016.375</v>
      </c>
      <c r="C25" s="18">
        <v>51655</v>
      </c>
      <c r="D25" s="18">
        <v>0</v>
      </c>
      <c r="E25" s="18">
        <v>0</v>
      </c>
      <c r="F25" s="18">
        <v>51655</v>
      </c>
      <c r="G25" s="24" t="s">
        <v>48</v>
      </c>
      <c r="H25" s="12" t="s">
        <v>41</v>
      </c>
    </row>
    <row r="26" spans="1:8" ht="64.5" customHeight="1" x14ac:dyDescent="0.25">
      <c r="A26" s="11" t="s">
        <v>18</v>
      </c>
      <c r="B26" s="17">
        <v>41926</v>
      </c>
      <c r="C26" s="18">
        <v>6474046</v>
      </c>
      <c r="D26" s="18">
        <v>0</v>
      </c>
      <c r="E26" s="18">
        <v>5452906</v>
      </c>
      <c r="F26" s="18">
        <v>1021140</v>
      </c>
      <c r="G26" s="24" t="s">
        <v>47</v>
      </c>
      <c r="H26" s="12" t="s">
        <v>41</v>
      </c>
    </row>
    <row r="27" spans="1:8" ht="43.5" customHeight="1" x14ac:dyDescent="0.25">
      <c r="A27" s="11" t="s">
        <v>19</v>
      </c>
      <c r="B27" s="17">
        <v>42867</v>
      </c>
      <c r="C27" s="18">
        <v>102513</v>
      </c>
      <c r="D27" s="18">
        <v>0</v>
      </c>
      <c r="E27" s="18">
        <v>0</v>
      </c>
      <c r="F27" s="18">
        <v>102513</v>
      </c>
      <c r="G27" s="24" t="s">
        <v>48</v>
      </c>
      <c r="H27" s="12" t="s">
        <v>41</v>
      </c>
    </row>
    <row r="28" spans="1:8" x14ac:dyDescent="0.25">
      <c r="A28" s="47" t="s">
        <v>52</v>
      </c>
      <c r="B28" s="47"/>
      <c r="C28" s="25">
        <f>SUBTOTAL(9,C25:C27)</f>
        <v>6628214</v>
      </c>
      <c r="D28" s="25"/>
      <c r="E28" s="25"/>
      <c r="F28" s="25">
        <f>SUBTOTAL(9,F25:F27)</f>
        <v>1175308</v>
      </c>
    </row>
    <row r="30" spans="1:8" ht="15" customHeight="1" x14ac:dyDescent="0.25">
      <c r="A30" s="15" t="s">
        <v>1</v>
      </c>
      <c r="B30" s="15" t="s">
        <v>53</v>
      </c>
      <c r="C30" s="15" t="s">
        <v>56</v>
      </c>
      <c r="D30" s="15" t="s">
        <v>32</v>
      </c>
      <c r="E30" s="15" t="s">
        <v>31</v>
      </c>
      <c r="F30" s="15" t="s">
        <v>5</v>
      </c>
      <c r="G30" s="16" t="s">
        <v>26</v>
      </c>
      <c r="H30" s="16" t="s">
        <v>27</v>
      </c>
    </row>
    <row r="31" spans="1:8" x14ac:dyDescent="0.25">
      <c r="A31" s="11" t="s">
        <v>15</v>
      </c>
      <c r="B31" s="17">
        <v>40350</v>
      </c>
      <c r="C31" s="18">
        <v>128422</v>
      </c>
      <c r="D31" s="18">
        <v>0</v>
      </c>
      <c r="E31" s="18">
        <v>0</v>
      </c>
      <c r="F31" s="18">
        <v>128422</v>
      </c>
      <c r="G31" s="26" t="s">
        <v>38</v>
      </c>
      <c r="H31" s="11" t="s">
        <v>39</v>
      </c>
    </row>
    <row r="32" spans="1:8" x14ac:dyDescent="0.25">
      <c r="A32" s="11" t="s">
        <v>17</v>
      </c>
      <c r="B32" s="17">
        <v>41465</v>
      </c>
      <c r="C32" s="18">
        <v>38700</v>
      </c>
      <c r="D32" s="18">
        <v>0</v>
      </c>
      <c r="E32" s="18">
        <v>0</v>
      </c>
      <c r="F32" s="18">
        <v>38700</v>
      </c>
      <c r="G32" s="26" t="s">
        <v>38</v>
      </c>
      <c r="H32" s="11" t="s">
        <v>39</v>
      </c>
    </row>
    <row r="33" spans="1:8" x14ac:dyDescent="0.25">
      <c r="A33" s="47" t="s">
        <v>49</v>
      </c>
      <c r="B33" s="47"/>
      <c r="C33" s="25">
        <f>SUBTOTAL(9,C31:C32)</f>
        <v>167122</v>
      </c>
      <c r="D33" s="27"/>
      <c r="E33" s="27"/>
      <c r="F33" s="27">
        <f>SUBTOTAL(9,F31:F32)</f>
        <v>167122</v>
      </c>
      <c r="G33" s="28"/>
    </row>
    <row r="34" spans="1:8" x14ac:dyDescent="0.25">
      <c r="G34" s="28"/>
    </row>
    <row r="35" spans="1:8" ht="25.5" customHeight="1" x14ac:dyDescent="0.25">
      <c r="A35" s="15" t="s">
        <v>1</v>
      </c>
      <c r="B35" s="15" t="s">
        <v>53</v>
      </c>
      <c r="C35" s="15" t="s">
        <v>56</v>
      </c>
      <c r="D35" s="15" t="s">
        <v>57</v>
      </c>
      <c r="E35" s="15" t="s">
        <v>31</v>
      </c>
      <c r="F35" s="15" t="s">
        <v>5</v>
      </c>
      <c r="G35" s="29" t="s">
        <v>26</v>
      </c>
      <c r="H35" s="16" t="s">
        <v>27</v>
      </c>
    </row>
    <row r="36" spans="1:8" x14ac:dyDescent="0.25">
      <c r="A36" s="11" t="s">
        <v>9</v>
      </c>
      <c r="B36" s="17">
        <v>44726</v>
      </c>
      <c r="C36" s="18">
        <v>567800</v>
      </c>
      <c r="D36" s="18">
        <v>0</v>
      </c>
      <c r="E36" s="18">
        <v>0</v>
      </c>
      <c r="F36" s="18">
        <v>567800</v>
      </c>
      <c r="G36" s="26" t="s">
        <v>34</v>
      </c>
      <c r="H36" s="11" t="s">
        <v>35</v>
      </c>
    </row>
    <row r="37" spans="1:8" ht="24" x14ac:dyDescent="0.25">
      <c r="A37" s="11" t="s">
        <v>21</v>
      </c>
      <c r="B37" s="17">
        <v>44692</v>
      </c>
      <c r="C37" s="18">
        <v>80800</v>
      </c>
      <c r="D37" s="18">
        <v>0</v>
      </c>
      <c r="E37" s="18">
        <v>0</v>
      </c>
      <c r="F37" s="18">
        <v>80800</v>
      </c>
      <c r="G37" s="24" t="s">
        <v>45</v>
      </c>
      <c r="H37" s="11" t="s">
        <v>35</v>
      </c>
    </row>
    <row r="38" spans="1:8" x14ac:dyDescent="0.25">
      <c r="A38" s="11" t="s">
        <v>22</v>
      </c>
      <c r="B38" s="17">
        <v>44726</v>
      </c>
      <c r="C38" s="18">
        <v>9591921</v>
      </c>
      <c r="D38" s="18">
        <v>0</v>
      </c>
      <c r="E38" s="18">
        <v>0</v>
      </c>
      <c r="F38" s="18">
        <v>9591921</v>
      </c>
      <c r="G38" s="26" t="s">
        <v>46</v>
      </c>
      <c r="H38" s="11" t="s">
        <v>35</v>
      </c>
    </row>
    <row r="39" spans="1:8" x14ac:dyDescent="0.25">
      <c r="A39" s="47" t="s">
        <v>51</v>
      </c>
      <c r="B39" s="47"/>
      <c r="C39" s="25">
        <f>SUM(C36:C38)</f>
        <v>10240521</v>
      </c>
      <c r="D39" s="30"/>
      <c r="E39" s="30"/>
      <c r="F39" s="25">
        <f>SUM(F36:F38)</f>
        <v>10240521</v>
      </c>
    </row>
  </sheetData>
  <autoFilter ref="A2:H18"/>
  <mergeCells count="5">
    <mergeCell ref="C1:G1"/>
    <mergeCell ref="A18:B18"/>
    <mergeCell ref="A28:B28"/>
    <mergeCell ref="A39:B39"/>
    <mergeCell ref="A33:B33"/>
  </mergeCells>
  <pageMargins left="0.70866141732283472" right="0.70866141732283472" top="0.74803149606299213" bottom="0.74803149606299213" header="0.31496062992125984" footer="0.31496062992125984"/>
  <pageSetup paperSize="132" scale="90" fitToHeight="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8"/>
  <sheetViews>
    <sheetView workbookViewId="0">
      <selection activeCell="A4" sqref="A4:G8"/>
    </sheetView>
  </sheetViews>
  <sheetFormatPr baseColWidth="10" defaultRowHeight="15" x14ac:dyDescent="0.25"/>
  <cols>
    <col min="1" max="1" width="16.140625" customWidth="1"/>
    <col min="4" max="4" width="9.140625" customWidth="1"/>
    <col min="5" max="5" width="8.140625" customWidth="1"/>
    <col min="6" max="6" width="7" customWidth="1"/>
    <col min="7" max="7" width="9.140625" customWidth="1"/>
  </cols>
  <sheetData>
    <row r="4" spans="1:7" ht="30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32</v>
      </c>
      <c r="F4" s="2" t="s">
        <v>31</v>
      </c>
      <c r="G4" s="2" t="s">
        <v>5</v>
      </c>
    </row>
    <row r="5" spans="1:7" x14ac:dyDescent="0.25">
      <c r="A5" s="3" t="s">
        <v>23</v>
      </c>
      <c r="B5" s="4">
        <v>44743.582869710648</v>
      </c>
      <c r="C5" s="4">
        <v>44785</v>
      </c>
      <c r="D5" s="5">
        <v>1598397</v>
      </c>
      <c r="E5" s="5">
        <v>0</v>
      </c>
      <c r="F5" s="5">
        <v>0</v>
      </c>
      <c r="G5" s="5">
        <v>1598397</v>
      </c>
    </row>
    <row r="6" spans="1:7" x14ac:dyDescent="0.25">
      <c r="A6" s="3" t="s">
        <v>24</v>
      </c>
      <c r="B6" s="4">
        <v>44759.994035682867</v>
      </c>
      <c r="C6" s="4">
        <v>44785</v>
      </c>
      <c r="D6" s="5">
        <v>80800</v>
      </c>
      <c r="E6" s="5">
        <v>0</v>
      </c>
      <c r="F6" s="5">
        <v>0</v>
      </c>
      <c r="G6" s="5">
        <v>80800</v>
      </c>
    </row>
    <row r="7" spans="1:7" x14ac:dyDescent="0.25">
      <c r="A7" s="3" t="s">
        <v>25</v>
      </c>
      <c r="B7" s="4">
        <v>44769.385585219905</v>
      </c>
      <c r="C7" s="4">
        <v>44785</v>
      </c>
      <c r="D7" s="5">
        <v>2464888</v>
      </c>
      <c r="E7" s="5">
        <v>0</v>
      </c>
      <c r="F7" s="5">
        <v>0</v>
      </c>
      <c r="G7" s="5">
        <v>2464888</v>
      </c>
    </row>
    <row r="8" spans="1:7" x14ac:dyDescent="0.25">
      <c r="A8" s="48" t="s">
        <v>29</v>
      </c>
      <c r="B8" s="48"/>
      <c r="C8" s="48"/>
      <c r="D8" s="8">
        <v>4144085</v>
      </c>
      <c r="E8" s="8">
        <v>0</v>
      </c>
      <c r="F8" s="8">
        <v>0</v>
      </c>
      <c r="G8" s="8">
        <v>4144085</v>
      </c>
    </row>
  </sheetData>
  <mergeCells count="1">
    <mergeCell ref="A8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INFO IPS</vt:lpstr>
      <vt:lpstr>ESTADO DE CADA FACTURA</vt:lpstr>
      <vt:lpstr>TD</vt:lpstr>
      <vt:lpstr>FOR-CSA-018</vt:lpstr>
      <vt:lpstr>Hoja5</vt:lpstr>
      <vt:lpstr>Hoja3</vt:lpstr>
      <vt:lpstr>Hoja1</vt:lpstr>
      <vt:lpstr>Hoja2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2022-09-20T15:09:41Z</cp:lastPrinted>
  <dcterms:created xsi:type="dcterms:W3CDTF">2022-09-13T14:15:37Z</dcterms:created>
  <dcterms:modified xsi:type="dcterms:W3CDTF">2022-10-05T19:44:10Z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21.2.5.0</vt:lpwstr>
  </property>
</Properties>
</file>