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ilo\areas\CxPSalud\CARTERA\REVISION CARTERA 2022\09.SEPTIEMBRE CARTERAS RECIBIDAS\COSMIET\"/>
    </mc:Choice>
  </mc:AlternateContent>
  <bookViews>
    <workbookView xWindow="0" yWindow="0" windowWidth="20490" windowHeight="7755" activeTab="3"/>
  </bookViews>
  <sheets>
    <sheet name="INFO IPS" sheetId="1" r:id="rId1"/>
    <sheet name="ESTADO DE CADA FACTURA" sheetId="3" r:id="rId2"/>
    <sheet name="TD" sheetId="5" r:id="rId3"/>
    <sheet name="FOR-CSA-018" sheetId="2" r:id="rId4"/>
  </sheets>
  <definedNames>
    <definedName name="_xlnm._FilterDatabase" localSheetId="1" hidden="1">'ESTADO DE CADA FACTURA'!$A$2:$AS$47</definedName>
    <definedName name="_xlnm._FilterDatabase" localSheetId="0" hidden="1">'INFO IPS'!$A$1:$L$46</definedName>
  </definedNames>
  <calcPr calcId="152511"/>
  <pivotCaches>
    <pivotCache cacheId="39"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2" l="1"/>
  <c r="H25" i="2"/>
  <c r="K1" i="3"/>
  <c r="J1" i="3"/>
  <c r="I31" i="2" l="1"/>
  <c r="H31" i="2"/>
  <c r="I29" i="2"/>
  <c r="H29" i="2"/>
  <c r="H33" i="2" l="1"/>
  <c r="I33" i="2"/>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L5" i="1"/>
  <c r="L4" i="1"/>
  <c r="L3" i="1"/>
  <c r="L2" i="1"/>
  <c r="L47" i="1" s="1"/>
</calcChain>
</file>

<file path=xl/sharedStrings.xml><?xml version="1.0" encoding="utf-8"?>
<sst xmlns="http://schemas.openxmlformats.org/spreadsheetml/2006/main" count="649" uniqueCount="240">
  <si>
    <t>MODALIDAD CONTRATACION</t>
  </si>
  <si>
    <t>NIT PRESTADOR</t>
  </si>
  <si>
    <t>NOMBRE PRESTADOR</t>
  </si>
  <si>
    <t>PREFIJO FACTURA ACREEDOR (Si Aplica)</t>
  </si>
  <si>
    <t>No. FACTURA ACREEDOR</t>
  </si>
  <si>
    <t>FECHA FACTURA ACREEDOR</t>
  </si>
  <si>
    <t>FECHA DE RADICACION ACREEDOR</t>
  </si>
  <si>
    <t>VALOR FACTURA ACREEDOR</t>
  </si>
  <si>
    <t>VALOR COPAGO-CUOTA MODERADORA (Si Aplica)</t>
  </si>
  <si>
    <t>VALOR PAGADO POR LA EPS</t>
  </si>
  <si>
    <t>VALOR GLOSA ACEPTADA</t>
  </si>
  <si>
    <t>ACREEDOR SALDO DE FACTURA</t>
  </si>
  <si>
    <t xml:space="preserve">CAJA DE COMPENSACIÓN FAMILIAR DEL VALLE DEL </t>
  </si>
  <si>
    <t>--SS</t>
  </si>
  <si>
    <t>SS</t>
  </si>
  <si>
    <t>FE</t>
  </si>
  <si>
    <t>FV</t>
  </si>
  <si>
    <t>16/02/2021</t>
  </si>
  <si>
    <t>23/12/2021</t>
  </si>
  <si>
    <t>20/05/2022</t>
  </si>
  <si>
    <t>18/06/2022</t>
  </si>
  <si>
    <t>TOTAL</t>
  </si>
  <si>
    <t>Urgencias</t>
  </si>
  <si>
    <t>FOR-CSA-018</t>
  </si>
  <si>
    <t>HOJA 1 DE 1</t>
  </si>
  <si>
    <t>RESUMEN DE CARTERA REVISADA POR LA EPS</t>
  </si>
  <si>
    <t>VERSION 1</t>
  </si>
  <si>
    <t>SANTIAGO DE CALI , SEPTIEMBRE 13 DE 2022</t>
  </si>
  <si>
    <t>Con Corte al dia :31/08/2022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</si>
  <si>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</si>
  <si>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</si>
  <si>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</si>
  <si>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</si>
  <si>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</si>
  <si>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</si>
  <si>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</si>
  <si>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</si>
  <si>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</si>
  <si>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</si>
  <si>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</si>
  <si>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</si>
  <si>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</si>
  <si>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</si>
  <si>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</si>
  <si>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</si>
  <si>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</si>
  <si>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</si>
  <si>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</si>
  <si>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NIT IPS</t>
  </si>
  <si>
    <t xml:space="preserve"> ENTIDAD</t>
  </si>
  <si>
    <t>Prefijo Factura</t>
  </si>
  <si>
    <t>NUMERO FACTURA</t>
  </si>
  <si>
    <t>FACTURA</t>
  </si>
  <si>
    <t>LLAVE</t>
  </si>
  <si>
    <t>PREFIJO SASS</t>
  </si>
  <si>
    <t>NUMERO FACT SASSS</t>
  </si>
  <si>
    <t>FECHA FACT IPS</t>
  </si>
  <si>
    <t>VALOR FACT IPS</t>
  </si>
  <si>
    <t>SALDO FACT IPS</t>
  </si>
  <si>
    <t>OBSERVACION SASS</t>
  </si>
  <si>
    <t>VALIDACION ALFA FACT</t>
  </si>
  <si>
    <t>ESTADO EPS 13 SEPTIEMBRE</t>
  </si>
  <si>
    <t>FUERA DE CIERRE</t>
  </si>
  <si>
    <t>ESTADO VAGLO</t>
  </si>
  <si>
    <t>VALOR VAGLO</t>
  </si>
  <si>
    <t>DETALLE VAGLO</t>
  </si>
  <si>
    <t>P. ABIERTAS IMPORTE</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</si>
  <si>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</si>
  <si>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</si>
  <si>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</si>
  <si>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</si>
  <si>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</si>
  <si>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</si>
  <si>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</si>
  <si>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</si>
  <si>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</si>
  <si>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</si>
  <si>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</si>
  <si>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</si>
  <si>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</si>
  <si>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</si>
  <si>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</si>
  <si>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</si>
  <si>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</si>
  <si>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</si>
  <si>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</si>
  <si>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</si>
  <si>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</si>
  <si>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</si>
  <si>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</si>
  <si>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</si>
  <si>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</si>
  <si>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</si>
  <si>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COSMITET LTDA</t>
  </si>
  <si>
    <t>SS_107759</t>
  </si>
  <si>
    <t>830023202_SS_107759</t>
  </si>
  <si>
    <t>B)Factura sin saldo ERP</t>
  </si>
  <si>
    <t>OK</t>
  </si>
  <si>
    <t>FV_27852</t>
  </si>
  <si>
    <t>830023202_FV_27852</t>
  </si>
  <si>
    <t>FV_28286</t>
  </si>
  <si>
    <t>830023202_FV_28286</t>
  </si>
  <si>
    <t>FV_28607</t>
  </si>
  <si>
    <t>830023202_FV_28607</t>
  </si>
  <si>
    <t>FV_30799</t>
  </si>
  <si>
    <t>830023202_FV_30799</t>
  </si>
  <si>
    <t>FV_39537</t>
  </si>
  <si>
    <t>830023202_FV_39537</t>
  </si>
  <si>
    <t>FV_45501</t>
  </si>
  <si>
    <t>830023202_FV_45501</t>
  </si>
  <si>
    <t>FV_59776</t>
  </si>
  <si>
    <t>830023202_FV_59776</t>
  </si>
  <si>
    <t>SS_66661</t>
  </si>
  <si>
    <t>830023202_SS_66661</t>
  </si>
  <si>
    <t>B)Factura sin saldo ERP/conciliar diferencia glosa aceptada</t>
  </si>
  <si>
    <t>GLOSA ACEPTADA POR LA IPS, FECHA RAD. COSMITET 18-07-13ACEPTADA POR AUDITORIA.ANGELA O.</t>
  </si>
  <si>
    <t>SS_73639</t>
  </si>
  <si>
    <t>830023202_SS_73639</t>
  </si>
  <si>
    <t>SS_118716</t>
  </si>
  <si>
    <t>830023202_SS_118716</t>
  </si>
  <si>
    <t>SS_123501</t>
  </si>
  <si>
    <t>830023202_SS_123501</t>
  </si>
  <si>
    <t>SS_126214</t>
  </si>
  <si>
    <t>830023202_SS_126214</t>
  </si>
  <si>
    <t>SS_126314</t>
  </si>
  <si>
    <t>830023202_SS_126314</t>
  </si>
  <si>
    <t>SS_128369</t>
  </si>
  <si>
    <t>830023202_SS_128369</t>
  </si>
  <si>
    <t>SS_129355</t>
  </si>
  <si>
    <t>830023202_SS_129355</t>
  </si>
  <si>
    <t>SS_131534</t>
  </si>
  <si>
    <t>830023202_SS_131534</t>
  </si>
  <si>
    <t>SS_135419</t>
  </si>
  <si>
    <t>830023202_SS_135419</t>
  </si>
  <si>
    <t>SS_139046</t>
  </si>
  <si>
    <t>830023202_SS_139046</t>
  </si>
  <si>
    <t>SS_142950</t>
  </si>
  <si>
    <t>830023202_SS_142950</t>
  </si>
  <si>
    <t>Auditoría ( señor: Carlos Benavidez)glosa $8.534.004Favor revisar glosa de auditoría anexa en facturay enviar respectiva aceptación.Servicio ya autorizadoen anexo 4. DERLY M.</t>
  </si>
  <si>
    <t>SS_145426</t>
  </si>
  <si>
    <t>830023202_SS_145426</t>
  </si>
  <si>
    <t>SS_149794</t>
  </si>
  <si>
    <t>830023202_SS_149794</t>
  </si>
  <si>
    <t>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t>
  </si>
  <si>
    <t>SS_149797</t>
  </si>
  <si>
    <t>830023202_SS_149797</t>
  </si>
  <si>
    <t>SS_151505</t>
  </si>
  <si>
    <t>830023202_SS_151505</t>
  </si>
  <si>
    <t>SS_162717</t>
  </si>
  <si>
    <t>830023202_SS_162717</t>
  </si>
  <si>
    <t>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</si>
  <si>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SS_164809</t>
  </si>
  <si>
    <t>830023202_SS_164809</t>
  </si>
  <si>
    <t>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t>
  </si>
  <si>
    <t>SS_175489</t>
  </si>
  <si>
    <t>830023202_SS_175489</t>
  </si>
  <si>
    <t>SS_176321</t>
  </si>
  <si>
    <t>830023202_SS_176321</t>
  </si>
  <si>
    <t>SS_184576</t>
  </si>
  <si>
    <t>830023202_SS_184576</t>
  </si>
  <si>
    <t>SS_198472</t>
  </si>
  <si>
    <t>830023202_SS_198472</t>
  </si>
  <si>
    <t>SS_200736</t>
  </si>
  <si>
    <t>830023202_SS_200736</t>
  </si>
  <si>
    <t>SS_202291</t>
  </si>
  <si>
    <t>830023202_SS_202291</t>
  </si>
  <si>
    <t>SS_211803</t>
  </si>
  <si>
    <t>830023202_SS_211803</t>
  </si>
  <si>
    <t>SS_227680</t>
  </si>
  <si>
    <t>830023202_SS_227680</t>
  </si>
  <si>
    <t>SS_231471</t>
  </si>
  <si>
    <t>830023202_SS_231471</t>
  </si>
  <si>
    <t>SS_239366</t>
  </si>
  <si>
    <t>830023202_SS_239366</t>
  </si>
  <si>
    <t>SS_266327</t>
  </si>
  <si>
    <t>830023202_SS_266327</t>
  </si>
  <si>
    <t>SS_269677</t>
  </si>
  <si>
    <t>830023202_SS_269677</t>
  </si>
  <si>
    <t>De acuerdo a conciliación entre Ligia Isabel Vigoya(auditora medica -Cosmite) y Jaime Fernandez (Auditormedico- Comfenalco), con fecha del 30/01/2017, La IPSacepta el valor total de factura. DERLY M.</t>
  </si>
  <si>
    <t>SS_270494</t>
  </si>
  <si>
    <t>830023202_SS_270494</t>
  </si>
  <si>
    <t>FE_1588</t>
  </si>
  <si>
    <t>830023202_FE_1588</t>
  </si>
  <si>
    <t>C)Glosas total pendiente por respuesta de IPS</t>
  </si>
  <si>
    <t>FACTURA DEVUELTA</t>
  </si>
  <si>
    <t>DEVOLUCION</t>
  </si>
  <si>
    <t xml:space="preserve">SE SOSTIENE DEVOLUCION SE VALIDA CARTA TOPE DE LA ASEGURADOR A Y ESTA EN ESTADO NO AGOTADO , FAVOR VALIDAR .JENNIFER REBLLEDO SE ANEXA CARTA TOPE.                                                                                                                                                                                                                                                                                                                                                                                                                                                                                                                                                                                              </t>
  </si>
  <si>
    <t>SE SOSTIENE DEVOLUCION SE VALIDA CARTA TOPE DE LA ASEGURADORA Y ESTA EN ESTADO NO AGOTADO , FAVOR VALIDAR .JENNIFER REBOLLEDO SE ANEXA CARTA TOPE.</t>
  </si>
  <si>
    <t>SI</t>
  </si>
  <si>
    <t>SS_348375</t>
  </si>
  <si>
    <t>830023202_SS_348375</t>
  </si>
  <si>
    <t xml:space="preserve">SE SOSTIENE DEVOLUCION SE VALIDA CARTA TOPE DE LA ASEGURADOR A DONDE INFORMA QUE EL VEHICULO  NO TIENE POLIZA DE SEGURO IGENTE CON LA ENTIDAD , FAVOR VALIDAR PARA DAR TRAMITE, SE A NEXA CARTA TOPE.JENNIFER REBOLLEDO                                                                                                                                                                                                                                                                                                                                                                                                                                                                                                                         </t>
  </si>
  <si>
    <t>SE SOSTIENE DEVOLUCION SE VALIDA CARTA TOPE DE LA ASEGURADORA DONDE INFORMA QUE EL VEHICULO  NO TIENE POLIZA DE SEGURO VIGENTE CON LA ENTIDAD , FAVOR VALIDAR PARA DAR TRAMITE, SE ANEXA CARTA TOPE.JENNIFER REBOLLEDO</t>
  </si>
  <si>
    <t>FV_58010</t>
  </si>
  <si>
    <t>830023202_FV_58010</t>
  </si>
  <si>
    <t xml:space="preserve">AUT SE DEVUELVE FACTURA NO HAY AUTORIZACION PARA EL SERVICIO  FACTURADO GESTIONAR CON EL AREA ENCARGADA. SE REALIZA OBJEION MEDICA DRA MAIBER ACEVEDO PTCIA MEDICA. 608 Rx de Tórax Mayo 1- 11 facturan 2 interpretan 1 cada día.  $ 126.790    PTCIA MEDICA. 601. Estancia. Facturan UCI: Abril 28 - Mayo 10; UCIN Mayo 11; UCI Mayo 12. Considero sin criterio        de UCI el 12 de Mayo, se reconoce como UCIN. Se objeta la di iferencia UCI- UCIN.   $ 264.150  MILENA                                                                                                                                                                                                                                                                   </t>
  </si>
  <si>
    <t>AUT SE DEVUELVE FACTURA NO HAY AUTORIZACION PARA EL SERVICIO FACTURADO GESTIONAR CON EL AREA ENCARGADA. SE REALIZA OBJECION MEDICA DRA MAIBER ACEVEDO PTCIA MEDICA. 608 Rx de TóraxMayo 1- 11 facturan 2 interpretan 1 cada día.  $ 126.790PTCIA MEDICA. 601. Estancia. Facturan UCI: Abril 28- Mayo 10; UCIN Mayo 11; UCI Mayo 12. Considero sin criteriode UCI el 12 de Mayo, se reconoce como UCIN. Se objeta la diiferencia UCI- UCIN.   $ 264.150  MILENA</t>
  </si>
  <si>
    <t>FV_58040</t>
  </si>
  <si>
    <t>830023202_FV_58040</t>
  </si>
  <si>
    <t xml:space="preserve">AUT SE DEUVELVE FACTURA NO HAY AUTORIZACION PARA EL SERVIIO CIO FACTURADO GESTIONAR CON EL AREA ENCARGADA. SE REALIZA OBJECION MEDICA DRA MAIBER PTCIA MEDICA. 608 Paraclínicos no i nterpretados en la HC: Enero 22: Ferritina. Enero 25: Calci $ 64.436  Enero 26: Acido Láctico- TP- TPT. Hemograma factu ran 2 interpretan 1 (HG 15,3)Creatinina facturan 2 interpretan 1 (1,59). Enero 27: Calcio no interpretado en HC  $ 193. 000 608 TAC de Tórax Enero 23 no interpretado en la HC.     $ 117.314  MILENA                                                                                                                                                                                                                              </t>
  </si>
  <si>
    <t>AUT SE DEUVELVE FACTURA NO HAY AUTORIZACION PARA EL SERVIIOCIO FACTURADO GESTIONAR CON EL AREA ENCARGADA. SE REALIZA OBJECION MEDICA DRA MAIBER PTCIA MEDICA. 608 Paraclínicos no interpretados en la HC: Enero 22: Ferritina. Enero 25: Calcio $ 64.436  Enero 26: Acido Láctico- TP- TPT. Hemograma facturan 2 interpretan 1 (HG 15,3)Creatinina facturan 2 interprettan 1 (1,59). Enero 27: Calcio no interpretado en HC  $ 193.000 608 TAC de Tórax Enero 23 no interpretado en la HC. $ 117.314  MILENA</t>
  </si>
  <si>
    <t>FV_36737</t>
  </si>
  <si>
    <t>830023202_FV_36737</t>
  </si>
  <si>
    <t>C)Glosas total pendiente por respuesta de IPS/conciliar diferencia valor de factura</t>
  </si>
  <si>
    <t xml:space="preserve">SE REALIZA DEVOLUCION DE FACTURA CON SOPORTES ORIGINALES COM PLETOS, EN LA AUDITORIA SE EVIDENCIA QUE NO CUMPLE CON EL MRCO NORMATIVO RES.3047 ANEXO TECNICO 05- RESO. 4047 SOLICITA RLOS AL CORREO  capvalle@EPSComfenalcovalle.com.co         autorizacionescap@EPSComfenalcovalle.com.co O A LA LINEA 01 8000 413 751, PARA DAR CONTINUIDAD CON EL TRAMITE DE PAGO DE LA FACTURA. KEVIN YALANDA                                                                                                                                                                                                                                                                                                                                              </t>
  </si>
  <si>
    <t>SE REALIZA DEVOLUCION DE FACTURA CON SOPORTES ORIGINALES COMPLETOS, EN LA AUDITORIA SE EVIDENCIA QUE NO CUMPLE CON EL MARCO NORMATIVO RES.3047 ANEXO TECNICO 05- RESO. 4047 SOLICITARLOS AL CORREO  capvalle@EPSComfenalcovalle.com.coautorizacionescap@EPSComfenalcovalle.com.co O A LA LINEA 018000 413 751, PARA DAR CONTINUIDAD CON EL TRAMITE DE PAGO DE LA FACTURA.KEVIN YALANDA</t>
  </si>
  <si>
    <t>SS_331588</t>
  </si>
  <si>
    <t>830023202_SS_331588</t>
  </si>
  <si>
    <t>D)Glosas parcial pendiente por respuesta de IPS</t>
  </si>
  <si>
    <t>FACTURA GLOSA PENDIENTE POR CONCILIAR</t>
  </si>
  <si>
    <t>GLOSA</t>
  </si>
  <si>
    <t>SEDEVUELVEFACTURASEREVISACASOCONCOORDINACIONREALIZARDEVOLUCIONNOHAYAUTORIZACIONPARAELSERVICIOHSOPTIALIZAONYCIRUGIA.GESTIONARALCORREODELACAPDEAUTORIZACIONcapautorizaciones@epscomfenalcovalle.com.coMILENA</t>
  </si>
  <si>
    <t>SE REALIZA OBJECCION EKG NO SOPORTADO $42.700 , SE TRANSCRIBEN GLOSAS REALIZADAS POR AUDITORIA MEDICA DRA MAIBER ACEVEDO608 Hemograma Marzo 9 no interpretado en la HC. $21.600,608 Electrocardiograma no interpretado en la HC $42.700,106106 Trócar facturan 3. Se acepta 1 de primera punción. $665.828 , 307 Ampicilina Sulbactam facturan 6 soportan 2. Refieren que le entregan 4 frascos al paciente. Se solicita soporte de entrega al paciente. $40.000 TOTAL DE GLOSA $812.828 FAVOR VALIDAR Y GENERAR RESPUESTA PARA DAR TRAMITE.JENNIFER REBOLLEDO</t>
  </si>
  <si>
    <t>NO</t>
  </si>
  <si>
    <t>Señores : COSMITET LTDA</t>
  </si>
  <si>
    <t>NIT: 830023202</t>
  </si>
  <si>
    <t>10.07.2013</t>
  </si>
  <si>
    <t>30.08.2022</t>
  </si>
  <si>
    <t>14.05.2013</t>
  </si>
  <si>
    <t>03.10.2014</t>
  </si>
  <si>
    <t>13.11.2014</t>
  </si>
  <si>
    <t>29.01.2014</t>
  </si>
  <si>
    <t>06.06.2014</t>
  </si>
  <si>
    <t>22.01.2015</t>
  </si>
  <si>
    <t>29.04.2015</t>
  </si>
  <si>
    <t>30.12.2016</t>
  </si>
  <si>
    <t>26.07.2016</t>
  </si>
  <si>
    <t>15.01.2016</t>
  </si>
  <si>
    <t>27.01.2017</t>
  </si>
  <si>
    <t>12.01.2022</t>
  </si>
  <si>
    <t>FACTURA CANCELADA</t>
  </si>
  <si>
    <t>FACTURA CANCELADA - GLOSA ACEPTADA POR IPS</t>
  </si>
  <si>
    <t>FACTURA CERRADA POR EXTEMPORANEIDAD</t>
  </si>
  <si>
    <t>FACTURS PENDIENTE EN PROGRAMACIÓN DE PAGO</t>
  </si>
  <si>
    <t>Total general</t>
  </si>
  <si>
    <t>Tipificación</t>
  </si>
  <si>
    <t>Cant Facturas</t>
  </si>
  <si>
    <t>Saldo Facturas</t>
  </si>
  <si>
    <t>Valor Glosa Aceptada</t>
  </si>
  <si>
    <t>A continuacion me permito remitir nuestra respuesta al estado de cartera presentado en la fecha: 08/09/2022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</si>
</sst>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164" formatCode="_ * #,##0.00_ ;_ * \-#,##0.00_ ;_ * &quot;-&quot;??_ ;_ @_ "/>
    <numFmt numFmtId="165" formatCode="yyyy\-mm\-dd;@"/>
    <numFmt numFmtId="166" formatCode="_ * #,##0_ ;_ * \-#,##0_ ;_ * &quot;-&quot;??_ ;_ @_ "/>
    <numFmt numFmtId="167" formatCode="&quot;$&quot;\ #,##0;[Red]&quot;$&quot;\ #,##0"/>
    <numFmt numFmtId="168" formatCode="&quot;$&quot;\ #,##0"/>
    <numFmt numFmtId="169" formatCode="_-* #,##0_-;\-* #,##0_-;_-* &quot;-&quot;??_-;_-@_-"/>
  </numFmts>
  <fonts count="12">
    <font>
      <sz val="11"/>
      <color theme="1"/>
      <name val="Calibri"/>
      <charset val="134"/>
      <scheme val="minor"/>
    </font>
    <font>
      <sz val="11"/>
      <color theme="1"/>
      <name val="Calibri"/>
      <family val="2"/>
      <scheme val="minor"/>
    </font>
    <font>
      <sz val="11"/>
      <color theme="1"/>
      <name val="Calibri Light"/>
      <family val="2"/>
      <scheme val="major"/>
    </font>
    <font>
      <b/>
      <sz val="11"/>
      <name val="Calibri Light"/>
      <family val="2"/>
      <scheme val="major"/>
    </font>
    <font>
      <sz val="11"/>
      <color rgb="FF000000"/>
      <name val="Calibri Light"/>
      <family val="2"/>
      <scheme val="major"/>
    </font>
    <font>
      <b/>
      <sz val="11"/>
      <color theme="1"/>
      <name val="Calibri Light"/>
      <family val="2"/>
      <scheme val="major"/>
    </font>
    <font>
      <sz val="11"/>
      <color theme="1"/>
      <name val="Calibri"/>
      <family val="2"/>
      <scheme val="minor"/>
    </font>
    <font>
      <sz val="11"/>
      <color theme="1"/>
      <name val="Calibri Light"/>
      <family val="2"/>
      <scheme val="major"/>
    </font>
    <font>
      <sz val="10"/>
      <name val="Arial"/>
      <family val="2"/>
    </font>
    <font>
      <sz val="10"/>
      <color indexed="8"/>
      <name val="Arial"/>
      <family val="2"/>
    </font>
    <font>
      <b/>
      <sz val="10"/>
      <color indexed="8"/>
      <name val="Arial"/>
      <family val="2"/>
    </font>
    <font>
      <b/>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2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164" fontId="6" fillId="0" borderId="0" applyFont="0" applyFill="0" applyBorder="0" applyAlignment="0" applyProtection="0">
      <alignment vertical="center"/>
    </xf>
    <xf numFmtId="0" fontId="8" fillId="0" borderId="0"/>
  </cellStyleXfs>
  <cellXfs count="93">
    <xf numFmtId="0" fontId="0" fillId="0" borderId="0" xfId="0"/>
    <xf numFmtId="0" fontId="3" fillId="3"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1" fontId="3" fillId="4" borderId="2" xfId="0" applyNumberFormat="1" applyFont="1" applyFill="1" applyBorder="1" applyAlignment="1">
      <alignment horizontal="center" vertical="center" wrapText="1"/>
    </xf>
    <xf numFmtId="165" fontId="3" fillId="3" borderId="2" xfId="0" applyNumberFormat="1" applyFont="1" applyFill="1" applyBorder="1" applyAlignment="1">
      <alignment horizontal="center" vertical="center" wrapText="1"/>
    </xf>
    <xf numFmtId="165" fontId="3" fillId="4" borderId="2" xfId="0" applyNumberFormat="1" applyFont="1" applyFill="1" applyBorder="1" applyAlignment="1">
      <alignment horizontal="center" vertical="center" wrapText="1"/>
    </xf>
    <xf numFmtId="166" fontId="3" fillId="4" borderId="2" xfId="1" applyNumberFormat="1" applyFont="1" applyFill="1" applyBorder="1" applyAlignment="1">
      <alignment horizontal="center" vertical="center" wrapText="1"/>
    </xf>
    <xf numFmtId="0" fontId="4" fillId="2" borderId="4" xfId="0" applyFont="1" applyFill="1" applyBorder="1" applyAlignment="1">
      <alignment horizontal="center"/>
    </xf>
    <xf numFmtId="49" fontId="2" fillId="2" borderId="4" xfId="0" applyNumberFormat="1" applyFont="1" applyFill="1" applyBorder="1" applyAlignment="1">
      <alignment horizontal="center"/>
    </xf>
    <xf numFmtId="166" fontId="4" fillId="2" borderId="4" xfId="1" applyNumberFormat="1" applyFont="1" applyFill="1" applyBorder="1" applyAlignment="1">
      <alignment horizontal="center"/>
    </xf>
    <xf numFmtId="0" fontId="4" fillId="2" borderId="4" xfId="0" applyFont="1" applyFill="1" applyBorder="1" applyAlignment="1">
      <alignment horizontal="center" vertical="center"/>
    </xf>
    <xf numFmtId="0" fontId="2" fillId="2" borderId="4" xfId="0" applyFont="1" applyFill="1" applyBorder="1" applyAlignment="1">
      <alignment horizontal="center"/>
    </xf>
    <xf numFmtId="14" fontId="4" fillId="2" borderId="4" xfId="0" applyNumberFormat="1" applyFont="1" applyFill="1" applyBorder="1" applyAlignment="1">
      <alignment horizontal="center"/>
    </xf>
    <xf numFmtId="0" fontId="4" fillId="2" borderId="6" xfId="0" applyFont="1" applyFill="1" applyBorder="1" applyAlignment="1">
      <alignment horizontal="center" vertical="center"/>
    </xf>
    <xf numFmtId="0" fontId="2" fillId="2" borderId="6" xfId="0" applyFont="1" applyFill="1" applyBorder="1" applyAlignment="1">
      <alignment horizontal="center"/>
    </xf>
    <xf numFmtId="14" fontId="4" fillId="2" borderId="6" xfId="0" applyNumberFormat="1" applyFont="1" applyFill="1" applyBorder="1" applyAlignment="1">
      <alignment horizontal="center"/>
    </xf>
    <xf numFmtId="166" fontId="4" fillId="2" borderId="6" xfId="1" applyNumberFormat="1" applyFont="1" applyFill="1" applyBorder="1" applyAlignment="1">
      <alignment horizontal="center"/>
    </xf>
    <xf numFmtId="166" fontId="2" fillId="2" borderId="0" xfId="1" applyNumberFormat="1" applyFont="1" applyFill="1" applyAlignment="1">
      <alignment horizontal="center" vertical="center"/>
    </xf>
    <xf numFmtId="166" fontId="3" fillId="4" borderId="7" xfId="1" applyNumberFormat="1" applyFont="1" applyFill="1" applyBorder="1" applyAlignment="1">
      <alignment horizontal="center" vertical="center" wrapText="1"/>
    </xf>
    <xf numFmtId="166" fontId="2" fillId="2" borderId="4" xfId="1" applyNumberFormat="1" applyFont="1" applyFill="1" applyBorder="1" applyAlignment="1">
      <alignment horizontal="center"/>
    </xf>
    <xf numFmtId="166" fontId="2" fillId="2" borderId="8" xfId="1" applyNumberFormat="1" applyFont="1" applyFill="1" applyBorder="1" applyAlignment="1">
      <alignment horizontal="center"/>
    </xf>
    <xf numFmtId="166" fontId="2" fillId="2" borderId="6" xfId="1" applyNumberFormat="1" applyFont="1" applyFill="1" applyBorder="1" applyAlignment="1">
      <alignment horizontal="center"/>
    </xf>
    <xf numFmtId="166" fontId="2" fillId="2" borderId="9" xfId="1" applyNumberFormat="1" applyFont="1" applyFill="1" applyBorder="1" applyAlignment="1">
      <alignment horizontal="center"/>
    </xf>
    <xf numFmtId="0" fontId="4" fillId="2" borderId="4" xfId="0" applyNumberFormat="1" applyFont="1" applyFill="1" applyBorder="1" applyAlignment="1">
      <alignment horizontal="center" vertical="center"/>
    </xf>
    <xf numFmtId="14" fontId="2" fillId="2" borderId="4" xfId="0" applyNumberFormat="1" applyFont="1" applyFill="1" applyBorder="1" applyAlignment="1">
      <alignment horizontal="center"/>
    </xf>
    <xf numFmtId="14" fontId="2" fillId="2" borderId="6" xfId="0" applyNumberFormat="1" applyFont="1" applyFill="1" applyBorder="1" applyAlignment="1">
      <alignment horizontal="center"/>
    </xf>
    <xf numFmtId="14" fontId="0" fillId="0" borderId="0" xfId="0" applyNumberFormat="1"/>
    <xf numFmtId="166" fontId="5" fillId="4" borderId="10" xfId="1" applyNumberFormat="1" applyFont="1" applyFill="1" applyBorder="1" applyAlignment="1">
      <alignment horizontal="center" vertical="center"/>
    </xf>
    <xf numFmtId="0" fontId="7" fillId="2" borderId="3" xfId="0" applyFont="1" applyFill="1" applyBorder="1" applyAlignment="1">
      <alignment horizontal="center"/>
    </xf>
    <xf numFmtId="0" fontId="7" fillId="2" borderId="5" xfId="0" applyFont="1" applyFill="1" applyBorder="1" applyAlignment="1">
      <alignment horizontal="center"/>
    </xf>
    <xf numFmtId="0" fontId="9" fillId="0" borderId="0" xfId="2" applyFont="1"/>
    <xf numFmtId="0" fontId="9" fillId="0" borderId="11" xfId="2" applyFont="1" applyBorder="1" applyAlignment="1">
      <alignment horizontal="centerContinuous"/>
    </xf>
    <xf numFmtId="0" fontId="9" fillId="0" borderId="12" xfId="2" applyFont="1" applyBorder="1" applyAlignment="1">
      <alignment horizontal="centerContinuous"/>
    </xf>
    <xf numFmtId="0" fontId="10" fillId="0" borderId="11" xfId="2" applyFont="1" applyBorder="1" applyAlignment="1">
      <alignment horizontal="centerContinuous" vertical="center"/>
    </xf>
    <xf numFmtId="0" fontId="10" fillId="0" borderId="13" xfId="2" applyFont="1" applyBorder="1" applyAlignment="1">
      <alignment horizontal="centerContinuous" vertical="center"/>
    </xf>
    <xf numFmtId="0" fontId="10" fillId="0" borderId="12" xfId="2" applyFont="1" applyBorder="1" applyAlignment="1">
      <alignment horizontal="centerContinuous" vertical="center"/>
    </xf>
    <xf numFmtId="0" fontId="10" fillId="0" borderId="14" xfId="2" applyFont="1" applyBorder="1" applyAlignment="1">
      <alignment horizontal="centerContinuous" vertical="center"/>
    </xf>
    <xf numFmtId="0" fontId="9" fillId="0" borderId="15" xfId="2" applyFont="1" applyBorder="1" applyAlignment="1">
      <alignment horizontal="centerContinuous"/>
    </xf>
    <xf numFmtId="0" fontId="9" fillId="0" borderId="16" xfId="2" applyFont="1" applyBorder="1" applyAlignment="1">
      <alignment horizontal="centerContinuous"/>
    </xf>
    <xf numFmtId="0" fontId="10" fillId="0" borderId="17" xfId="2" applyFont="1" applyBorder="1" applyAlignment="1">
      <alignment horizontal="centerContinuous" vertical="center"/>
    </xf>
    <xf numFmtId="0" fontId="10" fillId="0" borderId="18" xfId="2" applyFont="1" applyBorder="1" applyAlignment="1">
      <alignment horizontal="centerContinuous" vertical="center"/>
    </xf>
    <xf numFmtId="0" fontId="10" fillId="0" borderId="19" xfId="2" applyFont="1" applyBorder="1" applyAlignment="1">
      <alignment horizontal="centerContinuous" vertical="center"/>
    </xf>
    <xf numFmtId="0" fontId="10" fillId="0" borderId="10" xfId="2" applyFont="1" applyBorder="1" applyAlignment="1">
      <alignment horizontal="centerContinuous" vertical="center"/>
    </xf>
    <xf numFmtId="0" fontId="10" fillId="0" borderId="15" xfId="2" applyFont="1" applyBorder="1" applyAlignment="1">
      <alignment horizontal="centerContinuous" vertical="center"/>
    </xf>
    <xf numFmtId="0" fontId="10" fillId="0" borderId="0" xfId="2" applyFont="1" applyAlignment="1">
      <alignment horizontal="centerContinuous" vertical="center"/>
    </xf>
    <xf numFmtId="0" fontId="10" fillId="0" borderId="16" xfId="2" applyFont="1" applyBorder="1" applyAlignment="1">
      <alignment horizontal="centerContinuous" vertical="center"/>
    </xf>
    <xf numFmtId="0" fontId="10" fillId="0" borderId="20" xfId="2" applyFont="1" applyBorder="1" applyAlignment="1">
      <alignment horizontal="centerContinuous" vertical="center"/>
    </xf>
    <xf numFmtId="0" fontId="9" fillId="0" borderId="17" xfId="2" applyFont="1" applyBorder="1" applyAlignment="1">
      <alignment horizontal="centerContinuous"/>
    </xf>
    <xf numFmtId="0" fontId="9" fillId="0" borderId="19" xfId="2" applyFont="1" applyBorder="1" applyAlignment="1">
      <alignment horizontal="centerContinuous"/>
    </xf>
    <xf numFmtId="0" fontId="9" fillId="0" borderId="15" xfId="2" applyFont="1" applyBorder="1"/>
    <xf numFmtId="0" fontId="9" fillId="0" borderId="16" xfId="2" applyFont="1" applyBorder="1"/>
    <xf numFmtId="14" fontId="9" fillId="0" borderId="0" xfId="2" applyNumberFormat="1" applyFont="1"/>
    <xf numFmtId="0" fontId="10" fillId="0" borderId="0" xfId="2" applyFont="1"/>
    <xf numFmtId="14" fontId="9" fillId="0" borderId="0" xfId="2" applyNumberFormat="1" applyFont="1" applyAlignment="1">
      <alignment horizontal="left"/>
    </xf>
    <xf numFmtId="0" fontId="10" fillId="0" borderId="0" xfId="2" applyFont="1" applyAlignment="1">
      <alignment horizontal="center"/>
    </xf>
    <xf numFmtId="1" fontId="10" fillId="0" borderId="0" xfId="2" applyNumberFormat="1" applyFont="1" applyAlignment="1">
      <alignment horizontal="center"/>
    </xf>
    <xf numFmtId="42" fontId="10" fillId="0" borderId="0" xfId="2" applyNumberFormat="1" applyFont="1" applyAlignment="1">
      <alignment horizontal="right"/>
    </xf>
    <xf numFmtId="1" fontId="9" fillId="0" borderId="0" xfId="2" applyNumberFormat="1" applyFont="1" applyAlignment="1">
      <alignment horizontal="center"/>
    </xf>
    <xf numFmtId="167" fontId="9" fillId="0" borderId="0" xfId="2" applyNumberFormat="1" applyFont="1" applyAlignment="1">
      <alignment horizontal="right"/>
    </xf>
    <xf numFmtId="168" fontId="9" fillId="0" borderId="0" xfId="2" applyNumberFormat="1" applyFont="1" applyAlignment="1">
      <alignment horizontal="right"/>
    </xf>
    <xf numFmtId="1" fontId="9" fillId="0" borderId="18" xfId="2" applyNumberFormat="1" applyFont="1" applyBorder="1" applyAlignment="1">
      <alignment horizontal="center"/>
    </xf>
    <xf numFmtId="167" fontId="9" fillId="0" borderId="18" xfId="2" applyNumberFormat="1" applyFont="1" applyBorder="1" applyAlignment="1">
      <alignment horizontal="right"/>
    </xf>
    <xf numFmtId="167" fontId="10" fillId="0" borderId="0" xfId="2" applyNumberFormat="1" applyFont="1" applyAlignment="1">
      <alignment horizontal="right"/>
    </xf>
    <xf numFmtId="0" fontId="9" fillId="0" borderId="0" xfId="2" applyFont="1" applyAlignment="1">
      <alignment horizontal="center"/>
    </xf>
    <xf numFmtId="1" fontId="10" fillId="0" borderId="21" xfId="2" applyNumberFormat="1" applyFont="1" applyBorder="1" applyAlignment="1">
      <alignment horizontal="center"/>
    </xf>
    <xf numFmtId="167" fontId="10" fillId="0" borderId="21" xfId="2" applyNumberFormat="1" applyFont="1" applyBorder="1" applyAlignment="1">
      <alignment horizontal="right"/>
    </xf>
    <xf numFmtId="167" fontId="9" fillId="0" borderId="0" xfId="2" applyNumberFormat="1" applyFont="1"/>
    <xf numFmtId="167" fontId="9" fillId="0" borderId="18" xfId="2" applyNumberFormat="1" applyFont="1" applyBorder="1"/>
    <xf numFmtId="0" fontId="9" fillId="0" borderId="17" xfId="2" applyFont="1" applyBorder="1"/>
    <xf numFmtId="0" fontId="9" fillId="0" borderId="18" xfId="2" applyFont="1" applyBorder="1"/>
    <xf numFmtId="0" fontId="9" fillId="0" borderId="19" xfId="2" applyFont="1" applyBorder="1"/>
    <xf numFmtId="0" fontId="11" fillId="0" borderId="4" xfId="0" applyFont="1" applyBorder="1" applyAlignment="1">
      <alignment horizontal="center" vertical="center" wrapText="1"/>
    </xf>
    <xf numFmtId="0" fontId="11" fillId="5" borderId="4" xfId="0" applyFont="1" applyFill="1" applyBorder="1" applyAlignment="1">
      <alignment horizontal="center" vertical="center" wrapText="1"/>
    </xf>
    <xf numFmtId="169" fontId="11" fillId="0" borderId="4" xfId="1" applyNumberFormat="1" applyFont="1" applyBorder="1" applyAlignment="1">
      <alignment horizontal="center" vertical="center" wrapText="1"/>
    </xf>
    <xf numFmtId="0" fontId="11" fillId="6" borderId="4" xfId="0" applyFont="1" applyFill="1" applyBorder="1" applyAlignment="1">
      <alignment horizontal="center" vertical="center" wrapText="1"/>
    </xf>
    <xf numFmtId="169" fontId="11" fillId="6" borderId="4" xfId="1" applyNumberFormat="1" applyFont="1" applyFill="1" applyBorder="1" applyAlignment="1">
      <alignment horizontal="center" vertical="center" wrapText="1"/>
    </xf>
    <xf numFmtId="169" fontId="11" fillId="7" borderId="4" xfId="1" applyNumberFormat="1" applyFont="1" applyFill="1" applyBorder="1" applyAlignment="1">
      <alignment horizontal="center" vertical="center" wrapText="1"/>
    </xf>
    <xf numFmtId="0" fontId="0" fillId="0" borderId="4" xfId="0" applyBorder="1"/>
    <xf numFmtId="14" fontId="0" fillId="0" borderId="4" xfId="0" applyNumberFormat="1" applyBorder="1"/>
    <xf numFmtId="169" fontId="0" fillId="0" borderId="4" xfId="1" applyNumberFormat="1" applyFont="1" applyBorder="1" applyAlignment="1"/>
    <xf numFmtId="166" fontId="0" fillId="0" borderId="0" xfId="1" applyNumberFormat="1" applyFont="1" applyAlignment="1"/>
    <xf numFmtId="166" fontId="11" fillId="0" borderId="0" xfId="1" applyNumberFormat="1" applyFont="1" applyAlignment="1"/>
    <xf numFmtId="0" fontId="1" fillId="0" borderId="4" xfId="0" applyFont="1" applyBorder="1"/>
    <xf numFmtId="166" fontId="11" fillId="6" borderId="4" xfId="1" applyNumberFormat="1" applyFont="1" applyFill="1" applyBorder="1" applyAlignment="1">
      <alignment horizontal="center" vertical="center" wrapText="1"/>
    </xf>
    <xf numFmtId="166" fontId="0" fillId="0" borderId="4" xfId="1" applyNumberFormat="1" applyFont="1" applyBorder="1" applyAlignment="1"/>
    <xf numFmtId="0" fontId="0" fillId="0" borderId="4" xfId="0" applyBorder="1" applyAlignment="1">
      <alignment horizontal="left"/>
    </xf>
    <xf numFmtId="0" fontId="0" fillId="0" borderId="4" xfId="0" applyBorder="1" applyAlignment="1">
      <alignment horizontal="center"/>
    </xf>
    <xf numFmtId="0" fontId="0" fillId="0" borderId="4" xfId="0" applyNumberFormat="1" applyBorder="1" applyAlignment="1">
      <alignment horizontal="center"/>
    </xf>
    <xf numFmtId="0" fontId="0" fillId="0" borderId="0" xfId="0" applyAlignment="1">
      <alignment horizontal="center"/>
    </xf>
    <xf numFmtId="166" fontId="0" fillId="0" borderId="4" xfId="0" applyNumberFormat="1" applyBorder="1"/>
    <xf numFmtId="0" fontId="0" fillId="0" borderId="4" xfId="0" pivotButton="1" applyBorder="1" applyAlignment="1">
      <alignment horizontal="center"/>
    </xf>
    <xf numFmtId="166" fontId="0" fillId="0" borderId="0" xfId="1" applyNumberFormat="1" applyFont="1" applyAlignment="1">
      <alignment horizontal="center"/>
    </xf>
    <xf numFmtId="166" fontId="0" fillId="0" borderId="4" xfId="0" applyNumberFormat="1" applyBorder="1" applyAlignment="1">
      <alignment horizontal="center"/>
    </xf>
  </cellXfs>
  <cellStyles count="3">
    <cellStyle name="Millares" xfId="1" builtinId="3"/>
    <cellStyle name="Normal" xfId="0" builtinId="0"/>
    <cellStyle name="Normal 2 2" xfId="2"/>
  </cellStyles>
  <dxfs count="99">
    <dxf>
      <alignment horizont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6" formatCode="_ * #,##0_ ;_ * \-#,##0_ ;_ * &quot;-&quot;??_ ;_ @_ "/>
    </dxf>
    <dxf>
      <numFmt numFmtId="166" formatCode="_ * #,##0_ ;_ * \-#,##0_ ;_ * &quot;-&quot;??_ ;_ @_ "/>
    </dxf>
    <dxf>
      <numFmt numFmtId="166" formatCode="_ * #,##0_ ;_ * \-#,##0_ ;_ * &quot;-&quot;??_ ;_ @_ "/>
    </dxf>
    <dxf>
      <numFmt numFmtId="166" formatCode="_ * #,##0_ ;_ * \-#,##0_ ;_ * &quot;-&quot;??_ ;_ @_ "/>
    </dxf>
    <dxf>
      <alignment horizontal="center" readingOrder="0"/>
    </dxf>
    <dxf>
      <alignment horizontal="center" readingOrder="0"/>
    </dxf>
    <dxf>
      <alignment horizontal="center" readingOrder="0"/>
    </dxf>
    <dxf>
      <alignment horizontal="center" readingOrder="0"/>
    </dxf>
    <dxf>
      <numFmt numFmtId="170" formatCode="_ * #,##0.0_ ;_ * \-#,##0.0_ ;_ * &quot;-&quot;??_ ;_ @_ "/>
    </dxf>
    <dxf>
      <numFmt numFmtId="166" formatCode="_ * #,##0_ ;_ * \-#,##0_ ;_ * &quot;-&quot;??_ ;_ @_ "/>
    </dxf>
    <dxf>
      <numFmt numFmtId="170" formatCode="_ * #,##0.0_ ;_ * \-#,##0.0_ ;_ * &quot;-&quot;??_ ;_ @_ "/>
    </dxf>
    <dxf>
      <numFmt numFmtId="166" formatCode="_ * #,##0_ ;_ * \-#,##0_ ;_ * &quot;-&quot;??_ ;_ @_ "/>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6" formatCode="_ * #,##0_ ;_ * \-#,##0_ ;_ * &quot;-&quot;??_ ;_ @_ "/>
    </dxf>
    <dxf>
      <numFmt numFmtId="166" formatCode="_ * #,##0_ ;_ * \-#,##0_ ;_ * &quot;-&quot;??_ ;_ @_ "/>
    </dxf>
    <dxf>
      <numFmt numFmtId="170" formatCode="_ * #,##0.0_ ;_ * \-#,##0.0_ ;_ * &quot;-&quot;??_ ;_ @_ "/>
    </dxf>
    <dxf>
      <numFmt numFmtId="170" formatCode="_ * #,##0.0_ ;_ * \-#,##0.0_ ;_ * &quot;-&quot;??_ ;_ @_ "/>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6" formatCode="_ * #,##0_ ;_ * \-#,##0_ ;_ * &quot;-&quot;??_ ;_ @_ "/>
    </dxf>
    <dxf>
      <numFmt numFmtId="166" formatCode="_ * #,##0_ ;_ * \-#,##0_ ;_ * &quot;-&quot;??_ ;_ @_ "/>
    </dxf>
    <dxf>
      <numFmt numFmtId="170" formatCode="_ * #,##0.0_ ;_ * \-#,##0.0_ ;_ * &quot;-&quot;??_ ;_ @_ "/>
    </dxf>
    <dxf>
      <numFmt numFmtId="166" formatCode="_ * #,##0_ ;_ * \-#,##0_ ;_ * &quot;-&quot;??_ ;_ @_ "/>
    </dxf>
    <dxf>
      <numFmt numFmtId="170" formatCode="_ * #,##0.0_ ;_ * \-#,##0.0_ ;_ * &quot;-&quot;??_ ;_ @_ "/>
    </dxf>
    <dxf>
      <numFmt numFmtId="166" formatCode="_ * #,##0_ ;_ * \-#,##0_ ;_ * &quot;-&quot;??_ ;_ @_ "/>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70" formatCode="_ * #,##0.0_ ;_ * \-#,##0.0_ ;_ * &quot;-&quot;??_ ;_ @_ "/>
    </dxf>
    <dxf>
      <numFmt numFmtId="170" formatCode="_ * #,##0.0_ ;_ * \-#,##0.0_ ;_ * &quot;-&quot;??_ ;_ @_ "/>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34</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17.472989351852" createdVersion="5" refreshedVersion="5" minRefreshableVersion="3" recordCount="45">
  <cacheSource type="worksheet">
    <worksheetSource ref="A2:AS47" sheet="ESTADO DE CADA FACTURA"/>
  </cacheSource>
  <cacheFields count="45">
    <cacheField name="NIT IPS" numFmtId="0">
      <sharedItems containsSemiMixedTypes="0" containsString="0" containsNumber="1" containsInteger="1" minValue="830023202" maxValue="830023202"/>
    </cacheField>
    <cacheField name=" ENTIDAD" numFmtId="0">
      <sharedItems/>
    </cacheField>
    <cacheField name="Prefijo Factura" numFmtId="0">
      <sharedItems/>
    </cacheField>
    <cacheField name="NUMERO FACTURA" numFmtId="0">
      <sharedItems containsSemiMixedTypes="0" containsString="0" containsNumber="1" containsInteger="1" minValue="1588" maxValue="348375"/>
    </cacheField>
    <cacheField name="FACTURA" numFmtId="0">
      <sharedItems/>
    </cacheField>
    <cacheField name="LLAVE" numFmtId="0">
      <sharedItems/>
    </cacheField>
    <cacheField name="PREFIJO SASS" numFmtId="0">
      <sharedItems/>
    </cacheField>
    <cacheField name="NUMERO FACT SASSS" numFmtId="0">
      <sharedItems containsSemiMixedTypes="0" containsString="0" containsNumber="1" containsInteger="1" minValue="1588" maxValue="348375"/>
    </cacheField>
    <cacheField name="FECHA FACT IPS" numFmtId="14">
      <sharedItems containsSemiMixedTypes="0" containsNonDate="0" containsDate="1" containsString="0" minDate="2012-08-15T00:00:00" maxDate="2022-03-31T00:00:00"/>
    </cacheField>
    <cacheField name="VALOR FACT IPS" numFmtId="169">
      <sharedItems containsSemiMixedTypes="0" containsString="0" containsNumber="1" containsInteger="1" minValue="43000" maxValue="90936452"/>
    </cacheField>
    <cacheField name="SALDO FACT IPS" numFmtId="169">
      <sharedItems containsSemiMixedTypes="0" containsString="0" containsNumber="1" containsInteger="1" minValue="43000" maxValue="43418951"/>
    </cacheField>
    <cacheField name="OBSERVACION SASS" numFmtId="0">
      <sharedItems/>
    </cacheField>
    <cacheField name="VALIDACION ALFA FACT" numFmtId="0">
      <sharedItems/>
    </cacheField>
    <cacheField name="ESTADO EPS 13 SEPTIEMBRE" numFmtId="0">
      <sharedItems count="6">
        <s v="FACTURA CANCELADA"/>
        <s v="FACTURS PENDIENTE EN PROGRAMACIÓN DE PAGO"/>
        <s v="FACTURA CANCELADA - GLOSA ACEPTADA POR IPS"/>
        <s v="FACTURA CERRADA POR EXTEMPORANEIDAD"/>
        <s v="FACTURA DEVUELTA"/>
        <s v="FACTURA GLOSA PENDIENTE POR CONCILIAR"/>
      </sharedItems>
    </cacheField>
    <cacheField name="FUERA DE CIERRE" numFmtId="0">
      <sharedItems containsNonDate="0" containsString="0" containsBlank="1"/>
    </cacheField>
    <cacheField name="ESTADO VAGLO" numFmtId="0">
      <sharedItems containsBlank="1"/>
    </cacheField>
    <cacheField name="VALOR VAGLO" numFmtId="169">
      <sharedItems containsSemiMixedTypes="0" containsString="0" containsNumber="1" containsInteger="1" minValue="0" maxValue="43418951"/>
    </cacheField>
    <cacheField name="DETALLE VAGLO" numFmtId="0">
      <sharedItems containsBlank="1" longText="1"/>
    </cacheField>
    <cacheField name="P. ABIERTAS IMPORTE" numFmtId="166">
      <sharedItems containsSemiMixedTypes="0" containsString="0" containsNumber="1" containsInteger="1" minValue="0" maxValue="1939789"/>
    </cacheField>
    <cacheField name="VALOR RADICADO FACT" numFmtId="169">
      <sharedItems containsSemiMixedTypes="0" containsString="0" containsNumber="1" containsInteger="1" minValue="43000" maxValue="90936452"/>
    </cacheField>
    <cacheField name="VALOR NOTA CREDITO" numFmtId="169">
      <sharedItems containsSemiMixedTypes="0" containsString="0" containsNumber="1" containsInteger="1" minValue="0" maxValue="0"/>
    </cacheField>
    <cacheField name="VALOR NOTA DEBITO" numFmtId="169">
      <sharedItems containsSemiMixedTypes="0" containsString="0" containsNumber="1" containsInteger="1" minValue="0" maxValue="0"/>
    </cacheField>
    <cacheField name="VALOR DESCCOMERCIAL" numFmtId="169">
      <sharedItems containsSemiMixedTypes="0" containsString="0" containsNumber="1" containsInteger="1" minValue="0" maxValue="0"/>
    </cacheField>
    <cacheField name="VALOR CRUZADO SASS" numFmtId="169">
      <sharedItems containsSemiMixedTypes="0" containsString="0" containsNumber="1" containsInteger="1" minValue="0" maxValue="78775764"/>
    </cacheField>
    <cacheField name="VALOR GLOSA ACEPTDA" numFmtId="169">
      <sharedItems containsSemiMixedTypes="0" containsString="0" containsNumber="1" containsInteger="1" minValue="0" maxValue="13457624"/>
    </cacheField>
    <cacheField name="OBSERVACION GLOSA ACEPTADA" numFmtId="0">
      <sharedItems containsBlank="1" longText="1"/>
    </cacheField>
    <cacheField name="VALOR GLOSA DEVUELTA" numFmtId="169">
      <sharedItems containsSemiMixedTypes="0" containsString="0" containsNumber="1" containsInteger="1" minValue="0" maxValue="43418951"/>
    </cacheField>
    <cacheField name="OBSERVACION GLOSA DEVUELTA" numFmtId="0">
      <sharedItems containsBlank="1" longText="1"/>
    </cacheField>
    <cacheField name="SALDO SASS" numFmtId="169">
      <sharedItems containsSemiMixedTypes="0" containsString="0" containsNumber="1" containsInteger="1" minValue="0" maxValue="43418951"/>
    </cacheField>
    <cacheField name="VALOR CANCELADO SAP" numFmtId="169">
      <sharedItems containsSemiMixedTypes="0" containsString="0" containsNumber="1" containsInteger="1" minValue="0" maxValue="56641926"/>
    </cacheField>
    <cacheField name="RETENCION" numFmtId="169">
      <sharedItems containsSemiMixedTypes="0" containsString="0" containsNumber="1" containsInteger="1" minValue="0" maxValue="0"/>
    </cacheField>
    <cacheField name="DOC COMPENSACION SAP" numFmtId="0">
      <sharedItems containsString="0" containsBlank="1" containsNumber="1" containsInteger="1" minValue="123256872" maxValue="4800017574"/>
    </cacheField>
    <cacheField name="FECHA COMPENSACION SAP" numFmtId="0">
      <sharedItems containsBlank="1"/>
    </cacheField>
    <cacheField name="VALOR TRANFERENCIA" numFmtId="169">
      <sharedItems containsSemiMixedTypes="0" containsString="0" containsNumber="1" containsInteger="1" minValue="0" maxValue="0"/>
    </cacheField>
    <cacheField name="FECHA RAD IPS" numFmtId="14">
      <sharedItems containsSemiMixedTypes="0" containsNonDate="0" containsDate="1" containsString="0" minDate="2012-04-09T00:00:00" maxDate="2022-06-19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10"/>
    </cacheField>
    <cacheField name="F PROBABLE PAGO SASS" numFmtId="0">
      <sharedItems containsSemiMixedTypes="0" containsString="0" containsNumber="1" containsInteger="1" minValue="20130706" maxValue="21001231"/>
    </cacheField>
    <cacheField name="F RAD SASS" numFmtId="0">
      <sharedItems containsSemiMixedTypes="0" containsString="0" containsNumber="1" containsInteger="1" minValue="20130605" maxValue="20220722"/>
    </cacheField>
    <cacheField name="VALOR REPORTADO CRICULAR 030" numFmtId="169">
      <sharedItems containsSemiMixedTypes="0" containsString="0" containsNumber="1" containsInteger="1" minValue="43000" maxValue="90936452"/>
    </cacheField>
    <cacheField name="VALOR GLOSA ACEPTADA REPORTADO CIRCULAR 030" numFmtId="169">
      <sharedItems containsSemiMixedTypes="0" containsString="0" containsNumber="1" containsInteger="1" minValue="0" maxValue="13457624"/>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5">
  <r>
    <n v="830023202"/>
    <s v="COSMITET LTDA"/>
    <s v="SS"/>
    <n v="107759"/>
    <s v="SS_107759"/>
    <s v="830023202_SS_107759"/>
    <s v="SS"/>
    <n v="107759"/>
    <d v="2013-04-29T00:00:00"/>
    <n v="98969"/>
    <n v="98969"/>
    <s v="B)Factura sin saldo ERP"/>
    <s v="OK"/>
    <x v="0"/>
    <m/>
    <m/>
    <n v="0"/>
    <m/>
    <n v="0"/>
    <n v="98969"/>
    <n v="0"/>
    <n v="0"/>
    <n v="0"/>
    <n v="98969"/>
    <n v="0"/>
    <m/>
    <n v="0"/>
    <m/>
    <n v="0"/>
    <n v="96990"/>
    <n v="0"/>
    <n v="123256872"/>
    <s v="10.07.2013"/>
    <n v="0"/>
    <d v="2013-04-06T00:00:00"/>
    <m/>
    <n v="2"/>
    <m/>
    <m/>
    <n v="1"/>
    <n v="20130706"/>
    <n v="20130605"/>
    <n v="98969"/>
    <n v="0"/>
    <m/>
  </r>
  <r>
    <n v="830023202"/>
    <s v="COSMITET LTDA"/>
    <s v="FV"/>
    <n v="27852"/>
    <s v="FV_27852"/>
    <s v="830023202_FV_27852"/>
    <s v="FV"/>
    <n v="27852"/>
    <d v="2020-12-16T00:00:00"/>
    <n v="507950"/>
    <n v="507950"/>
    <s v="B)Factura sin saldo ERP"/>
    <s v="OK"/>
    <x v="1"/>
    <m/>
    <m/>
    <n v="0"/>
    <m/>
    <n v="497791"/>
    <n v="507950"/>
    <n v="0"/>
    <n v="0"/>
    <n v="0"/>
    <n v="507950"/>
    <n v="0"/>
    <m/>
    <n v="0"/>
    <m/>
    <n v="0"/>
    <n v="0"/>
    <n v="0"/>
    <m/>
    <m/>
    <n v="0"/>
    <d v="2021-02-16T00:00:00"/>
    <m/>
    <n v="2"/>
    <m/>
    <m/>
    <n v="1"/>
    <n v="20220330"/>
    <n v="20220316"/>
    <n v="507950"/>
    <n v="0"/>
    <m/>
  </r>
  <r>
    <n v="830023202"/>
    <s v="COSMITET LTDA"/>
    <s v="FV"/>
    <n v="28286"/>
    <s v="FV_28286"/>
    <s v="830023202_FV_28286"/>
    <s v="FV"/>
    <n v="28286"/>
    <d v="2020-12-23T00:00:00"/>
    <n v="109015"/>
    <n v="109015"/>
    <s v="B)Factura sin saldo ERP"/>
    <s v="OK"/>
    <x v="1"/>
    <m/>
    <m/>
    <n v="0"/>
    <m/>
    <n v="106835"/>
    <n v="109015"/>
    <n v="0"/>
    <n v="0"/>
    <n v="0"/>
    <n v="109015"/>
    <n v="0"/>
    <m/>
    <n v="0"/>
    <m/>
    <n v="0"/>
    <n v="0"/>
    <n v="0"/>
    <m/>
    <m/>
    <n v="0"/>
    <d v="2021-02-16T00:00:00"/>
    <m/>
    <n v="2"/>
    <m/>
    <m/>
    <n v="1"/>
    <n v="20220330"/>
    <n v="20220316"/>
    <n v="109015"/>
    <n v="0"/>
    <m/>
  </r>
  <r>
    <n v="830023202"/>
    <s v="COSMITET LTDA"/>
    <s v="FV"/>
    <n v="28607"/>
    <s v="FV_28607"/>
    <s v="830023202_FV_28607"/>
    <s v="FV"/>
    <n v="28607"/>
    <d v="2020-12-29T00:00:00"/>
    <n v="1979377"/>
    <n v="1979377"/>
    <s v="B)Factura sin saldo ERP"/>
    <s v="OK"/>
    <x v="1"/>
    <m/>
    <m/>
    <n v="0"/>
    <m/>
    <n v="1939789"/>
    <n v="1979377"/>
    <n v="0"/>
    <n v="0"/>
    <n v="0"/>
    <n v="1979377"/>
    <n v="0"/>
    <m/>
    <n v="0"/>
    <m/>
    <n v="0"/>
    <n v="0"/>
    <n v="0"/>
    <m/>
    <m/>
    <n v="0"/>
    <d v="2021-02-16T00:00:00"/>
    <m/>
    <n v="2"/>
    <m/>
    <m/>
    <n v="1"/>
    <n v="20220330"/>
    <n v="20220316"/>
    <n v="1979377"/>
    <n v="0"/>
    <m/>
  </r>
  <r>
    <n v="830023202"/>
    <s v="COSMITET LTDA"/>
    <s v="FV"/>
    <n v="30799"/>
    <s v="FV_30799"/>
    <s v="830023202_FV_30799"/>
    <s v="FV"/>
    <n v="30799"/>
    <d v="2021-02-08T00:00:00"/>
    <n v="617076"/>
    <n v="617076"/>
    <s v="B)Factura sin saldo ERP"/>
    <s v="OK"/>
    <x v="1"/>
    <m/>
    <m/>
    <n v="0"/>
    <m/>
    <n v="604734"/>
    <n v="617076"/>
    <n v="0"/>
    <n v="0"/>
    <n v="0"/>
    <n v="617076"/>
    <n v="0"/>
    <m/>
    <n v="0"/>
    <m/>
    <n v="0"/>
    <n v="0"/>
    <n v="0"/>
    <m/>
    <m/>
    <n v="0"/>
    <d v="2021-12-03T00:00:00"/>
    <m/>
    <n v="2"/>
    <m/>
    <m/>
    <n v="1"/>
    <n v="20220730"/>
    <n v="20220722"/>
    <n v="617076"/>
    <n v="0"/>
    <m/>
  </r>
  <r>
    <n v="830023202"/>
    <s v="COSMITET LTDA"/>
    <s v="FV"/>
    <n v="39537"/>
    <s v="FV_39537"/>
    <s v="830023202_FV_39537"/>
    <s v="FV"/>
    <n v="39537"/>
    <d v="2021-07-01T00:00:00"/>
    <n v="189000"/>
    <n v="189000"/>
    <s v="B)Factura sin saldo ERP"/>
    <s v="OK"/>
    <x v="1"/>
    <m/>
    <m/>
    <n v="0"/>
    <m/>
    <n v="185220"/>
    <n v="189000"/>
    <n v="0"/>
    <n v="0"/>
    <n v="0"/>
    <n v="189000"/>
    <n v="0"/>
    <m/>
    <n v="0"/>
    <m/>
    <n v="0"/>
    <n v="0"/>
    <n v="0"/>
    <m/>
    <m/>
    <n v="0"/>
    <d v="2021-02-07T00:00:00"/>
    <m/>
    <n v="2"/>
    <m/>
    <m/>
    <n v="1"/>
    <n v="20220330"/>
    <n v="20220316"/>
    <n v="189000"/>
    <n v="0"/>
    <m/>
  </r>
  <r>
    <n v="830023202"/>
    <s v="COSMITET LTDA"/>
    <s v="FV"/>
    <n v="45501"/>
    <s v="FV_45501"/>
    <s v="830023202_FV_45501"/>
    <s v="FV"/>
    <n v="45501"/>
    <d v="2021-09-22T00:00:00"/>
    <n v="215712"/>
    <n v="215712"/>
    <s v="B)Factura sin saldo ERP"/>
    <s v="OK"/>
    <x v="0"/>
    <m/>
    <m/>
    <n v="0"/>
    <m/>
    <n v="0"/>
    <n v="215712"/>
    <n v="0"/>
    <n v="0"/>
    <n v="0"/>
    <n v="215712"/>
    <n v="0"/>
    <m/>
    <n v="0"/>
    <m/>
    <n v="0"/>
    <n v="211398"/>
    <n v="0"/>
    <n v="2201288642"/>
    <s v="30.08.2022"/>
    <n v="0"/>
    <d v="2021-12-23T00:00:00"/>
    <m/>
    <n v="2"/>
    <m/>
    <m/>
    <n v="1"/>
    <n v="20211230"/>
    <n v="20211223"/>
    <n v="215712"/>
    <n v="0"/>
    <m/>
  </r>
  <r>
    <n v="830023202"/>
    <s v="COSMITET LTDA"/>
    <s v="FV"/>
    <n v="59776"/>
    <s v="FV_59776"/>
    <s v="830023202_FV_59776"/>
    <s v="FV"/>
    <n v="59776"/>
    <d v="2022-03-30T00:00:00"/>
    <n v="479241"/>
    <n v="479241"/>
    <s v="B)Factura sin saldo ERP"/>
    <s v="OK"/>
    <x v="1"/>
    <m/>
    <m/>
    <n v="0"/>
    <m/>
    <n v="469656"/>
    <n v="479241"/>
    <n v="0"/>
    <n v="0"/>
    <n v="0"/>
    <n v="479241"/>
    <n v="0"/>
    <m/>
    <n v="0"/>
    <m/>
    <n v="0"/>
    <n v="0"/>
    <n v="0"/>
    <m/>
    <m/>
    <n v="0"/>
    <d v="2022-05-20T00:00:00"/>
    <m/>
    <n v="2"/>
    <m/>
    <m/>
    <n v="1"/>
    <n v="20220530"/>
    <n v="20220520"/>
    <n v="479241"/>
    <n v="0"/>
    <m/>
  </r>
  <r>
    <n v="830023202"/>
    <s v="COSMITET LTDA"/>
    <s v="SS"/>
    <n v="66661"/>
    <s v="SS_66661"/>
    <s v="830023202_SS_66661"/>
    <s v="SS"/>
    <n v="66661"/>
    <d v="2012-08-15T00:00:00"/>
    <n v="19290897"/>
    <n v="184195"/>
    <s v="B)Factura sin saldo ERP/conciliar diferencia glosa aceptada"/>
    <s v="OK"/>
    <x v="2"/>
    <m/>
    <m/>
    <n v="0"/>
    <m/>
    <n v="0"/>
    <n v="19290897"/>
    <n v="0"/>
    <n v="0"/>
    <n v="0"/>
    <n v="14845545"/>
    <n v="4445352"/>
    <s v="GLOSA ACEPTADA POR LA IPS, FECHA RAD. COSMITET 18-07-13ACEPTADA POR AUDITORIA.ANGELA O."/>
    <n v="0"/>
    <m/>
    <n v="0"/>
    <n v="14545381"/>
    <n v="0"/>
    <n v="2200182211"/>
    <s v="14.05.2013"/>
    <n v="0"/>
    <d v="2012-04-09T00:00:00"/>
    <m/>
    <n v="2"/>
    <m/>
    <m/>
    <n v="3"/>
    <n v="20130907"/>
    <n v="20130823"/>
    <n v="19290897"/>
    <n v="4445352"/>
    <m/>
  </r>
  <r>
    <n v="830023202"/>
    <s v="COSMITET LTDA"/>
    <s v="SS"/>
    <n v="73639"/>
    <s v="SS_73639"/>
    <s v="830023202_SS_73639"/>
    <s v="SS"/>
    <n v="73639"/>
    <d v="2012-09-21T00:00:00"/>
    <n v="1549200"/>
    <n v="176792"/>
    <s v="B)Factura sin saldo ERP/conciliar diferencia glosa aceptada"/>
    <s v="OK"/>
    <x v="3"/>
    <m/>
    <m/>
    <n v="0"/>
    <m/>
    <n v="0"/>
    <n v="1549200"/>
    <n v="0"/>
    <n v="0"/>
    <n v="0"/>
    <n v="1372408"/>
    <n v="176792"/>
    <m/>
    <n v="0"/>
    <m/>
    <n v="0"/>
    <n v="1344960"/>
    <n v="0"/>
    <n v="2200267869"/>
    <s v="03.10.2014"/>
    <n v="0"/>
    <d v="2012-05-12T00:00:00"/>
    <m/>
    <n v="2"/>
    <m/>
    <m/>
    <n v="10"/>
    <n v="20180416"/>
    <n v="20180406"/>
    <n v="1549200"/>
    <n v="176792"/>
    <m/>
  </r>
  <r>
    <n v="830023202"/>
    <s v="COSMITET LTDA"/>
    <s v="SS"/>
    <n v="118716"/>
    <s v="SS_118716"/>
    <s v="830023202_SS_118716"/>
    <s v="SS"/>
    <n v="118716"/>
    <d v="2013-07-23T00:00:00"/>
    <n v="11669274"/>
    <n v="2943588"/>
    <s v="B)Factura sin saldo ERP/conciliar diferencia glosa aceptada"/>
    <s v="OK"/>
    <x v="3"/>
    <m/>
    <m/>
    <n v="0"/>
    <m/>
    <n v="0"/>
    <n v="11669274"/>
    <n v="0"/>
    <n v="0"/>
    <n v="0"/>
    <n v="8540758"/>
    <n v="3128516"/>
    <m/>
    <n v="0"/>
    <m/>
    <n v="0"/>
    <n v="8369943"/>
    <n v="0"/>
    <n v="2200273798"/>
    <s v="13.11.2014"/>
    <n v="0"/>
    <d v="2013-02-09T00:00:00"/>
    <m/>
    <n v="2"/>
    <m/>
    <m/>
    <n v="9"/>
    <n v="20180416"/>
    <n v="20180406"/>
    <n v="11669274"/>
    <n v="3128516"/>
    <m/>
  </r>
  <r>
    <n v="830023202"/>
    <s v="COSMITET LTDA"/>
    <s v="SS"/>
    <n v="123501"/>
    <s v="SS_123501"/>
    <s v="830023202_SS_123501"/>
    <s v="SS"/>
    <n v="123501"/>
    <d v="2013-08-27T00:00:00"/>
    <n v="43000"/>
    <n v="43000"/>
    <s v="B)Factura sin saldo ERP/conciliar diferencia glosa aceptada"/>
    <s v="OK"/>
    <x v="3"/>
    <m/>
    <m/>
    <n v="0"/>
    <m/>
    <n v="0"/>
    <n v="43000"/>
    <n v="0"/>
    <n v="0"/>
    <n v="0"/>
    <n v="0"/>
    <n v="43000"/>
    <m/>
    <n v="0"/>
    <m/>
    <n v="0"/>
    <n v="0"/>
    <n v="0"/>
    <m/>
    <m/>
    <n v="0"/>
    <d v="2013-01-10T00:00:00"/>
    <m/>
    <n v="2"/>
    <m/>
    <m/>
    <n v="9"/>
    <n v="20180330"/>
    <n v="20180324"/>
    <n v="43000"/>
    <n v="43000"/>
    <m/>
  </r>
  <r>
    <n v="830023202"/>
    <s v="COSMITET LTDA"/>
    <s v="SS"/>
    <n v="126214"/>
    <s v="SS_126214"/>
    <s v="830023202_SS_126214"/>
    <s v="SS"/>
    <n v="126214"/>
    <d v="2013-09-16T00:00:00"/>
    <n v="497045"/>
    <n v="85989"/>
    <s v="B)Factura sin saldo ERP/conciliar diferencia glosa aceptada"/>
    <s v="OK"/>
    <x v="3"/>
    <m/>
    <m/>
    <n v="0"/>
    <m/>
    <n v="0"/>
    <n v="497045"/>
    <n v="0"/>
    <n v="0"/>
    <n v="0"/>
    <n v="411056"/>
    <n v="85989"/>
    <m/>
    <n v="0"/>
    <m/>
    <n v="0"/>
    <n v="402835"/>
    <n v="0"/>
    <n v="2200225610"/>
    <s v="29.01.2014"/>
    <n v="0"/>
    <d v="2013-05-11T00:00:00"/>
    <m/>
    <n v="2"/>
    <m/>
    <m/>
    <n v="2"/>
    <n v="20180130"/>
    <n v="20180123"/>
    <n v="497045"/>
    <n v="85989"/>
    <m/>
  </r>
  <r>
    <n v="830023202"/>
    <s v="COSMITET LTDA"/>
    <s v="SS"/>
    <n v="126314"/>
    <s v="SS_126314"/>
    <s v="830023202_SS_126314"/>
    <s v="SS"/>
    <n v="126314"/>
    <d v="2013-09-17T00:00:00"/>
    <n v="43000"/>
    <n v="43000"/>
    <s v="B)Factura sin saldo ERP/conciliar diferencia glosa aceptada"/>
    <s v="OK"/>
    <x v="3"/>
    <m/>
    <m/>
    <n v="0"/>
    <m/>
    <n v="0"/>
    <n v="43000"/>
    <n v="0"/>
    <n v="0"/>
    <n v="0"/>
    <n v="0"/>
    <n v="43000"/>
    <m/>
    <n v="0"/>
    <m/>
    <n v="0"/>
    <n v="0"/>
    <n v="0"/>
    <m/>
    <m/>
    <n v="0"/>
    <d v="2013-01-10T00:00:00"/>
    <m/>
    <n v="2"/>
    <m/>
    <m/>
    <n v="9"/>
    <n v="20180330"/>
    <n v="20180324"/>
    <n v="43000"/>
    <n v="43000"/>
    <m/>
  </r>
  <r>
    <n v="830023202"/>
    <s v="COSMITET LTDA"/>
    <s v="SS"/>
    <n v="128369"/>
    <s v="SS_128369"/>
    <s v="830023202_SS_128369"/>
    <s v="SS"/>
    <n v="128369"/>
    <d v="2013-09-30T00:00:00"/>
    <n v="286900"/>
    <n v="286900"/>
    <s v="B)Factura sin saldo ERP/conciliar diferencia glosa aceptada"/>
    <s v="OK"/>
    <x v="3"/>
    <m/>
    <m/>
    <n v="0"/>
    <m/>
    <n v="0"/>
    <n v="286900"/>
    <n v="0"/>
    <n v="0"/>
    <n v="0"/>
    <n v="0"/>
    <n v="286900"/>
    <m/>
    <n v="0"/>
    <m/>
    <n v="0"/>
    <n v="0"/>
    <n v="0"/>
    <m/>
    <m/>
    <n v="0"/>
    <d v="2013-05-11T00:00:00"/>
    <m/>
    <n v="2"/>
    <m/>
    <m/>
    <n v="8"/>
    <n v="20180330"/>
    <n v="20180324"/>
    <n v="286900"/>
    <n v="286900"/>
    <m/>
  </r>
  <r>
    <n v="830023202"/>
    <s v="COSMITET LTDA"/>
    <s v="SS"/>
    <n v="129355"/>
    <s v="SS_129355"/>
    <s v="830023202_SS_129355"/>
    <s v="SS"/>
    <n v="129355"/>
    <d v="2013-10-07T00:00:00"/>
    <n v="7147993"/>
    <n v="717480"/>
    <s v="B)Factura sin saldo ERP/conciliar diferencia glosa aceptada"/>
    <s v="OK"/>
    <x v="3"/>
    <m/>
    <m/>
    <n v="0"/>
    <m/>
    <n v="0"/>
    <n v="7147993"/>
    <n v="0"/>
    <n v="0"/>
    <n v="0"/>
    <n v="6430513"/>
    <n v="717480"/>
    <m/>
    <n v="0"/>
    <m/>
    <n v="0"/>
    <n v="6301903"/>
    <n v="0"/>
    <n v="2200247611"/>
    <s v="06.06.2014"/>
    <n v="0"/>
    <d v="2013-02-12T00:00:00"/>
    <m/>
    <n v="2"/>
    <m/>
    <m/>
    <n v="5"/>
    <n v="20180416"/>
    <n v="20180406"/>
    <n v="7147993"/>
    <n v="717480"/>
    <m/>
  </r>
  <r>
    <n v="830023202"/>
    <s v="COSMITET LTDA"/>
    <s v="SS"/>
    <n v="131534"/>
    <s v="SS_131534"/>
    <s v="830023202_SS_131534"/>
    <s v="SS"/>
    <n v="131534"/>
    <d v="2013-10-22T00:00:00"/>
    <n v="43000"/>
    <n v="43000"/>
    <s v="B)Factura sin saldo ERP/conciliar diferencia glosa aceptada"/>
    <s v="OK"/>
    <x v="3"/>
    <m/>
    <m/>
    <n v="0"/>
    <m/>
    <n v="0"/>
    <n v="43000"/>
    <n v="0"/>
    <n v="0"/>
    <n v="0"/>
    <n v="0"/>
    <n v="43000"/>
    <m/>
    <n v="0"/>
    <m/>
    <n v="0"/>
    <n v="0"/>
    <n v="0"/>
    <m/>
    <m/>
    <n v="0"/>
    <d v="2013-05-11T00:00:00"/>
    <m/>
    <n v="2"/>
    <m/>
    <m/>
    <n v="8"/>
    <n v="20180330"/>
    <n v="20180324"/>
    <n v="43000"/>
    <n v="43000"/>
    <m/>
  </r>
  <r>
    <n v="830023202"/>
    <s v="COSMITET LTDA"/>
    <s v="SS"/>
    <n v="135419"/>
    <s v="SS_135419"/>
    <s v="830023202_SS_135419"/>
    <s v="SS"/>
    <n v="135419"/>
    <d v="2013-11-18T00:00:00"/>
    <n v="120800"/>
    <n v="120800"/>
    <s v="B)Factura sin saldo ERP/conciliar diferencia glosa aceptada"/>
    <s v="OK"/>
    <x v="3"/>
    <m/>
    <m/>
    <n v="0"/>
    <m/>
    <n v="0"/>
    <n v="120800"/>
    <n v="0"/>
    <n v="0"/>
    <n v="0"/>
    <n v="0"/>
    <n v="120800"/>
    <m/>
    <n v="0"/>
    <m/>
    <n v="0"/>
    <n v="0"/>
    <n v="0"/>
    <m/>
    <m/>
    <n v="0"/>
    <d v="2013-02-12T00:00:00"/>
    <m/>
    <n v="2"/>
    <m/>
    <m/>
    <n v="8"/>
    <n v="20180330"/>
    <n v="20180324"/>
    <n v="120800"/>
    <n v="120800"/>
    <m/>
  </r>
  <r>
    <n v="830023202"/>
    <s v="COSMITET LTDA"/>
    <s v="SS"/>
    <n v="139046"/>
    <s v="SS_139046"/>
    <s v="830023202_SS_139046"/>
    <s v="SS"/>
    <n v="139046"/>
    <d v="2013-12-10T00:00:00"/>
    <n v="43000"/>
    <n v="43000"/>
    <s v="B)Factura sin saldo ERP/conciliar diferencia glosa aceptada"/>
    <s v="OK"/>
    <x v="3"/>
    <m/>
    <m/>
    <n v="0"/>
    <m/>
    <n v="0"/>
    <n v="43000"/>
    <n v="0"/>
    <n v="0"/>
    <n v="0"/>
    <n v="0"/>
    <n v="43000"/>
    <m/>
    <n v="0"/>
    <m/>
    <n v="0"/>
    <n v="0"/>
    <n v="0"/>
    <m/>
    <m/>
    <n v="0"/>
    <d v="2014-02-01T00:00:00"/>
    <m/>
    <n v="2"/>
    <m/>
    <m/>
    <n v="7"/>
    <n v="20180330"/>
    <n v="20180324"/>
    <n v="43000"/>
    <n v="43000"/>
    <m/>
  </r>
  <r>
    <n v="830023202"/>
    <s v="COSMITET LTDA"/>
    <s v="SS"/>
    <n v="142950"/>
    <s v="SS_142950"/>
    <s v="830023202_SS_142950"/>
    <s v="SS"/>
    <n v="142950"/>
    <d v="2014-01-11T00:00:00"/>
    <n v="11725562"/>
    <n v="2461434"/>
    <s v="B)Factura sin saldo ERP/conciliar diferencia glosa aceptada"/>
    <s v="OK"/>
    <x v="3"/>
    <m/>
    <m/>
    <n v="0"/>
    <m/>
    <n v="0"/>
    <n v="11725562"/>
    <n v="0"/>
    <n v="0"/>
    <n v="0"/>
    <n v="8764799"/>
    <n v="2960763"/>
    <s v="Auditoría ( señor: Carlos Benavidez)glosa $8.534.004Favor revisar glosa de auditoría anexa en facturay enviar respectiva aceptación.Servicio ya autorizadoen anexo 4. DERLY M."/>
    <n v="0"/>
    <m/>
    <n v="0"/>
    <n v="8589503"/>
    <n v="0"/>
    <n v="2200273798"/>
    <s v="13.11.2014"/>
    <n v="0"/>
    <d v="2014-03-02T00:00:00"/>
    <m/>
    <n v="2"/>
    <m/>
    <m/>
    <n v="8"/>
    <n v="20180416"/>
    <n v="20180406"/>
    <n v="11725562"/>
    <n v="2960763"/>
    <m/>
  </r>
  <r>
    <n v="830023202"/>
    <s v="COSMITET LTDA"/>
    <s v="SS"/>
    <n v="145426"/>
    <s v="SS_145426"/>
    <s v="830023202_SS_145426"/>
    <s v="SS"/>
    <n v="145426"/>
    <d v="2014-01-28T00:00:00"/>
    <n v="45000"/>
    <n v="45000"/>
    <s v="B)Factura sin saldo ERP/conciliar diferencia glosa aceptada"/>
    <s v="OK"/>
    <x v="3"/>
    <m/>
    <m/>
    <n v="0"/>
    <m/>
    <n v="0"/>
    <n v="45000"/>
    <n v="0"/>
    <n v="0"/>
    <n v="0"/>
    <n v="0"/>
    <n v="45000"/>
    <m/>
    <n v="0"/>
    <m/>
    <n v="0"/>
    <n v="0"/>
    <n v="0"/>
    <m/>
    <m/>
    <n v="0"/>
    <d v="2014-03-03T00:00:00"/>
    <m/>
    <n v="2"/>
    <m/>
    <m/>
    <n v="6"/>
    <n v="20180330"/>
    <n v="20180324"/>
    <n v="45000"/>
    <n v="45000"/>
    <m/>
  </r>
  <r>
    <n v="830023202"/>
    <s v="COSMITET LTDA"/>
    <s v="SS"/>
    <n v="149794"/>
    <s v="SS_149794"/>
    <s v="830023202_SS_149794"/>
    <s v="SS"/>
    <n v="149794"/>
    <d v="2014-02-26T00:00:00"/>
    <n v="51384996"/>
    <n v="7483874"/>
    <s v="B)Factura sin saldo ERP/conciliar diferencia glosa aceptada"/>
    <s v="OK"/>
    <x v="3"/>
    <m/>
    <m/>
    <n v="0"/>
    <m/>
    <n v="0"/>
    <n v="51384996"/>
    <n v="0"/>
    <n v="0"/>
    <n v="0"/>
    <n v="39466646"/>
    <n v="11918350"/>
    <s v="SE SOSTIENE EN RESPUESTA DE NO ACEPTACION DE LA GLOSA POR AUIZADA POR EL DR BENAVIDES, SE SOSTIENE PARA QUE SEA CONCILIAA ENTRE AUDITORES.GLOSA INICIAL DEL DR QUEDO POR $ 11918350Se deja para auditoria segunda estancia.Además no se evidencia soporte de la factura de la asegurado sin autorización.SE ENVIO SOPORTE DE NO ACEPTACION CON FACTURA AL AUDITOR DRBENAVIDES REVISAR NUEVEMANTE ENTRE AUDITORES CASO Y CONCILIAMEDICO NO TRABAJA YA EN COMFENALCO Y NO TUVIMOS RESPUESTA VISTO BUENO, FAVOR REVISAR CON LA OBJECION QUE SE LES ENVIO YPODER TRAMITE A CIERRE DE ESTA GLOSA. LA LIQ DERLY ENVIO COPIA DE OBJECION. MILENA"/>
    <n v="0"/>
    <m/>
    <n v="0"/>
    <n v="3094185"/>
    <n v="0"/>
    <n v="2200267947"/>
    <s v="03.10.2014"/>
    <n v="0"/>
    <d v="2014-05-03T00:00:00"/>
    <m/>
    <n v="2"/>
    <m/>
    <m/>
    <n v="4"/>
    <n v="20180416"/>
    <n v="20180406"/>
    <n v="51384996"/>
    <n v="11918350"/>
    <m/>
  </r>
  <r>
    <n v="830023202"/>
    <s v="COSMITET LTDA"/>
    <s v="SS"/>
    <n v="149797"/>
    <s v="SS_149797"/>
    <s v="830023202_SS_149797"/>
    <s v="SS"/>
    <n v="149797"/>
    <d v="2014-02-26T00:00:00"/>
    <n v="706300"/>
    <n v="706300"/>
    <s v="B)Factura sin saldo ERP/conciliar diferencia glosa aceptada"/>
    <s v="OK"/>
    <x v="3"/>
    <m/>
    <m/>
    <n v="0"/>
    <m/>
    <n v="0"/>
    <n v="706300"/>
    <n v="0"/>
    <n v="0"/>
    <n v="0"/>
    <n v="0"/>
    <n v="706300"/>
    <m/>
    <n v="0"/>
    <m/>
    <n v="0"/>
    <n v="0"/>
    <n v="0"/>
    <m/>
    <m/>
    <n v="0"/>
    <d v="2014-01-04T00:00:00"/>
    <m/>
    <n v="2"/>
    <m/>
    <m/>
    <n v="6"/>
    <n v="20180330"/>
    <n v="20180324"/>
    <n v="706300"/>
    <n v="706300"/>
    <m/>
  </r>
  <r>
    <n v="830023202"/>
    <s v="COSMITET LTDA"/>
    <s v="SS"/>
    <n v="151505"/>
    <s v="SS_151505"/>
    <s v="830023202_SS_151505"/>
    <s v="SS"/>
    <n v="151505"/>
    <d v="2014-03-11T00:00:00"/>
    <n v="45000"/>
    <n v="45000"/>
    <s v="B)Factura sin saldo ERP/conciliar diferencia glosa aceptada"/>
    <s v="OK"/>
    <x v="3"/>
    <m/>
    <m/>
    <n v="0"/>
    <m/>
    <n v="0"/>
    <n v="45000"/>
    <n v="0"/>
    <n v="0"/>
    <n v="0"/>
    <n v="0"/>
    <n v="45000"/>
    <m/>
    <n v="0"/>
    <m/>
    <n v="0"/>
    <n v="0"/>
    <n v="0"/>
    <m/>
    <m/>
    <n v="0"/>
    <d v="2014-01-04T00:00:00"/>
    <m/>
    <n v="2"/>
    <m/>
    <m/>
    <n v="6"/>
    <n v="20180330"/>
    <n v="20180324"/>
    <n v="45000"/>
    <n v="45000"/>
    <m/>
  </r>
  <r>
    <n v="830023202"/>
    <s v="COSMITET LTDA"/>
    <s v="SS"/>
    <n v="162717"/>
    <s v="SS_162717"/>
    <s v="830023202_SS_162717"/>
    <s v="SS"/>
    <n v="162717"/>
    <d v="2014-05-16T00:00:00"/>
    <n v="14025219"/>
    <n v="3190032"/>
    <s v="B)Factura sin saldo ERP/conciliar diferencia glosa aceptada"/>
    <s v="OK"/>
    <x v="3"/>
    <m/>
    <m/>
    <n v="0"/>
    <m/>
    <n v="0"/>
    <n v="14025219"/>
    <n v="0"/>
    <n v="0"/>
    <n v="0"/>
    <n v="10835187"/>
    <n v="3190032"/>
    <s v="SE SOSTIENE EN RESPUESTA DE NO ACEPTACION DE LA GLOSA POR AUIZADA POR EL DR BENAVIDES, SE SOSTIENE PARA QUE SEA CONCILIAA ENTRE AUDITORES.GLOSA INICIAL DEL DR QUEDO POR $ 3190032Se deja para auditoria segunda estancia.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0"/>
    <n v="10618483"/>
    <n v="0"/>
    <n v="2200267869"/>
    <s v="03.10.2014"/>
    <n v="0"/>
    <d v="2014-03-06T00:00:00"/>
    <m/>
    <n v="2"/>
    <m/>
    <m/>
    <n v="3"/>
    <n v="20180416"/>
    <n v="20180406"/>
    <n v="14025219"/>
    <n v="3190032"/>
    <m/>
  </r>
  <r>
    <n v="830023202"/>
    <s v="COSMITET LTDA"/>
    <s v="SS"/>
    <n v="164809"/>
    <s v="SS_164809"/>
    <s v="830023202_SS_164809"/>
    <s v="SS"/>
    <n v="164809"/>
    <d v="2014-05-28T00:00:00"/>
    <n v="5559252"/>
    <n v="2179043"/>
    <s v="B)Factura sin saldo ERP/conciliar diferencia glosa aceptada"/>
    <s v="OK"/>
    <x v="3"/>
    <m/>
    <m/>
    <n v="0"/>
    <m/>
    <n v="0"/>
    <n v="5559252"/>
    <n v="0"/>
    <n v="0"/>
    <n v="0"/>
    <n v="2829750"/>
    <n v="2729502"/>
    <s v="SE SOSTIENE EN RESPUESTA DE NO ACEPTACION DE LA GLOSA POR AUIZADA POR EL DR BENAVIDES, SE SOSTIENE PARA QUE SEA CONCILIAA ENTRE AUDITORES.GLOSA INICIAL DEL DR QUEDO POR $ 2729502Se deja para auditoria segunda estancia. SIGUEAdemás no se evidencia soporte de la factura de la aseguradoSE ENVIO SOPORTE DE NO ACEPTACION CON FACTURA AL AUDITOR DRBENAVIDES REVISAR NUEVEMANTE ENTRE AUDITORES CASO Y CONCILIAMEDICO NO TRABAJA YA EN COMFENALCO Y NO TUVIMOS RESPUESTA VIPODER TRAMITE A CIERRE DE ESTA GLOSA. LA LIQ DERLY ENVIO COPIA DE OBJECION. MILENA"/>
    <n v="0"/>
    <m/>
    <n v="0"/>
    <n v="2769619"/>
    <n v="0"/>
    <n v="2200267869"/>
    <s v="03.10.2014"/>
    <n v="0"/>
    <d v="2014-03-06T00:00:00"/>
    <m/>
    <n v="2"/>
    <m/>
    <m/>
    <n v="3"/>
    <n v="20180416"/>
    <n v="20180406"/>
    <n v="5559252"/>
    <n v="2729502"/>
    <m/>
  </r>
  <r>
    <n v="830023202"/>
    <s v="COSMITET LTDA"/>
    <s v="SS"/>
    <n v="175489"/>
    <s v="SS_175489"/>
    <s v="830023202_SS_175489"/>
    <s v="SS"/>
    <n v="175489"/>
    <d v="2014-07-28T00:00:00"/>
    <n v="39689054"/>
    <n v="2215440"/>
    <s v="B)Factura sin saldo ERP/conciliar diferencia glosa aceptada"/>
    <s v="OK"/>
    <x v="3"/>
    <m/>
    <m/>
    <n v="0"/>
    <m/>
    <n v="0"/>
    <n v="39689054"/>
    <n v="0"/>
    <n v="0"/>
    <n v="0"/>
    <n v="37473614"/>
    <n v="2215440"/>
    <m/>
    <n v="0"/>
    <m/>
    <n v="0"/>
    <n v="36724142"/>
    <n v="0"/>
    <n v="2200284139"/>
    <s v="22.01.2015"/>
    <n v="0"/>
    <d v="2014-02-09T00:00:00"/>
    <m/>
    <n v="2"/>
    <m/>
    <m/>
    <n v="2"/>
    <n v="20180130"/>
    <n v="20180123"/>
    <n v="39689054"/>
    <n v="2215440"/>
    <m/>
  </r>
  <r>
    <n v="830023202"/>
    <s v="COSMITET LTDA"/>
    <s v="SS"/>
    <n v="176321"/>
    <s v="SS_176321"/>
    <s v="830023202_SS_176321"/>
    <s v="SS"/>
    <n v="176321"/>
    <d v="2014-07-31T00:00:00"/>
    <n v="90936452"/>
    <n v="12160688"/>
    <s v="B)Factura sin saldo ERP/conciliar diferencia glosa aceptada"/>
    <s v="OK"/>
    <x v="3"/>
    <m/>
    <m/>
    <n v="0"/>
    <m/>
    <n v="0"/>
    <n v="90936452"/>
    <n v="0"/>
    <n v="0"/>
    <n v="0"/>
    <n v="78775764"/>
    <n v="12160688"/>
    <m/>
    <n v="0"/>
    <m/>
    <n v="0"/>
    <n v="6948022"/>
    <n v="0"/>
    <n v="2200284156"/>
    <s v="22.01.2015"/>
    <n v="0"/>
    <d v="2014-02-09T00:00:00"/>
    <m/>
    <n v="2"/>
    <m/>
    <m/>
    <n v="3"/>
    <n v="20180416"/>
    <n v="20180406"/>
    <n v="90936452"/>
    <n v="12160688"/>
    <m/>
  </r>
  <r>
    <n v="830023202"/>
    <s v="COSMITET LTDA"/>
    <s v="SS"/>
    <n v="184576"/>
    <s v="SS_184576"/>
    <s v="830023202_SS_184576"/>
    <s v="SS"/>
    <n v="184576"/>
    <d v="2014-09-23T00:00:00"/>
    <n v="17815186"/>
    <n v="232492"/>
    <s v="B)Factura sin saldo ERP/conciliar diferencia glosa aceptada"/>
    <s v="OK"/>
    <x v="3"/>
    <m/>
    <m/>
    <n v="0"/>
    <m/>
    <n v="0"/>
    <n v="17815186"/>
    <n v="0"/>
    <n v="0"/>
    <n v="0"/>
    <n v="17586302"/>
    <n v="228884"/>
    <m/>
    <n v="0"/>
    <m/>
    <n v="0"/>
    <n v="17231040"/>
    <n v="0"/>
    <n v="2200300702"/>
    <s v="29.04.2015"/>
    <n v="0"/>
    <d v="2014-01-10T00:00:00"/>
    <m/>
    <n v="2"/>
    <m/>
    <m/>
    <n v="3"/>
    <n v="20180416"/>
    <n v="20180406"/>
    <n v="17815186"/>
    <n v="228884"/>
    <m/>
  </r>
  <r>
    <n v="830023202"/>
    <s v="COSMITET LTDA"/>
    <s v="SS"/>
    <n v="198472"/>
    <s v="SS_198472"/>
    <s v="830023202_SS_198472"/>
    <s v="SS"/>
    <n v="198472"/>
    <d v="2015-01-07T00:00:00"/>
    <n v="4522472"/>
    <n v="1613128"/>
    <s v="B)Factura sin saldo ERP/conciliar diferencia glosa aceptada"/>
    <s v="OK"/>
    <x v="3"/>
    <m/>
    <m/>
    <n v="0"/>
    <m/>
    <n v="0"/>
    <n v="4522472"/>
    <n v="0"/>
    <n v="0"/>
    <n v="0"/>
    <n v="2909344"/>
    <n v="1613128"/>
    <m/>
    <n v="0"/>
    <m/>
    <n v="0"/>
    <n v="2851157"/>
    <n v="0"/>
    <n v="4800017574"/>
    <s v="30.12.2016"/>
    <n v="0"/>
    <d v="2015-02-02T00:00:00"/>
    <m/>
    <n v="2"/>
    <m/>
    <m/>
    <n v="3"/>
    <n v="20180430"/>
    <n v="20180419"/>
    <n v="4522472"/>
    <n v="1613128"/>
    <m/>
  </r>
  <r>
    <n v="830023202"/>
    <s v="COSMITET LTDA"/>
    <s v="SS"/>
    <n v="200736"/>
    <s v="SS_200736"/>
    <s v="830023202_SS_200736"/>
    <s v="SS"/>
    <n v="200736"/>
    <d v="2015-01-27T00:00:00"/>
    <n v="4658607"/>
    <n v="4658607"/>
    <s v="B)Factura sin saldo ERP/conciliar diferencia glosa aceptada"/>
    <s v="OK"/>
    <x v="3"/>
    <m/>
    <m/>
    <n v="0"/>
    <m/>
    <n v="0"/>
    <n v="4658607"/>
    <n v="0"/>
    <n v="0"/>
    <n v="0"/>
    <n v="0"/>
    <n v="4658607"/>
    <m/>
    <n v="0"/>
    <m/>
    <n v="0"/>
    <n v="0"/>
    <n v="0"/>
    <m/>
    <m/>
    <n v="0"/>
    <d v="2015-03-03T00:00:00"/>
    <m/>
    <n v="2"/>
    <m/>
    <m/>
    <n v="2"/>
    <n v="20180330"/>
    <n v="20180324"/>
    <n v="4658607"/>
    <n v="4658607"/>
    <m/>
  </r>
  <r>
    <n v="830023202"/>
    <s v="COSMITET LTDA"/>
    <s v="SS"/>
    <n v="202291"/>
    <s v="SS_202291"/>
    <s v="830023202_SS_202291"/>
    <s v="SS"/>
    <n v="202291"/>
    <d v="2015-02-06T00:00:00"/>
    <n v="6491034"/>
    <n v="6491034"/>
    <s v="B)Factura sin saldo ERP/conciliar diferencia glosa aceptada"/>
    <s v="OK"/>
    <x v="3"/>
    <m/>
    <m/>
    <n v="0"/>
    <m/>
    <n v="0"/>
    <n v="6491034"/>
    <n v="0"/>
    <n v="0"/>
    <n v="0"/>
    <n v="0"/>
    <n v="6491034"/>
    <m/>
    <n v="0"/>
    <m/>
    <n v="0"/>
    <n v="0"/>
    <n v="0"/>
    <m/>
    <m/>
    <n v="0"/>
    <d v="2015-03-03T00:00:00"/>
    <m/>
    <n v="2"/>
    <m/>
    <m/>
    <n v="2"/>
    <n v="20180330"/>
    <n v="20180324"/>
    <n v="6491034"/>
    <n v="6491034"/>
    <m/>
  </r>
  <r>
    <n v="830023202"/>
    <s v="COSMITET LTDA"/>
    <s v="SS"/>
    <n v="211803"/>
    <s v="SS_211803"/>
    <s v="830023202_SS_211803"/>
    <s v="SS"/>
    <n v="211803"/>
    <d v="2015-04-27T00:00:00"/>
    <n v="5039732"/>
    <n v="3374952"/>
    <s v="B)Factura sin saldo ERP/conciliar diferencia glosa aceptada"/>
    <s v="OK"/>
    <x v="3"/>
    <m/>
    <m/>
    <n v="0"/>
    <m/>
    <n v="0"/>
    <n v="5039732"/>
    <n v="0"/>
    <n v="0"/>
    <n v="0"/>
    <n v="1546980"/>
    <n v="3492752"/>
    <m/>
    <n v="0"/>
    <m/>
    <n v="0"/>
    <n v="1516040"/>
    <n v="0"/>
    <n v="2200380022"/>
    <s v="26.07.2016"/>
    <n v="0"/>
    <d v="2015-02-09T00:00:00"/>
    <m/>
    <n v="2"/>
    <m/>
    <m/>
    <n v="7"/>
    <n v="20180430"/>
    <n v="20180419"/>
    <n v="5039732"/>
    <n v="3492752"/>
    <m/>
  </r>
  <r>
    <n v="830023202"/>
    <s v="COSMITET LTDA"/>
    <s v="SS"/>
    <n v="227680"/>
    <s v="SS_227680"/>
    <s v="830023202_SS_227680"/>
    <s v="SS"/>
    <n v="227680"/>
    <d v="2015-08-28T00:00:00"/>
    <n v="74545287"/>
    <n v="15439967"/>
    <s v="B)Factura sin saldo ERP/conciliar diferencia glosa aceptada"/>
    <s v="OK"/>
    <x v="3"/>
    <m/>
    <m/>
    <n v="0"/>
    <m/>
    <n v="0"/>
    <n v="74545287"/>
    <n v="0"/>
    <n v="0"/>
    <n v="0"/>
    <n v="63517932"/>
    <n v="11027355"/>
    <m/>
    <n v="0"/>
    <m/>
    <n v="0"/>
    <n v="56641926"/>
    <n v="0"/>
    <n v="2200345379"/>
    <s v="15.01.2016"/>
    <n v="0"/>
    <d v="2015-02-09T00:00:00"/>
    <m/>
    <n v="2"/>
    <m/>
    <m/>
    <n v="4"/>
    <n v="20180430"/>
    <n v="20180419"/>
    <n v="74545287"/>
    <n v="11027355"/>
    <m/>
  </r>
  <r>
    <n v="830023202"/>
    <s v="COSMITET LTDA"/>
    <s v="SS"/>
    <n v="231471"/>
    <s v="SS_231471"/>
    <s v="830023202_SS_231471"/>
    <s v="SS"/>
    <n v="231471"/>
    <d v="2015-09-26T00:00:00"/>
    <n v="13457624"/>
    <n v="13457624"/>
    <s v="B)Factura sin saldo ERP/conciliar diferencia glosa aceptada"/>
    <s v="OK"/>
    <x v="3"/>
    <m/>
    <m/>
    <n v="0"/>
    <m/>
    <n v="0"/>
    <n v="13457624"/>
    <n v="0"/>
    <n v="0"/>
    <n v="0"/>
    <n v="0"/>
    <n v="13457624"/>
    <m/>
    <n v="0"/>
    <m/>
    <n v="0"/>
    <n v="0"/>
    <n v="0"/>
    <m/>
    <m/>
    <n v="0"/>
    <d v="2015-03-11T00:00:00"/>
    <m/>
    <n v="2"/>
    <m/>
    <m/>
    <n v="9"/>
    <n v="20180430"/>
    <n v="20180419"/>
    <n v="13457624"/>
    <n v="13457624"/>
    <m/>
  </r>
  <r>
    <n v="830023202"/>
    <s v="COSMITET LTDA"/>
    <s v="SS"/>
    <n v="239366"/>
    <s v="SS_239366"/>
    <s v="830023202_SS_239366"/>
    <s v="SS"/>
    <n v="239366"/>
    <d v="2015-11-27T00:00:00"/>
    <n v="6349176"/>
    <n v="6349176"/>
    <s v="B)Factura sin saldo ERP/conciliar diferencia glosa aceptada"/>
    <s v="OK"/>
    <x v="3"/>
    <m/>
    <m/>
    <n v="0"/>
    <m/>
    <n v="0"/>
    <n v="6349176"/>
    <n v="0"/>
    <n v="0"/>
    <n v="0"/>
    <n v="0"/>
    <n v="6349176"/>
    <m/>
    <n v="0"/>
    <m/>
    <n v="0"/>
    <n v="0"/>
    <n v="0"/>
    <m/>
    <m/>
    <n v="0"/>
    <d v="2015-02-12T00:00:00"/>
    <m/>
    <n v="2"/>
    <m/>
    <m/>
    <n v="6"/>
    <n v="20180430"/>
    <n v="20180419"/>
    <n v="6349176"/>
    <n v="6349176"/>
    <m/>
  </r>
  <r>
    <n v="830023202"/>
    <s v="COSMITET LTDA"/>
    <s v="SS"/>
    <n v="266327"/>
    <s v="SS_266327"/>
    <s v="830023202_SS_266327"/>
    <s v="SS"/>
    <n v="266327"/>
    <d v="2016-06-22T00:00:00"/>
    <n v="775100"/>
    <n v="308424"/>
    <s v="B)Factura sin saldo ERP/conciliar diferencia glosa aceptada"/>
    <s v="OK"/>
    <x v="3"/>
    <m/>
    <m/>
    <n v="0"/>
    <m/>
    <n v="0"/>
    <n v="775100"/>
    <n v="0"/>
    <n v="0"/>
    <n v="0"/>
    <n v="476200"/>
    <n v="298900"/>
    <m/>
    <n v="0"/>
    <m/>
    <n v="0"/>
    <n v="466676"/>
    <n v="0"/>
    <n v="2200422169"/>
    <s v="27.01.2017"/>
    <n v="0"/>
    <d v="2016-05-07T00:00:00"/>
    <m/>
    <n v="2"/>
    <m/>
    <m/>
    <n v="3"/>
    <n v="20180330"/>
    <n v="20180324"/>
    <n v="775100"/>
    <n v="298900"/>
    <m/>
  </r>
  <r>
    <n v="830023202"/>
    <s v="COSMITET LTDA"/>
    <s v="SS"/>
    <n v="269677"/>
    <s v="SS_269677"/>
    <s v="830023202_SS_269677"/>
    <s v="SS"/>
    <n v="269677"/>
    <d v="2016-07-14T00:00:00"/>
    <n v="5585158"/>
    <n v="5585158"/>
    <s v="B)Factura sin saldo ERP/conciliar diferencia glosa aceptada"/>
    <s v="OK"/>
    <x v="3"/>
    <m/>
    <m/>
    <n v="0"/>
    <m/>
    <n v="0"/>
    <n v="5585158"/>
    <n v="0"/>
    <n v="0"/>
    <n v="0"/>
    <n v="0"/>
    <n v="5585158"/>
    <s v="De acuerdo a conciliación entre Ligia Isabel Vigoya(auditora medica -Cosmite) y Jaime Fernandez (Auditormedico- Comfenalco), con fecha del 30/01/2017, La IPSacepta el valor total de factura. DERLY M."/>
    <n v="0"/>
    <m/>
    <n v="0"/>
    <n v="0"/>
    <n v="0"/>
    <m/>
    <m/>
    <n v="0"/>
    <d v="2016-02-08T00:00:00"/>
    <m/>
    <n v="2"/>
    <m/>
    <m/>
    <n v="5"/>
    <n v="20170117"/>
    <n v="20170103"/>
    <n v="5585158"/>
    <n v="5585158"/>
    <m/>
  </r>
  <r>
    <n v="830023202"/>
    <s v="COSMITET LTDA"/>
    <s v="SS"/>
    <n v="270494"/>
    <s v="SS_270494"/>
    <s v="830023202_SS_270494"/>
    <s v="SS"/>
    <n v="270494"/>
    <d v="2016-07-22T00:00:00"/>
    <n v="1621200"/>
    <n v="1621200"/>
    <s v="B)Factura sin saldo ERP/conciliar diferencia glosa aceptada"/>
    <s v="OK"/>
    <x v="3"/>
    <m/>
    <m/>
    <n v="0"/>
    <m/>
    <n v="0"/>
    <n v="1621200"/>
    <n v="0"/>
    <n v="0"/>
    <n v="0"/>
    <n v="0"/>
    <n v="1621200"/>
    <m/>
    <n v="0"/>
    <m/>
    <n v="0"/>
    <n v="0"/>
    <n v="0"/>
    <m/>
    <m/>
    <n v="0"/>
    <d v="2016-01-09T00:00:00"/>
    <m/>
    <n v="2"/>
    <m/>
    <m/>
    <n v="5"/>
    <n v="20211130"/>
    <n v="20211103"/>
    <n v="1621200"/>
    <n v="1621200"/>
    <m/>
  </r>
  <r>
    <n v="830023202"/>
    <s v="COSMITET LTDA"/>
    <s v="FE"/>
    <n v="1588"/>
    <s v="FE_1588"/>
    <s v="830023202_FE_1588"/>
    <s v="FE"/>
    <n v="1588"/>
    <d v="2019-01-16T00:00:00"/>
    <n v="12340711"/>
    <n v="12340711"/>
    <s v="C)Glosas total pendiente por respuesta de IPS"/>
    <s v="OK"/>
    <x v="4"/>
    <m/>
    <s v="DEVOLUCION"/>
    <n v="12340711"/>
    <s v="SE SOSTIENE DEVOLUCION SE VALIDA CARTA TOPE DE LA ASEGURADOR A Y ESTA EN ESTADO NO AGOTADO , FAVOR VALIDAR .JENNIFER REBLLEDO SE ANEXA CARTA TOPE.                                                                                                                                                                                                                                                                                                                                                                                                                                                                                                                                                                                              "/>
    <n v="0"/>
    <n v="12340711"/>
    <n v="0"/>
    <n v="0"/>
    <n v="0"/>
    <n v="0"/>
    <n v="0"/>
    <m/>
    <n v="12340711"/>
    <s v="SE SOSTIENE DEVOLUCION SE VALIDA CARTA TOPE DE LA ASEGURADORA Y ESTA EN ESTADO NO AGOTADO , FAVOR VALIDAR .JENNIFER REBOLLEDO SE ANEXA CARTA TOPE."/>
    <n v="12340711"/>
    <n v="0"/>
    <n v="0"/>
    <m/>
    <m/>
    <n v="0"/>
    <d v="2019-05-02T00:00:00"/>
    <m/>
    <n v="9"/>
    <m/>
    <s v="SI"/>
    <n v="3"/>
    <n v="21001231"/>
    <n v="20210506"/>
    <n v="12340711"/>
    <n v="0"/>
    <m/>
  </r>
  <r>
    <n v="830023202"/>
    <s v="COSMITET LTDA"/>
    <s v="SS"/>
    <n v="348375"/>
    <s v="SS_348375"/>
    <s v="830023202_SS_348375"/>
    <s v="SS"/>
    <n v="348375"/>
    <d v="2018-10-03T00:00:00"/>
    <n v="4806604"/>
    <n v="4806604"/>
    <s v="C)Glosas total pendiente por respuesta de IPS"/>
    <s v="OK"/>
    <x v="4"/>
    <m/>
    <s v="DEVOLUCION"/>
    <n v="4806604"/>
    <s v="SE SOSTIENE DEVOLUCION SE VALIDA CARTA TOPE DE LA ASEGURADOR A DONDE INFORMA QUE EL VEHICULO  NO TIENE POLIZA DE SEGURO IGENTE CON LA ENTIDAD , FAVOR VALIDAR PARA DAR TRAMITE, SE A NEXA CARTA TOPE.JENNIFER REBOLLEDO                                                                                                                                                                                                                                                                                                                                                                                                                                                                                                                         "/>
    <n v="0"/>
    <n v="4806604"/>
    <n v="0"/>
    <n v="0"/>
    <n v="0"/>
    <n v="0"/>
    <n v="0"/>
    <m/>
    <n v="4806604"/>
    <s v="SE SOSTIENE DEVOLUCION SE VALIDA CARTA TOPE DE LA ASEGURADORA DONDE INFORMA QUE EL VEHICULO  NO TIENE POLIZA DE SEGURO VIGENTE CON LA ENTIDAD , FAVOR VALIDAR PARA DAR TRAMITE, SE ANEXA CARTA TOPE.JENNIFER REBOLLEDO"/>
    <n v="4806604"/>
    <n v="0"/>
    <n v="0"/>
    <m/>
    <m/>
    <n v="0"/>
    <d v="2018-07-11T00:00:00"/>
    <m/>
    <n v="9"/>
    <m/>
    <s v="SI"/>
    <n v="5"/>
    <n v="21001231"/>
    <n v="20210506"/>
    <n v="4806604"/>
    <n v="0"/>
    <m/>
  </r>
  <r>
    <n v="830023202"/>
    <s v="COSMITET LTDA"/>
    <s v="FV"/>
    <n v="58010"/>
    <s v="FV_58010"/>
    <s v="830023202_FV_58010"/>
    <s v="FV"/>
    <n v="58010"/>
    <d v="2022-03-08T00:00:00"/>
    <n v="43418951"/>
    <n v="43418951"/>
    <s v="C)Glosas total pendiente por respuesta de IPS"/>
    <s v="OK"/>
    <x v="4"/>
    <m/>
    <s v="DEVOLUCION"/>
    <n v="43418951"/>
    <s v="AUT SE DEVUELVE FACTURA NO HAY AUTORIZACION PARA EL SERVICIO  FACTURADO GESTIONAR CON EL AREA ENCARGADA. SE REALIZA OBJEION MEDICA DRA MAIBER ACEVEDO PTCIA MEDICA. 608 Rx de Tórax Mayo 1- 11 facturan 2 interpretan 1 cada día.  $ 126.790    PTCIA MEDICA. 601. Estancia. Facturan UCI: Abril 28 - Mayo 10; UCIN Mayo 11; UCI Mayo 12. Considero sin criterio        de UCI el 12 de Mayo, se reconoce como UCIN. Se objeta la di iferencia UCI- UCIN.   $ 264.150  MILENA                                                                                                                                                                                                                                                                   "/>
    <n v="0"/>
    <n v="43418951"/>
    <n v="0"/>
    <n v="0"/>
    <n v="0"/>
    <n v="0"/>
    <n v="0"/>
    <m/>
    <n v="43418951"/>
    <s v="AUT SE DEVUELVE FACTURA NO HAY AUTORIZACION PARA EL SERVICIO FACTURADO GESTIONAR CON EL AREA ENCARGADA. SE REALIZA OBJECION MEDICA DRA MAIBER ACEVEDO PTCIA MEDICA. 608 Rx de TóraxMayo 1- 11 facturan 2 interpretan 1 cada día.  $ 126.790PTCIA MEDICA. 601. Estancia. Facturan UCI: Abril 28- Mayo 10; UCIN Mayo 11; UCI Mayo 12. Considero sin criteriode UCI el 12 de Mayo, se reconoce como UCIN. Se objeta la diiferencia UCI- UCIN.   $ 264.150  MILENA"/>
    <n v="43418951"/>
    <n v="0"/>
    <n v="0"/>
    <m/>
    <m/>
    <n v="0"/>
    <d v="2022-06-18T00:00:00"/>
    <m/>
    <n v="9"/>
    <m/>
    <s v="SI"/>
    <n v="1"/>
    <n v="21001231"/>
    <n v="20220618"/>
    <n v="43418951"/>
    <n v="0"/>
    <m/>
  </r>
  <r>
    <n v="830023202"/>
    <s v="COSMITET LTDA"/>
    <s v="FV"/>
    <n v="58040"/>
    <s v="FV_58040"/>
    <s v="830023202_FV_58040"/>
    <s v="FV"/>
    <n v="58040"/>
    <d v="2022-03-09T00:00:00"/>
    <n v="14592622"/>
    <n v="14592622"/>
    <s v="C)Glosas total pendiente por respuesta de IPS"/>
    <s v="OK"/>
    <x v="4"/>
    <m/>
    <s v="DEVOLUCION"/>
    <n v="14592622"/>
    <s v="AUT SE DEUVELVE FACTURA NO HAY AUTORIZACION PARA EL SERVIIO CIO FACTURADO GESTIONAR CON EL AREA ENCARGADA. SE REALIZA OBJECION MEDICA DRA MAIBER PTCIA MEDICA. 608 Paraclínicos no i nterpretados en la HC: Enero 22: Ferritina. Enero 25: Calci $ 64.436  Enero 26: Acido Láctico- TP- TPT. Hemograma factu ran 2 interpretan 1 (HG 15,3)Creatinina facturan 2 interpretan 1 (1,59). Enero 27: Calcio no interpretado en HC  $ 193. 000 608 TAC de Tórax Enero 23 no interpretado en la HC.     $ 117.314  MILENA                                                                                                                                                                                                                              "/>
    <n v="0"/>
    <n v="14592622"/>
    <n v="0"/>
    <n v="0"/>
    <n v="0"/>
    <n v="0"/>
    <n v="0"/>
    <m/>
    <n v="14592622"/>
    <s v="AUT SE DEUVELVE FACTURA NO HAY AUTORIZACION PARA EL SERVIIOCIO FACTURADO GESTIONAR CON EL AREA ENCARGADA. SE REALIZA OBJECION MEDICA DRA MAIBER PTCIA MEDICA. 608 Paraclínicos no interpretados en la HC: Enero 22: Ferritina. Enero 25: Calcio $ 64.436  Enero 26: Acido Láctico- TP- TPT. Hemograma facturan 2 interpretan 1 (HG 15,3)Creatinina facturan 2 interprettan 1 (1,59). Enero 27: Calcio no interpretado en HC  $ 193.000 608 TAC de Tórax Enero 23 no interpretado en la HC. $ 117.314  MILENA"/>
    <n v="14592622"/>
    <n v="0"/>
    <n v="0"/>
    <m/>
    <m/>
    <n v="0"/>
    <d v="2022-06-18T00:00:00"/>
    <m/>
    <n v="9"/>
    <m/>
    <s v="SI"/>
    <n v="1"/>
    <n v="21001231"/>
    <n v="20220618"/>
    <n v="14592622"/>
    <n v="0"/>
    <m/>
  </r>
  <r>
    <n v="830023202"/>
    <s v="COSMITET LTDA"/>
    <s v="FV"/>
    <n v="36737"/>
    <s v="FV_36737"/>
    <s v="830023202_FV_36737"/>
    <s v="FV"/>
    <n v="36737"/>
    <d v="2021-05-10T00:00:00"/>
    <n v="36100559"/>
    <n v="34623225"/>
    <s v="C)Glosas total pendiente por respuesta de IPS/conciliar diferencia valor de factura"/>
    <s v="OK"/>
    <x v="4"/>
    <m/>
    <s v="DEVOLUCION"/>
    <n v="36100559"/>
    <s v="SE REALIZA DEVOLUCION DE FACTURA CON SOPORTES ORIGINALES COM PLETOS, EN LA AUDITORIA SE EVIDENCIA QUE NO CUMPLE CON EL MRCO NORMATIVO RES.3047 ANEXO TECNICO 05- RESO. 4047 SOLICITA RLOS AL CORREO  capvalle@EPSComfenalcovalle.com.co         autorizacionescap@EPSComfenalcovalle.com.co O A LA LINEA 01 8000 413 751, PARA DAR CONTINUIDAD CON EL TRAMITE DE PAGO DE LA FACTURA. KEVIN YALANDA                                                                                                                                                                                                                                                                                                                                              "/>
    <n v="0"/>
    <n v="36100559"/>
    <n v="0"/>
    <n v="0"/>
    <n v="0"/>
    <n v="0"/>
    <n v="0"/>
    <m/>
    <n v="36100559"/>
    <s v="SE REALIZA DEVOLUCION DE FACTURA CON SOPORTES ORIGINALES COMPLETOS, EN LA AUDITORIA SE EVIDENCIA QUE NO CUMPLE CON EL MARCO NORMATIVO RES.3047 ANEXO TECNICO 05- RESO. 4047 SOLICITARLOS AL CORREO  capvalle@EPSComfenalcovalle.com.coautorizacionescap@EPSComfenalcovalle.com.co O A LA LINEA 018000 413 751, PARA DAR CONTINUIDAD CON EL TRAMITE DE PAGO DE LA FACTURA.KEVIN YALANDA"/>
    <n v="36100559"/>
    <n v="0"/>
    <n v="0"/>
    <m/>
    <m/>
    <n v="0"/>
    <d v="2021-02-07T00:00:00"/>
    <m/>
    <n v="9"/>
    <m/>
    <s v="SI"/>
    <n v="1"/>
    <n v="21001231"/>
    <n v="20210702"/>
    <n v="36100559"/>
    <n v="0"/>
    <m/>
  </r>
  <r>
    <n v="830023202"/>
    <s v="COSMITET LTDA"/>
    <s v="SS"/>
    <n v="331588"/>
    <s v="SS_331588"/>
    <s v="830023202_SS_331588"/>
    <s v="SS"/>
    <n v="331588"/>
    <d v="2018-04-04T00:00:00"/>
    <n v="5480124"/>
    <n v="812828"/>
    <s v="D)Glosas parcial pendiente por respuesta de IPS"/>
    <s v="OK"/>
    <x v="5"/>
    <m/>
    <s v="GLOSA"/>
    <n v="812828"/>
    <s v="SEDEVUELVEFACTURASEREVISACASOCONCOORDINACIONREALIZARDEVOLUCIONNOHAYAUTORIZACIONPARAELSERVICIOHSOPTIALIZAONYCIRUGIA.GESTIONARALCORREODELACAPDEAUTORIZACIONcapautorizaciones@epscomfenalcovalle.com.coMILENA"/>
    <n v="0"/>
    <n v="5480124"/>
    <n v="0"/>
    <n v="0"/>
    <n v="0"/>
    <n v="4667296"/>
    <n v="0"/>
    <m/>
    <n v="812828"/>
    <s v="SE REALIZA OBJECCION EKG NO SOPORTADO $42.700 , SE TRANSCRIBEN GLOSAS REALIZADAS POR AUDITORIA MEDICA DRA MAIBER ACEVEDO608 Hemograma Marzo 9 no interpretado en la HC. $21.600,608 Electrocardiograma no interpretado en la HC $42.700,106106 Trócar facturan 3. Se acepta 1 de primera punción. $665.828 , 307 Ampicilina Sulbactam facturan 6 soportan 2. Refieren que le entregan 4 frascos al paciente. Se solicita soporte de entrega al paciente. $40.000 TOTAL DE GLOSA $812.828 FAVOR VALIDAR Y GENERAR RESPUESTA PARA DAR TRAMITE.JENNIFER REBOLLEDO"/>
    <n v="812828"/>
    <n v="4573950"/>
    <n v="0"/>
    <n v="2201166780"/>
    <s v="12.01.2022"/>
    <n v="0"/>
    <d v="2018-04-05T00:00:00"/>
    <m/>
    <n v="9"/>
    <m/>
    <s v="NO"/>
    <n v="4"/>
    <n v="20220712"/>
    <n v="20210506"/>
    <n v="5480124"/>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3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10" firstHeaderRow="0" firstDataRow="1" firstDataCol="1"/>
  <pivotFields count="45">
    <pivotField showAll="0"/>
    <pivotField showAll="0"/>
    <pivotField showAll="0"/>
    <pivotField showAll="0"/>
    <pivotField showAll="0"/>
    <pivotField showAll="0"/>
    <pivotField showAll="0"/>
    <pivotField showAll="0"/>
    <pivotField numFmtId="14" showAll="0"/>
    <pivotField numFmtId="169" showAll="0"/>
    <pivotField dataField="1" numFmtId="169" showAll="0"/>
    <pivotField showAll="0"/>
    <pivotField showAll="0"/>
    <pivotField axis="axisRow" showAll="0" sortType="ascending">
      <items count="7">
        <item x="0"/>
        <item x="2"/>
        <item x="3"/>
        <item x="4"/>
        <item x="5"/>
        <item x="1"/>
        <item t="default"/>
      </items>
      <autoSortScope>
        <pivotArea dataOnly="0" outline="0" fieldPosition="0">
          <references count="1">
            <reference field="4294967294" count="1" selected="0">
              <x v="0"/>
            </reference>
          </references>
        </pivotArea>
      </autoSortScope>
    </pivotField>
    <pivotField showAll="0"/>
    <pivotField showAll="0"/>
    <pivotField numFmtId="169" showAll="0"/>
    <pivotField showAll="0"/>
    <pivotField numFmtId="166" showAll="0"/>
    <pivotField numFmtId="169" showAll="0"/>
    <pivotField numFmtId="169" showAll="0"/>
    <pivotField numFmtId="169" showAll="0"/>
    <pivotField numFmtId="169" showAll="0"/>
    <pivotField numFmtId="169" showAll="0"/>
    <pivotField dataField="1" numFmtId="169" showAll="0"/>
    <pivotField showAll="0"/>
    <pivotField numFmtId="169" showAll="0"/>
    <pivotField showAll="0"/>
    <pivotField numFmtId="169" showAll="0"/>
    <pivotField numFmtId="169" showAll="0"/>
    <pivotField numFmtId="169" showAll="0"/>
    <pivotField showAll="0"/>
    <pivotField showAll="0"/>
    <pivotField numFmtId="169" showAll="0"/>
    <pivotField numFmtId="14" showAll="0"/>
    <pivotField showAll="0"/>
    <pivotField showAll="0"/>
    <pivotField showAll="0"/>
    <pivotField showAll="0"/>
    <pivotField showAll="0"/>
    <pivotField showAll="0"/>
    <pivotField showAll="0"/>
    <pivotField numFmtId="169" showAll="0"/>
    <pivotField numFmtId="169" showAll="0"/>
    <pivotField showAll="0"/>
  </pivotFields>
  <rowFields count="1">
    <field x="13"/>
  </rowFields>
  <rowItems count="7">
    <i>
      <x v="4"/>
    </i>
    <i>
      <x v="1"/>
    </i>
    <i>
      <x/>
    </i>
    <i>
      <x v="3"/>
    </i>
    <i>
      <x v="5"/>
    </i>
    <i>
      <x v="2"/>
    </i>
    <i t="grand">
      <x/>
    </i>
  </rowItems>
  <colFields count="1">
    <field x="-2"/>
  </colFields>
  <colItems count="3">
    <i>
      <x/>
    </i>
    <i i="1">
      <x v="1"/>
    </i>
    <i i="2">
      <x v="2"/>
    </i>
  </colItems>
  <dataFields count="3">
    <dataField name="Cant Facturas" fld="10" subtotal="count" baseField="13" baseItem="0"/>
    <dataField name="Saldo Facturas" fld="10" baseField="0" baseItem="0" numFmtId="166"/>
    <dataField name="Valor Glosa Aceptada" fld="24" baseField="0" baseItem="0" numFmtId="166"/>
  </dataFields>
  <formats count="15">
    <format dxfId="98">
      <pivotArea type="all" dataOnly="0" outline="0" fieldPosition="0"/>
    </format>
    <format dxfId="97">
      <pivotArea outline="0" collapsedLevelsAreSubtotals="1" fieldPosition="0"/>
    </format>
    <format dxfId="96">
      <pivotArea field="13" type="button" dataOnly="0" labelOnly="1" outline="0" axis="axisRow" fieldPosition="0"/>
    </format>
    <format dxfId="95">
      <pivotArea dataOnly="0" labelOnly="1" fieldPosition="0">
        <references count="1">
          <reference field="13" count="0"/>
        </references>
      </pivotArea>
    </format>
    <format dxfId="94">
      <pivotArea dataOnly="0" labelOnly="1" grandRow="1" outline="0" fieldPosition="0"/>
    </format>
    <format dxfId="93">
      <pivotArea dataOnly="0" labelOnly="1" outline="0" fieldPosition="0">
        <references count="1">
          <reference field="4294967294" count="3">
            <x v="0"/>
            <x v="1"/>
            <x v="2"/>
          </reference>
        </references>
      </pivotArea>
    </format>
    <format dxfId="42">
      <pivotArea outline="0" collapsedLevelsAreSubtotals="1" fieldPosition="0">
        <references count="1">
          <reference field="4294967294" count="1" selected="0">
            <x v="1"/>
          </reference>
        </references>
      </pivotArea>
    </format>
    <format dxfId="40">
      <pivotArea dataOnly="0" labelOnly="1" outline="0" fieldPosition="0">
        <references count="1">
          <reference field="4294967294" count="1">
            <x v="1"/>
          </reference>
        </references>
      </pivotArea>
    </format>
    <format dxfId="20">
      <pivotArea outline="0" collapsedLevelsAreSubtotals="1" fieldPosition="0">
        <references count="1">
          <reference field="4294967294" count="1" selected="0">
            <x v="2"/>
          </reference>
        </references>
      </pivotArea>
    </format>
    <format dxfId="18">
      <pivotArea dataOnly="0" labelOnly="1" outline="0" fieldPosition="0">
        <references count="1">
          <reference field="4294967294" count="1">
            <x v="2"/>
          </reference>
        </references>
      </pivotArea>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2">
      <pivotArea field="13" type="button" dataOnly="0" labelOnly="1" outline="0" axis="axisRow" fieldPosition="0"/>
    </format>
    <format dxfId="1">
      <pivotArea grandRow="1" outline="0" collapsedLevelsAreSubtotals="1" fieldPosition="0"/>
    </format>
    <format dxfId="0">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activeCell="C46" sqref="C46"/>
    </sheetView>
  </sheetViews>
  <sheetFormatPr baseColWidth="10" defaultRowHeight="15"/>
  <cols>
    <col min="1" max="1" width="16.7109375" customWidth="1"/>
    <col min="2" max="2" width="11.28515625" bestFit="1" customWidth="1"/>
    <col min="3" max="3" width="45.5703125" bestFit="1" customWidth="1"/>
    <col min="4" max="5" width="10.42578125" bestFit="1" customWidth="1"/>
    <col min="6" max="6" width="12.140625" style="26" customWidth="1"/>
    <col min="7" max="7" width="11.5703125" bestFit="1" customWidth="1"/>
    <col min="8" max="8" width="12.140625" bestFit="1" customWidth="1"/>
    <col min="10" max="10" width="12.140625" bestFit="1" customWidth="1"/>
    <col min="12" max="12" width="15.42578125" bestFit="1" customWidth="1"/>
  </cols>
  <sheetData>
    <row r="1" spans="1:12" ht="90">
      <c r="A1" s="1" t="s">
        <v>0</v>
      </c>
      <c r="B1" s="2" t="s">
        <v>1</v>
      </c>
      <c r="C1" s="3" t="s">
        <v>2</v>
      </c>
      <c r="D1" s="2" t="s">
        <v>3</v>
      </c>
      <c r="E1" s="3" t="s">
        <v>4</v>
      </c>
      <c r="F1" s="4" t="s">
        <v>5</v>
      </c>
      <c r="G1" s="5" t="s">
        <v>6</v>
      </c>
      <c r="H1" s="6" t="s">
        <v>7</v>
      </c>
      <c r="I1" s="6" t="s">
        <v>8</v>
      </c>
      <c r="J1" s="6" t="s">
        <v>9</v>
      </c>
      <c r="K1" s="6" t="s">
        <v>10</v>
      </c>
      <c r="L1" s="18" t="s">
        <v>11</v>
      </c>
    </row>
    <row r="2" spans="1:12">
      <c r="A2" s="28" t="s">
        <v>22</v>
      </c>
      <c r="B2" s="10">
        <v>890303093</v>
      </c>
      <c r="C2" s="7" t="s">
        <v>12</v>
      </c>
      <c r="D2" s="8" t="s">
        <v>13</v>
      </c>
      <c r="E2" s="23">
        <v>66661</v>
      </c>
      <c r="F2" s="24">
        <v>41136</v>
      </c>
      <c r="G2" s="12">
        <v>41008</v>
      </c>
      <c r="H2" s="9">
        <v>19290897</v>
      </c>
      <c r="I2" s="19">
        <v>0</v>
      </c>
      <c r="J2" s="9">
        <v>14661350</v>
      </c>
      <c r="K2" s="9">
        <v>4445352</v>
      </c>
      <c r="L2" s="20">
        <f t="shared" ref="L2:L46" si="0">SUM(H2-I2-J2-K2)</f>
        <v>184195</v>
      </c>
    </row>
    <row r="3" spans="1:12">
      <c r="A3" s="28" t="s">
        <v>22</v>
      </c>
      <c r="B3" s="10">
        <v>890303093</v>
      </c>
      <c r="C3" s="7" t="s">
        <v>12</v>
      </c>
      <c r="D3" s="8" t="s">
        <v>13</v>
      </c>
      <c r="E3" s="23">
        <v>73639</v>
      </c>
      <c r="F3" s="24">
        <v>41173</v>
      </c>
      <c r="G3" s="12">
        <v>41041</v>
      </c>
      <c r="H3" s="9">
        <v>1549200</v>
      </c>
      <c r="I3" s="19">
        <v>0</v>
      </c>
      <c r="J3" s="9">
        <v>1372408</v>
      </c>
      <c r="K3" s="9">
        <v>0</v>
      </c>
      <c r="L3" s="20">
        <f t="shared" si="0"/>
        <v>176792</v>
      </c>
    </row>
    <row r="4" spans="1:12">
      <c r="A4" s="28" t="s">
        <v>22</v>
      </c>
      <c r="B4" s="10">
        <v>890303093</v>
      </c>
      <c r="C4" s="7" t="s">
        <v>12</v>
      </c>
      <c r="D4" s="8" t="s">
        <v>13</v>
      </c>
      <c r="E4" s="23">
        <v>107759</v>
      </c>
      <c r="F4" s="24">
        <v>41393</v>
      </c>
      <c r="G4" s="12">
        <v>41370</v>
      </c>
      <c r="H4" s="9">
        <v>98969</v>
      </c>
      <c r="I4" s="19">
        <v>0</v>
      </c>
      <c r="J4" s="9">
        <v>0</v>
      </c>
      <c r="K4" s="9">
        <v>0</v>
      </c>
      <c r="L4" s="20">
        <f t="shared" si="0"/>
        <v>98969</v>
      </c>
    </row>
    <row r="5" spans="1:12">
      <c r="A5" s="28" t="s">
        <v>22</v>
      </c>
      <c r="B5" s="10">
        <v>890303093</v>
      </c>
      <c r="C5" s="7" t="s">
        <v>12</v>
      </c>
      <c r="D5" s="8" t="s">
        <v>13</v>
      </c>
      <c r="E5" s="23">
        <v>118716</v>
      </c>
      <c r="F5" s="24">
        <v>41478</v>
      </c>
      <c r="G5" s="12">
        <v>41314</v>
      </c>
      <c r="H5" s="9">
        <v>11669274</v>
      </c>
      <c r="I5" s="19">
        <v>0</v>
      </c>
      <c r="J5" s="9">
        <v>8725686</v>
      </c>
      <c r="K5" s="9">
        <v>0</v>
      </c>
      <c r="L5" s="20">
        <f t="shared" si="0"/>
        <v>2943588</v>
      </c>
    </row>
    <row r="6" spans="1:12">
      <c r="A6" s="28" t="s">
        <v>22</v>
      </c>
      <c r="B6" s="10">
        <v>890303093</v>
      </c>
      <c r="C6" s="7" t="s">
        <v>12</v>
      </c>
      <c r="D6" s="8" t="s">
        <v>13</v>
      </c>
      <c r="E6" s="23">
        <v>123501</v>
      </c>
      <c r="F6" s="24">
        <v>41513</v>
      </c>
      <c r="G6" s="12">
        <v>41284</v>
      </c>
      <c r="H6" s="9">
        <v>43000</v>
      </c>
      <c r="I6" s="19">
        <v>0</v>
      </c>
      <c r="J6" s="9">
        <v>0</v>
      </c>
      <c r="K6" s="9">
        <v>0</v>
      </c>
      <c r="L6" s="20">
        <f t="shared" si="0"/>
        <v>43000</v>
      </c>
    </row>
    <row r="7" spans="1:12">
      <c r="A7" s="28" t="s">
        <v>22</v>
      </c>
      <c r="B7" s="10">
        <v>890303093</v>
      </c>
      <c r="C7" s="7" t="s">
        <v>12</v>
      </c>
      <c r="D7" s="8" t="s">
        <v>13</v>
      </c>
      <c r="E7" s="23">
        <v>126314</v>
      </c>
      <c r="F7" s="24">
        <v>41534</v>
      </c>
      <c r="G7" s="12">
        <v>41284</v>
      </c>
      <c r="H7" s="9">
        <v>43000</v>
      </c>
      <c r="I7" s="19">
        <v>0</v>
      </c>
      <c r="J7" s="9">
        <v>0</v>
      </c>
      <c r="K7" s="9">
        <v>0</v>
      </c>
      <c r="L7" s="20">
        <f t="shared" si="0"/>
        <v>43000</v>
      </c>
    </row>
    <row r="8" spans="1:12">
      <c r="A8" s="28" t="s">
        <v>22</v>
      </c>
      <c r="B8" s="10">
        <v>890303093</v>
      </c>
      <c r="C8" s="7" t="s">
        <v>12</v>
      </c>
      <c r="D8" s="8" t="s">
        <v>13</v>
      </c>
      <c r="E8" s="23">
        <v>131534</v>
      </c>
      <c r="F8" s="24">
        <v>41569</v>
      </c>
      <c r="G8" s="12">
        <v>41405</v>
      </c>
      <c r="H8" s="9">
        <v>43000</v>
      </c>
      <c r="I8" s="19">
        <v>0</v>
      </c>
      <c r="J8" s="9">
        <v>0</v>
      </c>
      <c r="K8" s="9">
        <v>0</v>
      </c>
      <c r="L8" s="20">
        <f t="shared" si="0"/>
        <v>43000</v>
      </c>
    </row>
    <row r="9" spans="1:12">
      <c r="A9" s="28" t="s">
        <v>22</v>
      </c>
      <c r="B9" s="10">
        <v>890303093</v>
      </c>
      <c r="C9" s="7" t="s">
        <v>12</v>
      </c>
      <c r="D9" s="8" t="s">
        <v>13</v>
      </c>
      <c r="E9" s="23">
        <v>126214</v>
      </c>
      <c r="F9" s="24">
        <v>41533</v>
      </c>
      <c r="G9" s="12">
        <v>41405</v>
      </c>
      <c r="H9" s="9">
        <v>497045</v>
      </c>
      <c r="I9" s="19">
        <v>0</v>
      </c>
      <c r="J9" s="9">
        <v>411056</v>
      </c>
      <c r="K9" s="9">
        <v>0</v>
      </c>
      <c r="L9" s="20">
        <f t="shared" si="0"/>
        <v>85989</v>
      </c>
    </row>
    <row r="10" spans="1:12">
      <c r="A10" s="28" t="s">
        <v>22</v>
      </c>
      <c r="B10" s="10">
        <v>890303093</v>
      </c>
      <c r="C10" s="7" t="s">
        <v>12</v>
      </c>
      <c r="D10" s="8" t="s">
        <v>13</v>
      </c>
      <c r="E10" s="23">
        <v>128369</v>
      </c>
      <c r="F10" s="24">
        <v>41547</v>
      </c>
      <c r="G10" s="12">
        <v>41405</v>
      </c>
      <c r="H10" s="9">
        <v>286900</v>
      </c>
      <c r="I10" s="19">
        <v>0</v>
      </c>
      <c r="J10" s="9">
        <v>0</v>
      </c>
      <c r="K10" s="9">
        <v>0</v>
      </c>
      <c r="L10" s="20">
        <f t="shared" si="0"/>
        <v>286900</v>
      </c>
    </row>
    <row r="11" spans="1:12">
      <c r="A11" s="28" t="s">
        <v>22</v>
      </c>
      <c r="B11" s="10">
        <v>890303093</v>
      </c>
      <c r="C11" s="7" t="s">
        <v>12</v>
      </c>
      <c r="D11" s="8" t="s">
        <v>13</v>
      </c>
      <c r="E11" s="23">
        <v>135419</v>
      </c>
      <c r="F11" s="24">
        <v>41596</v>
      </c>
      <c r="G11" s="12">
        <v>41317</v>
      </c>
      <c r="H11" s="9">
        <v>120800</v>
      </c>
      <c r="I11" s="19">
        <v>0</v>
      </c>
      <c r="J11" s="9">
        <v>0</v>
      </c>
      <c r="K11" s="9">
        <v>0</v>
      </c>
      <c r="L11" s="20">
        <f t="shared" si="0"/>
        <v>120800</v>
      </c>
    </row>
    <row r="12" spans="1:12">
      <c r="A12" s="28" t="s">
        <v>22</v>
      </c>
      <c r="B12" s="10">
        <v>890303093</v>
      </c>
      <c r="C12" s="7" t="s">
        <v>12</v>
      </c>
      <c r="D12" s="8" t="s">
        <v>13</v>
      </c>
      <c r="E12" s="23">
        <v>129355</v>
      </c>
      <c r="F12" s="24">
        <v>41554</v>
      </c>
      <c r="G12" s="12">
        <v>41317</v>
      </c>
      <c r="H12" s="9">
        <v>7147993</v>
      </c>
      <c r="I12" s="19">
        <v>0</v>
      </c>
      <c r="J12" s="9">
        <v>6430513</v>
      </c>
      <c r="K12" s="9">
        <v>0</v>
      </c>
      <c r="L12" s="20">
        <f t="shared" si="0"/>
        <v>717480</v>
      </c>
    </row>
    <row r="13" spans="1:12">
      <c r="A13" s="28" t="s">
        <v>22</v>
      </c>
      <c r="B13" s="10">
        <v>890303093</v>
      </c>
      <c r="C13" s="7" t="s">
        <v>12</v>
      </c>
      <c r="D13" s="8" t="s">
        <v>13</v>
      </c>
      <c r="E13" s="23">
        <v>139046</v>
      </c>
      <c r="F13" s="24">
        <v>41618</v>
      </c>
      <c r="G13" s="12">
        <v>41671</v>
      </c>
      <c r="H13" s="9">
        <v>43000</v>
      </c>
      <c r="I13" s="19">
        <v>0</v>
      </c>
      <c r="J13" s="9">
        <v>0</v>
      </c>
      <c r="K13" s="9">
        <v>0</v>
      </c>
      <c r="L13" s="20">
        <f t="shared" si="0"/>
        <v>43000</v>
      </c>
    </row>
    <row r="14" spans="1:12">
      <c r="A14" s="28" t="s">
        <v>22</v>
      </c>
      <c r="B14" s="10">
        <v>890303093</v>
      </c>
      <c r="C14" s="7" t="s">
        <v>12</v>
      </c>
      <c r="D14" s="8" t="s">
        <v>13</v>
      </c>
      <c r="E14" s="23">
        <v>142950</v>
      </c>
      <c r="F14" s="24">
        <v>41650</v>
      </c>
      <c r="G14" s="12">
        <v>41700</v>
      </c>
      <c r="H14" s="9">
        <v>11725562</v>
      </c>
      <c r="I14" s="19">
        <v>0</v>
      </c>
      <c r="J14" s="9">
        <v>8764799</v>
      </c>
      <c r="K14" s="9">
        <v>499329</v>
      </c>
      <c r="L14" s="20">
        <f t="shared" si="0"/>
        <v>2461434</v>
      </c>
    </row>
    <row r="15" spans="1:12">
      <c r="A15" s="28" t="s">
        <v>22</v>
      </c>
      <c r="B15" s="10">
        <v>890303093</v>
      </c>
      <c r="C15" s="7" t="s">
        <v>12</v>
      </c>
      <c r="D15" s="8" t="s">
        <v>13</v>
      </c>
      <c r="E15" s="23">
        <v>145426</v>
      </c>
      <c r="F15" s="24">
        <v>41667</v>
      </c>
      <c r="G15" s="12">
        <v>41701</v>
      </c>
      <c r="H15" s="9">
        <v>45000</v>
      </c>
      <c r="I15" s="19">
        <v>0</v>
      </c>
      <c r="J15" s="9">
        <v>0</v>
      </c>
      <c r="K15" s="9">
        <v>0</v>
      </c>
      <c r="L15" s="20">
        <f t="shared" si="0"/>
        <v>45000</v>
      </c>
    </row>
    <row r="16" spans="1:12">
      <c r="A16" s="28" t="s">
        <v>22</v>
      </c>
      <c r="B16" s="10">
        <v>890303093</v>
      </c>
      <c r="C16" s="7" t="s">
        <v>12</v>
      </c>
      <c r="D16" s="8" t="s">
        <v>13</v>
      </c>
      <c r="E16" s="23">
        <v>149794</v>
      </c>
      <c r="F16" s="24">
        <v>41696</v>
      </c>
      <c r="G16" s="12">
        <v>41762</v>
      </c>
      <c r="H16" s="9">
        <v>51384996</v>
      </c>
      <c r="I16" s="19">
        <v>0</v>
      </c>
      <c r="J16" s="9">
        <v>43901122</v>
      </c>
      <c r="K16" s="9">
        <v>0</v>
      </c>
      <c r="L16" s="20">
        <f t="shared" si="0"/>
        <v>7483874</v>
      </c>
    </row>
    <row r="17" spans="1:12">
      <c r="A17" s="28" t="s">
        <v>22</v>
      </c>
      <c r="B17" s="10">
        <v>890303093</v>
      </c>
      <c r="C17" s="7" t="s">
        <v>12</v>
      </c>
      <c r="D17" s="8" t="s">
        <v>13</v>
      </c>
      <c r="E17" s="23">
        <v>149797</v>
      </c>
      <c r="F17" s="24">
        <v>41696</v>
      </c>
      <c r="G17" s="12">
        <v>41643</v>
      </c>
      <c r="H17" s="9">
        <v>706300</v>
      </c>
      <c r="I17" s="19">
        <v>0</v>
      </c>
      <c r="J17" s="9">
        <v>0</v>
      </c>
      <c r="K17" s="9">
        <v>0</v>
      </c>
      <c r="L17" s="20">
        <f t="shared" si="0"/>
        <v>706300</v>
      </c>
    </row>
    <row r="18" spans="1:12">
      <c r="A18" s="28" t="s">
        <v>22</v>
      </c>
      <c r="B18" s="10">
        <v>890303093</v>
      </c>
      <c r="C18" s="7" t="s">
        <v>12</v>
      </c>
      <c r="D18" s="8" t="s">
        <v>13</v>
      </c>
      <c r="E18" s="23">
        <v>151505</v>
      </c>
      <c r="F18" s="24">
        <v>41709</v>
      </c>
      <c r="G18" s="12">
        <v>41643</v>
      </c>
      <c r="H18" s="9">
        <v>45000</v>
      </c>
      <c r="I18" s="19">
        <v>0</v>
      </c>
      <c r="J18" s="9">
        <v>0</v>
      </c>
      <c r="K18" s="9">
        <v>0</v>
      </c>
      <c r="L18" s="20">
        <f t="shared" si="0"/>
        <v>45000</v>
      </c>
    </row>
    <row r="19" spans="1:12">
      <c r="A19" s="28" t="s">
        <v>22</v>
      </c>
      <c r="B19" s="10">
        <v>890303093</v>
      </c>
      <c r="C19" s="7" t="s">
        <v>12</v>
      </c>
      <c r="D19" s="8" t="s">
        <v>13</v>
      </c>
      <c r="E19" s="23">
        <v>162717</v>
      </c>
      <c r="F19" s="24">
        <v>41775</v>
      </c>
      <c r="G19" s="12">
        <v>41704</v>
      </c>
      <c r="H19" s="9">
        <v>14025219</v>
      </c>
      <c r="I19" s="19">
        <v>0</v>
      </c>
      <c r="J19" s="9">
        <v>10835187</v>
      </c>
      <c r="K19" s="9">
        <v>0</v>
      </c>
      <c r="L19" s="20">
        <f t="shared" si="0"/>
        <v>3190032</v>
      </c>
    </row>
    <row r="20" spans="1:12">
      <c r="A20" s="28" t="s">
        <v>22</v>
      </c>
      <c r="B20" s="10">
        <v>890303093</v>
      </c>
      <c r="C20" s="7" t="s">
        <v>12</v>
      </c>
      <c r="D20" s="8" t="s">
        <v>13</v>
      </c>
      <c r="E20" s="23">
        <v>164809</v>
      </c>
      <c r="F20" s="24">
        <v>41787</v>
      </c>
      <c r="G20" s="12">
        <v>41704</v>
      </c>
      <c r="H20" s="9">
        <v>5559252</v>
      </c>
      <c r="I20" s="19">
        <v>0</v>
      </c>
      <c r="J20" s="9">
        <v>2826142</v>
      </c>
      <c r="K20" s="9">
        <v>554067</v>
      </c>
      <c r="L20" s="20">
        <f t="shared" si="0"/>
        <v>2179043</v>
      </c>
    </row>
    <row r="21" spans="1:12">
      <c r="A21" s="28" t="s">
        <v>22</v>
      </c>
      <c r="B21" s="10">
        <v>890303093</v>
      </c>
      <c r="C21" s="7" t="s">
        <v>12</v>
      </c>
      <c r="D21" s="8" t="s">
        <v>13</v>
      </c>
      <c r="E21" s="23">
        <v>175489</v>
      </c>
      <c r="F21" s="24">
        <v>41848</v>
      </c>
      <c r="G21" s="12">
        <v>41679</v>
      </c>
      <c r="H21" s="9">
        <v>39689054</v>
      </c>
      <c r="I21" s="19">
        <v>0</v>
      </c>
      <c r="J21" s="9">
        <v>37473614</v>
      </c>
      <c r="K21" s="9">
        <v>0</v>
      </c>
      <c r="L21" s="20">
        <f t="shared" si="0"/>
        <v>2215440</v>
      </c>
    </row>
    <row r="22" spans="1:12">
      <c r="A22" s="28" t="s">
        <v>22</v>
      </c>
      <c r="B22" s="10">
        <v>890303093</v>
      </c>
      <c r="C22" s="7" t="s">
        <v>12</v>
      </c>
      <c r="D22" s="8" t="s">
        <v>13</v>
      </c>
      <c r="E22" s="23">
        <v>176321</v>
      </c>
      <c r="F22" s="24">
        <v>41851</v>
      </c>
      <c r="G22" s="12">
        <v>41679</v>
      </c>
      <c r="H22" s="9">
        <v>90936452</v>
      </c>
      <c r="I22" s="19">
        <v>0</v>
      </c>
      <c r="J22" s="9">
        <v>78775764</v>
      </c>
      <c r="K22" s="9">
        <v>0</v>
      </c>
      <c r="L22" s="20">
        <f t="shared" si="0"/>
        <v>12160688</v>
      </c>
    </row>
    <row r="23" spans="1:12">
      <c r="A23" s="28" t="s">
        <v>22</v>
      </c>
      <c r="B23" s="10">
        <v>890303093</v>
      </c>
      <c r="C23" s="7" t="s">
        <v>12</v>
      </c>
      <c r="D23" s="8" t="s">
        <v>13</v>
      </c>
      <c r="E23" s="23">
        <v>184576</v>
      </c>
      <c r="F23" s="24">
        <v>41905</v>
      </c>
      <c r="G23" s="12">
        <v>41649</v>
      </c>
      <c r="H23" s="9">
        <v>17815186</v>
      </c>
      <c r="I23" s="19">
        <v>0</v>
      </c>
      <c r="J23" s="9">
        <v>17582694</v>
      </c>
      <c r="K23" s="9">
        <v>0</v>
      </c>
      <c r="L23" s="20">
        <f t="shared" si="0"/>
        <v>232492</v>
      </c>
    </row>
    <row r="24" spans="1:12">
      <c r="A24" s="28" t="s">
        <v>22</v>
      </c>
      <c r="B24" s="10">
        <v>890303093</v>
      </c>
      <c r="C24" s="10" t="s">
        <v>12</v>
      </c>
      <c r="D24" s="8" t="s">
        <v>13</v>
      </c>
      <c r="E24" s="23">
        <v>198472</v>
      </c>
      <c r="F24" s="24">
        <v>42011</v>
      </c>
      <c r="G24" s="12">
        <v>42037</v>
      </c>
      <c r="H24" s="9">
        <v>4522472</v>
      </c>
      <c r="I24" s="19">
        <v>0</v>
      </c>
      <c r="J24" s="9">
        <v>2909344</v>
      </c>
      <c r="K24" s="9">
        <v>0</v>
      </c>
      <c r="L24" s="20">
        <f t="shared" si="0"/>
        <v>1613128</v>
      </c>
    </row>
    <row r="25" spans="1:12">
      <c r="A25" s="28" t="s">
        <v>22</v>
      </c>
      <c r="B25" s="10">
        <v>890303093</v>
      </c>
      <c r="C25" s="10" t="s">
        <v>12</v>
      </c>
      <c r="D25" s="8" t="s">
        <v>13</v>
      </c>
      <c r="E25" s="23">
        <v>202291</v>
      </c>
      <c r="F25" s="24">
        <v>42041</v>
      </c>
      <c r="G25" s="12">
        <v>42066</v>
      </c>
      <c r="H25" s="9">
        <v>6491034</v>
      </c>
      <c r="I25" s="19">
        <v>0</v>
      </c>
      <c r="J25" s="9">
        <v>0</v>
      </c>
      <c r="K25" s="9">
        <v>0</v>
      </c>
      <c r="L25" s="20">
        <f t="shared" si="0"/>
        <v>6491034</v>
      </c>
    </row>
    <row r="26" spans="1:12">
      <c r="A26" s="28" t="s">
        <v>22</v>
      </c>
      <c r="B26" s="10">
        <v>890303093</v>
      </c>
      <c r="C26" s="10" t="s">
        <v>12</v>
      </c>
      <c r="D26" s="8" t="s">
        <v>13</v>
      </c>
      <c r="E26" s="23">
        <v>200736</v>
      </c>
      <c r="F26" s="24">
        <v>42031</v>
      </c>
      <c r="G26" s="12">
        <v>42066</v>
      </c>
      <c r="H26" s="9">
        <v>4658607</v>
      </c>
      <c r="I26" s="19">
        <v>0</v>
      </c>
      <c r="J26" s="9">
        <v>0</v>
      </c>
      <c r="K26" s="9">
        <v>0</v>
      </c>
      <c r="L26" s="20">
        <f t="shared" si="0"/>
        <v>4658607</v>
      </c>
    </row>
    <row r="27" spans="1:12">
      <c r="A27" s="28" t="s">
        <v>22</v>
      </c>
      <c r="B27" s="10">
        <v>890303093</v>
      </c>
      <c r="C27" s="10" t="s">
        <v>12</v>
      </c>
      <c r="D27" s="8" t="s">
        <v>13</v>
      </c>
      <c r="E27" s="23">
        <v>211803</v>
      </c>
      <c r="F27" s="24">
        <v>42121</v>
      </c>
      <c r="G27" s="12">
        <v>42044</v>
      </c>
      <c r="H27" s="9">
        <v>5039732</v>
      </c>
      <c r="I27" s="19">
        <v>0</v>
      </c>
      <c r="J27" s="9">
        <v>1546980</v>
      </c>
      <c r="K27" s="9">
        <v>117800</v>
      </c>
      <c r="L27" s="20">
        <f t="shared" si="0"/>
        <v>3374952</v>
      </c>
    </row>
    <row r="28" spans="1:12">
      <c r="A28" s="28" t="s">
        <v>22</v>
      </c>
      <c r="B28" s="10">
        <v>890303093</v>
      </c>
      <c r="C28" s="10" t="s">
        <v>12</v>
      </c>
      <c r="D28" s="8" t="s">
        <v>13</v>
      </c>
      <c r="E28" s="23">
        <v>227680</v>
      </c>
      <c r="F28" s="24">
        <v>42244</v>
      </c>
      <c r="G28" s="12">
        <v>42044</v>
      </c>
      <c r="H28" s="9">
        <v>74545287</v>
      </c>
      <c r="I28" s="19">
        <v>0</v>
      </c>
      <c r="J28" s="9">
        <v>59105320</v>
      </c>
      <c r="K28" s="9">
        <v>0</v>
      </c>
      <c r="L28" s="20">
        <f t="shared" si="0"/>
        <v>15439967</v>
      </c>
    </row>
    <row r="29" spans="1:12">
      <c r="A29" s="28" t="s">
        <v>22</v>
      </c>
      <c r="B29" s="10">
        <v>890303093</v>
      </c>
      <c r="C29" s="7" t="s">
        <v>12</v>
      </c>
      <c r="D29" s="8" t="s">
        <v>13</v>
      </c>
      <c r="E29" s="23">
        <v>231471</v>
      </c>
      <c r="F29" s="24">
        <v>42273</v>
      </c>
      <c r="G29" s="12">
        <v>42074</v>
      </c>
      <c r="H29" s="9">
        <v>13457624</v>
      </c>
      <c r="I29" s="19">
        <v>0</v>
      </c>
      <c r="J29" s="9">
        <v>0</v>
      </c>
      <c r="K29" s="9">
        <v>0</v>
      </c>
      <c r="L29" s="20">
        <f t="shared" si="0"/>
        <v>13457624</v>
      </c>
    </row>
    <row r="30" spans="1:12">
      <c r="A30" s="28" t="s">
        <v>22</v>
      </c>
      <c r="B30" s="10">
        <v>890303093</v>
      </c>
      <c r="C30" s="7" t="s">
        <v>12</v>
      </c>
      <c r="D30" s="8" t="s">
        <v>13</v>
      </c>
      <c r="E30" s="23">
        <v>239366</v>
      </c>
      <c r="F30" s="24">
        <v>42335</v>
      </c>
      <c r="G30" s="12">
        <v>42047</v>
      </c>
      <c r="H30" s="9">
        <v>6349176</v>
      </c>
      <c r="I30" s="19">
        <v>0</v>
      </c>
      <c r="J30" s="9">
        <v>0</v>
      </c>
      <c r="K30" s="9">
        <v>0</v>
      </c>
      <c r="L30" s="20">
        <f t="shared" si="0"/>
        <v>6349176</v>
      </c>
    </row>
    <row r="31" spans="1:12">
      <c r="A31" s="28" t="s">
        <v>22</v>
      </c>
      <c r="B31" s="10">
        <v>890303093</v>
      </c>
      <c r="C31" s="7" t="s">
        <v>12</v>
      </c>
      <c r="D31" s="8" t="s">
        <v>13</v>
      </c>
      <c r="E31" s="23">
        <v>266327</v>
      </c>
      <c r="F31" s="24">
        <v>42543</v>
      </c>
      <c r="G31" s="12">
        <v>42497</v>
      </c>
      <c r="H31" s="9">
        <v>775100</v>
      </c>
      <c r="I31" s="19">
        <v>0</v>
      </c>
      <c r="J31" s="9">
        <v>466676</v>
      </c>
      <c r="K31" s="9">
        <v>0</v>
      </c>
      <c r="L31" s="20">
        <f t="shared" si="0"/>
        <v>308424</v>
      </c>
    </row>
    <row r="32" spans="1:12">
      <c r="A32" s="28" t="s">
        <v>22</v>
      </c>
      <c r="B32" s="10">
        <v>890303093</v>
      </c>
      <c r="C32" s="7" t="s">
        <v>12</v>
      </c>
      <c r="D32" s="8" t="s">
        <v>13</v>
      </c>
      <c r="E32" s="23">
        <v>269677</v>
      </c>
      <c r="F32" s="24">
        <v>42565</v>
      </c>
      <c r="G32" s="12">
        <v>42408</v>
      </c>
      <c r="H32" s="9">
        <v>5585158</v>
      </c>
      <c r="I32" s="19">
        <v>0</v>
      </c>
      <c r="J32" s="9">
        <v>0</v>
      </c>
      <c r="K32" s="9">
        <v>0</v>
      </c>
      <c r="L32" s="20">
        <f t="shared" si="0"/>
        <v>5585158</v>
      </c>
    </row>
    <row r="33" spans="1:12">
      <c r="A33" s="28" t="s">
        <v>22</v>
      </c>
      <c r="B33" s="10">
        <v>890303093</v>
      </c>
      <c r="C33" s="7" t="s">
        <v>12</v>
      </c>
      <c r="D33" s="8" t="s">
        <v>13</v>
      </c>
      <c r="E33" s="23">
        <v>270494</v>
      </c>
      <c r="F33" s="24">
        <v>42573</v>
      </c>
      <c r="G33" s="12">
        <v>42378</v>
      </c>
      <c r="H33" s="9">
        <v>1621200</v>
      </c>
      <c r="I33" s="19">
        <v>0</v>
      </c>
      <c r="J33" s="9">
        <v>0</v>
      </c>
      <c r="K33" s="9">
        <v>0</v>
      </c>
      <c r="L33" s="20">
        <f t="shared" si="0"/>
        <v>1621200</v>
      </c>
    </row>
    <row r="34" spans="1:12">
      <c r="A34" s="28" t="s">
        <v>22</v>
      </c>
      <c r="B34" s="10">
        <v>890303093</v>
      </c>
      <c r="C34" s="7" t="s">
        <v>12</v>
      </c>
      <c r="D34" s="11" t="s">
        <v>14</v>
      </c>
      <c r="E34" s="10">
        <v>331588</v>
      </c>
      <c r="F34" s="24">
        <v>43194</v>
      </c>
      <c r="G34" s="12">
        <v>43195</v>
      </c>
      <c r="H34" s="9">
        <v>5480124</v>
      </c>
      <c r="I34" s="19">
        <v>0</v>
      </c>
      <c r="J34" s="9">
        <v>4667296</v>
      </c>
      <c r="K34" s="9">
        <v>0</v>
      </c>
      <c r="L34" s="20">
        <f t="shared" si="0"/>
        <v>812828</v>
      </c>
    </row>
    <row r="35" spans="1:12">
      <c r="A35" s="28" t="s">
        <v>22</v>
      </c>
      <c r="B35" s="10">
        <v>890303093</v>
      </c>
      <c r="C35" s="7" t="s">
        <v>12</v>
      </c>
      <c r="D35" s="11" t="s">
        <v>14</v>
      </c>
      <c r="E35" s="10">
        <v>348375</v>
      </c>
      <c r="F35" s="24">
        <v>43376</v>
      </c>
      <c r="G35" s="12">
        <v>43292</v>
      </c>
      <c r="H35" s="9">
        <v>4806604</v>
      </c>
      <c r="I35" s="19">
        <v>0</v>
      </c>
      <c r="J35" s="9">
        <v>0</v>
      </c>
      <c r="K35" s="9">
        <v>0</v>
      </c>
      <c r="L35" s="20">
        <f t="shared" si="0"/>
        <v>4806604</v>
      </c>
    </row>
    <row r="36" spans="1:12">
      <c r="A36" s="28" t="s">
        <v>22</v>
      </c>
      <c r="B36" s="10">
        <v>890303093</v>
      </c>
      <c r="C36" s="7" t="s">
        <v>12</v>
      </c>
      <c r="D36" s="11" t="s">
        <v>15</v>
      </c>
      <c r="E36" s="10">
        <v>1588</v>
      </c>
      <c r="F36" s="24">
        <v>43481</v>
      </c>
      <c r="G36" s="12">
        <v>43587</v>
      </c>
      <c r="H36" s="9">
        <v>12340711</v>
      </c>
      <c r="I36" s="19">
        <v>0</v>
      </c>
      <c r="J36" s="9">
        <v>0</v>
      </c>
      <c r="K36" s="9">
        <v>0</v>
      </c>
      <c r="L36" s="20">
        <f t="shared" si="0"/>
        <v>12340711</v>
      </c>
    </row>
    <row r="37" spans="1:12">
      <c r="A37" s="28" t="s">
        <v>22</v>
      </c>
      <c r="B37" s="10">
        <v>890303093</v>
      </c>
      <c r="C37" s="10" t="s">
        <v>12</v>
      </c>
      <c r="D37" s="11" t="s">
        <v>16</v>
      </c>
      <c r="E37" s="10">
        <v>27852</v>
      </c>
      <c r="F37" s="24">
        <v>44181</v>
      </c>
      <c r="G37" s="12" t="s">
        <v>17</v>
      </c>
      <c r="H37" s="9">
        <v>507950</v>
      </c>
      <c r="I37" s="19">
        <v>0</v>
      </c>
      <c r="J37" s="9">
        <v>0</v>
      </c>
      <c r="K37" s="9">
        <v>0</v>
      </c>
      <c r="L37" s="20">
        <f t="shared" si="0"/>
        <v>507950</v>
      </c>
    </row>
    <row r="38" spans="1:12">
      <c r="A38" s="28" t="s">
        <v>22</v>
      </c>
      <c r="B38" s="10">
        <v>890303093</v>
      </c>
      <c r="C38" s="10" t="s">
        <v>12</v>
      </c>
      <c r="D38" s="11" t="s">
        <v>16</v>
      </c>
      <c r="E38" s="10">
        <v>28607</v>
      </c>
      <c r="F38" s="24">
        <v>44194</v>
      </c>
      <c r="G38" s="12" t="s">
        <v>17</v>
      </c>
      <c r="H38" s="9">
        <v>1979377</v>
      </c>
      <c r="I38" s="19">
        <v>0</v>
      </c>
      <c r="J38" s="9">
        <v>0</v>
      </c>
      <c r="K38" s="9">
        <v>0</v>
      </c>
      <c r="L38" s="20">
        <f t="shared" si="0"/>
        <v>1979377</v>
      </c>
    </row>
    <row r="39" spans="1:12">
      <c r="A39" s="28" t="s">
        <v>22</v>
      </c>
      <c r="B39" s="10">
        <v>890303093</v>
      </c>
      <c r="C39" s="10" t="s">
        <v>12</v>
      </c>
      <c r="D39" s="11" t="s">
        <v>16</v>
      </c>
      <c r="E39" s="10">
        <v>28286</v>
      </c>
      <c r="F39" s="24">
        <v>44188</v>
      </c>
      <c r="G39" s="12" t="s">
        <v>17</v>
      </c>
      <c r="H39" s="9">
        <v>109015</v>
      </c>
      <c r="I39" s="19">
        <v>0</v>
      </c>
      <c r="J39" s="9">
        <v>0</v>
      </c>
      <c r="K39" s="9">
        <v>0</v>
      </c>
      <c r="L39" s="20">
        <f t="shared" si="0"/>
        <v>109015</v>
      </c>
    </row>
    <row r="40" spans="1:12">
      <c r="A40" s="28" t="s">
        <v>22</v>
      </c>
      <c r="B40" s="10">
        <v>890303093</v>
      </c>
      <c r="C40" s="10" t="s">
        <v>12</v>
      </c>
      <c r="D40" s="11" t="s">
        <v>16</v>
      </c>
      <c r="E40" s="10">
        <v>30799</v>
      </c>
      <c r="F40" s="24">
        <v>44235</v>
      </c>
      <c r="G40" s="12">
        <v>44533</v>
      </c>
      <c r="H40" s="9">
        <v>617076</v>
      </c>
      <c r="I40" s="19">
        <v>0</v>
      </c>
      <c r="J40" s="9">
        <v>0</v>
      </c>
      <c r="K40" s="9">
        <v>0</v>
      </c>
      <c r="L40" s="20">
        <f t="shared" si="0"/>
        <v>617076</v>
      </c>
    </row>
    <row r="41" spans="1:12">
      <c r="A41" s="28" t="s">
        <v>22</v>
      </c>
      <c r="B41" s="10">
        <v>890303093</v>
      </c>
      <c r="C41" s="10" t="s">
        <v>12</v>
      </c>
      <c r="D41" s="11" t="s">
        <v>16</v>
      </c>
      <c r="E41" s="10">
        <v>36737</v>
      </c>
      <c r="F41" s="24">
        <v>44326</v>
      </c>
      <c r="G41" s="12">
        <v>44234</v>
      </c>
      <c r="H41" s="9">
        <v>36100559</v>
      </c>
      <c r="I41" s="19">
        <v>0</v>
      </c>
      <c r="J41" s="9">
        <v>0</v>
      </c>
      <c r="K41" s="9">
        <v>1477334</v>
      </c>
      <c r="L41" s="20">
        <f t="shared" si="0"/>
        <v>34623225</v>
      </c>
    </row>
    <row r="42" spans="1:12">
      <c r="A42" s="28" t="s">
        <v>22</v>
      </c>
      <c r="B42" s="10">
        <v>890303093</v>
      </c>
      <c r="C42" s="10" t="s">
        <v>12</v>
      </c>
      <c r="D42" s="11" t="s">
        <v>16</v>
      </c>
      <c r="E42" s="10">
        <v>39537</v>
      </c>
      <c r="F42" s="24">
        <v>44378</v>
      </c>
      <c r="G42" s="12">
        <v>44234</v>
      </c>
      <c r="H42" s="9">
        <v>189000</v>
      </c>
      <c r="I42" s="19">
        <v>0</v>
      </c>
      <c r="J42" s="9">
        <v>0</v>
      </c>
      <c r="K42" s="9">
        <v>0</v>
      </c>
      <c r="L42" s="20">
        <f t="shared" si="0"/>
        <v>189000</v>
      </c>
    </row>
    <row r="43" spans="1:12">
      <c r="A43" s="28" t="s">
        <v>22</v>
      </c>
      <c r="B43" s="10">
        <v>890303093</v>
      </c>
      <c r="C43" s="7" t="s">
        <v>12</v>
      </c>
      <c r="D43" s="11" t="s">
        <v>16</v>
      </c>
      <c r="E43" s="10">
        <v>45501</v>
      </c>
      <c r="F43" s="24">
        <v>44461</v>
      </c>
      <c r="G43" s="12" t="s">
        <v>18</v>
      </c>
      <c r="H43" s="9">
        <v>215712</v>
      </c>
      <c r="I43" s="19">
        <v>0</v>
      </c>
      <c r="J43" s="9">
        <v>0</v>
      </c>
      <c r="K43" s="9">
        <v>0</v>
      </c>
      <c r="L43" s="20">
        <f t="shared" si="0"/>
        <v>215712</v>
      </c>
    </row>
    <row r="44" spans="1:12">
      <c r="A44" s="28" t="s">
        <v>22</v>
      </c>
      <c r="B44" s="10">
        <v>890303093</v>
      </c>
      <c r="C44" s="10" t="s">
        <v>12</v>
      </c>
      <c r="D44" s="11" t="s">
        <v>16</v>
      </c>
      <c r="E44" s="10">
        <v>59776</v>
      </c>
      <c r="F44" s="24">
        <v>44650</v>
      </c>
      <c r="G44" s="12" t="s">
        <v>19</v>
      </c>
      <c r="H44" s="9">
        <v>479241</v>
      </c>
      <c r="I44" s="19">
        <v>0</v>
      </c>
      <c r="J44" s="9">
        <v>0</v>
      </c>
      <c r="K44" s="9">
        <v>0</v>
      </c>
      <c r="L44" s="20">
        <f t="shared" si="0"/>
        <v>479241</v>
      </c>
    </row>
    <row r="45" spans="1:12">
      <c r="A45" s="28" t="s">
        <v>22</v>
      </c>
      <c r="B45" s="10">
        <v>890303093</v>
      </c>
      <c r="C45" s="10" t="s">
        <v>12</v>
      </c>
      <c r="D45" s="11" t="s">
        <v>16</v>
      </c>
      <c r="E45" s="10">
        <v>58040</v>
      </c>
      <c r="F45" s="24">
        <v>44629</v>
      </c>
      <c r="G45" s="12" t="s">
        <v>20</v>
      </c>
      <c r="H45" s="9">
        <v>14592622</v>
      </c>
      <c r="I45" s="19">
        <v>0</v>
      </c>
      <c r="J45" s="9">
        <v>0</v>
      </c>
      <c r="K45" s="9">
        <v>0</v>
      </c>
      <c r="L45" s="20">
        <f t="shared" si="0"/>
        <v>14592622</v>
      </c>
    </row>
    <row r="46" spans="1:12" ht="15.75" thickBot="1">
      <c r="A46" s="29" t="s">
        <v>22</v>
      </c>
      <c r="B46" s="13">
        <v>890303093</v>
      </c>
      <c r="C46" s="13" t="s">
        <v>12</v>
      </c>
      <c r="D46" s="14" t="s">
        <v>16</v>
      </c>
      <c r="E46" s="13">
        <v>58010</v>
      </c>
      <c r="F46" s="25">
        <v>44628</v>
      </c>
      <c r="G46" s="15" t="s">
        <v>20</v>
      </c>
      <c r="H46" s="16">
        <v>43418951</v>
      </c>
      <c r="I46" s="21">
        <v>0</v>
      </c>
      <c r="J46" s="16">
        <v>0</v>
      </c>
      <c r="K46" s="16">
        <v>0</v>
      </c>
      <c r="L46" s="22">
        <f t="shared" si="0"/>
        <v>43418951</v>
      </c>
    </row>
    <row r="47" spans="1:12" ht="15.75" thickBot="1">
      <c r="H47" s="17"/>
      <c r="I47" s="17"/>
      <c r="J47" s="17"/>
      <c r="K47" s="27" t="s">
        <v>21</v>
      </c>
      <c r="L47" s="27">
        <f>SUM(L2:L46)</f>
        <v>209097598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7"/>
  <sheetViews>
    <sheetView workbookViewId="0">
      <selection activeCell="I7" sqref="I7"/>
    </sheetView>
  </sheetViews>
  <sheetFormatPr baseColWidth="10" defaultRowHeight="15"/>
  <cols>
    <col min="2" max="2" width="14.7109375" bestFit="1" customWidth="1"/>
    <col min="3" max="3" width="7.42578125" bestFit="1" customWidth="1"/>
    <col min="6" max="6" width="20.140625" bestFit="1" customWidth="1"/>
    <col min="7" max="7" width="8" bestFit="1" customWidth="1"/>
    <col min="10" max="11" width="14.5703125" bestFit="1" customWidth="1"/>
    <col min="14" max="14" width="46.5703125" bestFit="1" customWidth="1"/>
    <col min="19" max="19" width="12.5703125" style="80" bestFit="1" customWidth="1"/>
  </cols>
  <sheetData>
    <row r="1" spans="1:45">
      <c r="J1" s="81">
        <f>SUBTOTAL(9,J3:J47)</f>
        <v>516647431</v>
      </c>
      <c r="K1" s="81">
        <f>SUBTOTAL(9,K3:K47)</f>
        <v>209097598</v>
      </c>
    </row>
    <row r="2" spans="1:45" ht="105">
      <c r="A2" s="71" t="s">
        <v>48</v>
      </c>
      <c r="B2" s="71" t="s">
        <v>49</v>
      </c>
      <c r="C2" s="71" t="s">
        <v>50</v>
      </c>
      <c r="D2" s="71" t="s">
        <v>51</v>
      </c>
      <c r="E2" s="71" t="s">
        <v>52</v>
      </c>
      <c r="F2" s="72" t="s">
        <v>53</v>
      </c>
      <c r="G2" s="71" t="s">
        <v>54</v>
      </c>
      <c r="H2" s="71" t="s">
        <v>55</v>
      </c>
      <c r="I2" s="71" t="s">
        <v>56</v>
      </c>
      <c r="J2" s="73" t="s">
        <v>57</v>
      </c>
      <c r="K2" s="73" t="s">
        <v>58</v>
      </c>
      <c r="L2" s="71" t="s">
        <v>59</v>
      </c>
      <c r="M2" s="71" t="s">
        <v>60</v>
      </c>
      <c r="N2" s="74" t="s">
        <v>61</v>
      </c>
      <c r="O2" s="74" t="s">
        <v>62</v>
      </c>
      <c r="P2" s="74" t="s">
        <v>63</v>
      </c>
      <c r="Q2" s="75" t="s">
        <v>64</v>
      </c>
      <c r="R2" s="74" t="s">
        <v>65</v>
      </c>
      <c r="S2" s="83" t="s">
        <v>66</v>
      </c>
      <c r="T2" s="73" t="s">
        <v>67</v>
      </c>
      <c r="U2" s="73" t="s">
        <v>68</v>
      </c>
      <c r="V2" s="73" t="s">
        <v>69</v>
      </c>
      <c r="W2" s="73" t="s">
        <v>70</v>
      </c>
      <c r="X2" s="73" t="s">
        <v>71</v>
      </c>
      <c r="Y2" s="76" t="s">
        <v>72</v>
      </c>
      <c r="Z2" s="76" t="s">
        <v>73</v>
      </c>
      <c r="AA2" s="76" t="s">
        <v>74</v>
      </c>
      <c r="AB2" s="76" t="s">
        <v>75</v>
      </c>
      <c r="AC2" s="73" t="s">
        <v>76</v>
      </c>
      <c r="AD2" s="75" t="s">
        <v>77</v>
      </c>
      <c r="AE2" s="75" t="s">
        <v>78</v>
      </c>
      <c r="AF2" s="74" t="s">
        <v>79</v>
      </c>
      <c r="AG2" s="74" t="s">
        <v>80</v>
      </c>
      <c r="AH2" s="75" t="s">
        <v>81</v>
      </c>
      <c r="AI2" s="71" t="s">
        <v>82</v>
      </c>
      <c r="AJ2" s="71" t="s">
        <v>83</v>
      </c>
      <c r="AK2" s="72" t="s">
        <v>84</v>
      </c>
      <c r="AL2" s="71" t="s">
        <v>85</v>
      </c>
      <c r="AM2" s="71" t="s">
        <v>86</v>
      </c>
      <c r="AN2" s="71" t="s">
        <v>87</v>
      </c>
      <c r="AO2" s="71" t="s">
        <v>88</v>
      </c>
      <c r="AP2" s="71" t="s">
        <v>89</v>
      </c>
      <c r="AQ2" s="73" t="s">
        <v>90</v>
      </c>
      <c r="AR2" s="73" t="s">
        <v>91</v>
      </c>
      <c r="AS2" s="71" t="s">
        <v>92</v>
      </c>
    </row>
    <row r="3" spans="1:45">
      <c r="A3" s="77">
        <v>830023202</v>
      </c>
      <c r="B3" s="77" t="s">
        <v>93</v>
      </c>
      <c r="C3" s="77" t="s">
        <v>14</v>
      </c>
      <c r="D3" s="77">
        <v>107759</v>
      </c>
      <c r="E3" s="77" t="s">
        <v>94</v>
      </c>
      <c r="F3" s="77" t="s">
        <v>95</v>
      </c>
      <c r="G3" s="77" t="s">
        <v>14</v>
      </c>
      <c r="H3" s="77">
        <v>107759</v>
      </c>
      <c r="I3" s="78">
        <v>41393</v>
      </c>
      <c r="J3" s="79">
        <v>98969</v>
      </c>
      <c r="K3" s="79">
        <v>98969</v>
      </c>
      <c r="L3" s="77" t="s">
        <v>96</v>
      </c>
      <c r="M3" s="77" t="s">
        <v>97</v>
      </c>
      <c r="N3" s="82" t="s">
        <v>230</v>
      </c>
      <c r="O3" s="77"/>
      <c r="P3" s="77"/>
      <c r="Q3" s="79">
        <v>0</v>
      </c>
      <c r="R3" s="77"/>
      <c r="S3" s="84">
        <v>0</v>
      </c>
      <c r="T3" s="79">
        <v>98969</v>
      </c>
      <c r="U3" s="79">
        <v>0</v>
      </c>
      <c r="V3" s="79">
        <v>0</v>
      </c>
      <c r="W3" s="79">
        <v>0</v>
      </c>
      <c r="X3" s="79">
        <v>98969</v>
      </c>
      <c r="Y3" s="79">
        <v>0</v>
      </c>
      <c r="Z3" s="77"/>
      <c r="AA3" s="79">
        <v>0</v>
      </c>
      <c r="AB3" s="77"/>
      <c r="AC3" s="79">
        <v>0</v>
      </c>
      <c r="AD3" s="79">
        <v>96990</v>
      </c>
      <c r="AE3" s="79">
        <v>0</v>
      </c>
      <c r="AF3" s="77">
        <v>123256872</v>
      </c>
      <c r="AG3" s="77" t="s">
        <v>216</v>
      </c>
      <c r="AH3" s="79">
        <v>0</v>
      </c>
      <c r="AI3" s="78">
        <v>41370</v>
      </c>
      <c r="AJ3" s="77"/>
      <c r="AK3" s="77">
        <v>2</v>
      </c>
      <c r="AL3" s="77"/>
      <c r="AM3" s="77"/>
      <c r="AN3" s="77">
        <v>1</v>
      </c>
      <c r="AO3" s="77">
        <v>20130706</v>
      </c>
      <c r="AP3" s="77">
        <v>20130605</v>
      </c>
      <c r="AQ3" s="79">
        <v>98969</v>
      </c>
      <c r="AR3" s="79">
        <v>0</v>
      </c>
      <c r="AS3" s="77"/>
    </row>
    <row r="4" spans="1:45">
      <c r="A4" s="77">
        <v>830023202</v>
      </c>
      <c r="B4" s="77" t="s">
        <v>93</v>
      </c>
      <c r="C4" s="77" t="s">
        <v>16</v>
      </c>
      <c r="D4" s="77">
        <v>27852</v>
      </c>
      <c r="E4" s="77" t="s">
        <v>98</v>
      </c>
      <c r="F4" s="77" t="s">
        <v>99</v>
      </c>
      <c r="G4" s="77" t="s">
        <v>16</v>
      </c>
      <c r="H4" s="77">
        <v>27852</v>
      </c>
      <c r="I4" s="78">
        <v>44181</v>
      </c>
      <c r="J4" s="79">
        <v>507950</v>
      </c>
      <c r="K4" s="79">
        <v>507950</v>
      </c>
      <c r="L4" s="77" t="s">
        <v>96</v>
      </c>
      <c r="M4" s="77" t="s">
        <v>97</v>
      </c>
      <c r="N4" s="82" t="s">
        <v>233</v>
      </c>
      <c r="O4" s="77"/>
      <c r="P4" s="77"/>
      <c r="Q4" s="79">
        <v>0</v>
      </c>
      <c r="R4" s="77"/>
      <c r="S4" s="84">
        <v>497791</v>
      </c>
      <c r="T4" s="79">
        <v>507950</v>
      </c>
      <c r="U4" s="79">
        <v>0</v>
      </c>
      <c r="V4" s="79">
        <v>0</v>
      </c>
      <c r="W4" s="79">
        <v>0</v>
      </c>
      <c r="X4" s="79">
        <v>507950</v>
      </c>
      <c r="Y4" s="79">
        <v>0</v>
      </c>
      <c r="Z4" s="77"/>
      <c r="AA4" s="79">
        <v>0</v>
      </c>
      <c r="AB4" s="77"/>
      <c r="AC4" s="79">
        <v>0</v>
      </c>
      <c r="AD4" s="79">
        <v>0</v>
      </c>
      <c r="AE4" s="79">
        <v>0</v>
      </c>
      <c r="AF4" s="77"/>
      <c r="AG4" s="77"/>
      <c r="AH4" s="79">
        <v>0</v>
      </c>
      <c r="AI4" s="78">
        <v>44243</v>
      </c>
      <c r="AJ4" s="77"/>
      <c r="AK4" s="77">
        <v>2</v>
      </c>
      <c r="AL4" s="77"/>
      <c r="AM4" s="77"/>
      <c r="AN4" s="77">
        <v>1</v>
      </c>
      <c r="AO4" s="77">
        <v>20220330</v>
      </c>
      <c r="AP4" s="77">
        <v>20220316</v>
      </c>
      <c r="AQ4" s="79">
        <v>507950</v>
      </c>
      <c r="AR4" s="79">
        <v>0</v>
      </c>
      <c r="AS4" s="77"/>
    </row>
    <row r="5" spans="1:45">
      <c r="A5" s="77">
        <v>830023202</v>
      </c>
      <c r="B5" s="77" t="s">
        <v>93</v>
      </c>
      <c r="C5" s="77" t="s">
        <v>16</v>
      </c>
      <c r="D5" s="77">
        <v>28286</v>
      </c>
      <c r="E5" s="77" t="s">
        <v>100</v>
      </c>
      <c r="F5" s="77" t="s">
        <v>101</v>
      </c>
      <c r="G5" s="77" t="s">
        <v>16</v>
      </c>
      <c r="H5" s="77">
        <v>28286</v>
      </c>
      <c r="I5" s="78">
        <v>44188</v>
      </c>
      <c r="J5" s="79">
        <v>109015</v>
      </c>
      <c r="K5" s="79">
        <v>109015</v>
      </c>
      <c r="L5" s="77" t="s">
        <v>96</v>
      </c>
      <c r="M5" s="77" t="s">
        <v>97</v>
      </c>
      <c r="N5" s="82" t="s">
        <v>233</v>
      </c>
      <c r="O5" s="77"/>
      <c r="P5" s="77"/>
      <c r="Q5" s="79">
        <v>0</v>
      </c>
      <c r="R5" s="77"/>
      <c r="S5" s="84">
        <v>106835</v>
      </c>
      <c r="T5" s="79">
        <v>109015</v>
      </c>
      <c r="U5" s="79">
        <v>0</v>
      </c>
      <c r="V5" s="79">
        <v>0</v>
      </c>
      <c r="W5" s="79">
        <v>0</v>
      </c>
      <c r="X5" s="79">
        <v>109015</v>
      </c>
      <c r="Y5" s="79">
        <v>0</v>
      </c>
      <c r="Z5" s="77"/>
      <c r="AA5" s="79">
        <v>0</v>
      </c>
      <c r="AB5" s="77"/>
      <c r="AC5" s="79">
        <v>0</v>
      </c>
      <c r="AD5" s="79">
        <v>0</v>
      </c>
      <c r="AE5" s="79">
        <v>0</v>
      </c>
      <c r="AF5" s="77"/>
      <c r="AG5" s="77"/>
      <c r="AH5" s="79">
        <v>0</v>
      </c>
      <c r="AI5" s="78">
        <v>44243</v>
      </c>
      <c r="AJ5" s="77"/>
      <c r="AK5" s="77">
        <v>2</v>
      </c>
      <c r="AL5" s="77"/>
      <c r="AM5" s="77"/>
      <c r="AN5" s="77">
        <v>1</v>
      </c>
      <c r="AO5" s="77">
        <v>20220330</v>
      </c>
      <c r="AP5" s="77">
        <v>20220316</v>
      </c>
      <c r="AQ5" s="79">
        <v>109015</v>
      </c>
      <c r="AR5" s="79">
        <v>0</v>
      </c>
      <c r="AS5" s="77"/>
    </row>
    <row r="6" spans="1:45">
      <c r="A6" s="77">
        <v>830023202</v>
      </c>
      <c r="B6" s="77" t="s">
        <v>93</v>
      </c>
      <c r="C6" s="77" t="s">
        <v>16</v>
      </c>
      <c r="D6" s="77">
        <v>28607</v>
      </c>
      <c r="E6" s="77" t="s">
        <v>102</v>
      </c>
      <c r="F6" s="77" t="s">
        <v>103</v>
      </c>
      <c r="G6" s="77" t="s">
        <v>16</v>
      </c>
      <c r="H6" s="77">
        <v>28607</v>
      </c>
      <c r="I6" s="78">
        <v>44194</v>
      </c>
      <c r="J6" s="79">
        <v>1979377</v>
      </c>
      <c r="K6" s="79">
        <v>1979377</v>
      </c>
      <c r="L6" s="77" t="s">
        <v>96</v>
      </c>
      <c r="M6" s="77" t="s">
        <v>97</v>
      </c>
      <c r="N6" s="82" t="s">
        <v>233</v>
      </c>
      <c r="O6" s="77"/>
      <c r="P6" s="77"/>
      <c r="Q6" s="79">
        <v>0</v>
      </c>
      <c r="R6" s="77"/>
      <c r="S6" s="84">
        <v>1939789</v>
      </c>
      <c r="T6" s="79">
        <v>1979377</v>
      </c>
      <c r="U6" s="79">
        <v>0</v>
      </c>
      <c r="V6" s="79">
        <v>0</v>
      </c>
      <c r="W6" s="79">
        <v>0</v>
      </c>
      <c r="X6" s="79">
        <v>1979377</v>
      </c>
      <c r="Y6" s="79">
        <v>0</v>
      </c>
      <c r="Z6" s="77"/>
      <c r="AA6" s="79">
        <v>0</v>
      </c>
      <c r="AB6" s="77"/>
      <c r="AC6" s="79">
        <v>0</v>
      </c>
      <c r="AD6" s="79">
        <v>0</v>
      </c>
      <c r="AE6" s="79">
        <v>0</v>
      </c>
      <c r="AF6" s="77"/>
      <c r="AG6" s="77"/>
      <c r="AH6" s="79">
        <v>0</v>
      </c>
      <c r="AI6" s="78">
        <v>44243</v>
      </c>
      <c r="AJ6" s="77"/>
      <c r="AK6" s="77">
        <v>2</v>
      </c>
      <c r="AL6" s="77"/>
      <c r="AM6" s="77"/>
      <c r="AN6" s="77">
        <v>1</v>
      </c>
      <c r="AO6" s="77">
        <v>20220330</v>
      </c>
      <c r="AP6" s="77">
        <v>20220316</v>
      </c>
      <c r="AQ6" s="79">
        <v>1979377</v>
      </c>
      <c r="AR6" s="79">
        <v>0</v>
      </c>
      <c r="AS6" s="77"/>
    </row>
    <row r="7" spans="1:45">
      <c r="A7" s="77">
        <v>830023202</v>
      </c>
      <c r="B7" s="77" t="s">
        <v>93</v>
      </c>
      <c r="C7" s="77" t="s">
        <v>16</v>
      </c>
      <c r="D7" s="77">
        <v>30799</v>
      </c>
      <c r="E7" s="77" t="s">
        <v>104</v>
      </c>
      <c r="F7" s="77" t="s">
        <v>105</v>
      </c>
      <c r="G7" s="77" t="s">
        <v>16</v>
      </c>
      <c r="H7" s="77">
        <v>30799</v>
      </c>
      <c r="I7" s="78">
        <v>44235</v>
      </c>
      <c r="J7" s="79">
        <v>617076</v>
      </c>
      <c r="K7" s="79">
        <v>617076</v>
      </c>
      <c r="L7" s="77" t="s">
        <v>96</v>
      </c>
      <c r="M7" s="77" t="s">
        <v>97</v>
      </c>
      <c r="N7" s="82" t="s">
        <v>233</v>
      </c>
      <c r="O7" s="77"/>
      <c r="P7" s="77"/>
      <c r="Q7" s="79">
        <v>0</v>
      </c>
      <c r="R7" s="77"/>
      <c r="S7" s="84">
        <v>604734</v>
      </c>
      <c r="T7" s="79">
        <v>617076</v>
      </c>
      <c r="U7" s="79">
        <v>0</v>
      </c>
      <c r="V7" s="79">
        <v>0</v>
      </c>
      <c r="W7" s="79">
        <v>0</v>
      </c>
      <c r="X7" s="79">
        <v>617076</v>
      </c>
      <c r="Y7" s="79">
        <v>0</v>
      </c>
      <c r="Z7" s="77"/>
      <c r="AA7" s="79">
        <v>0</v>
      </c>
      <c r="AB7" s="77"/>
      <c r="AC7" s="79">
        <v>0</v>
      </c>
      <c r="AD7" s="79">
        <v>0</v>
      </c>
      <c r="AE7" s="79">
        <v>0</v>
      </c>
      <c r="AF7" s="77"/>
      <c r="AG7" s="77"/>
      <c r="AH7" s="79">
        <v>0</v>
      </c>
      <c r="AI7" s="78">
        <v>44533</v>
      </c>
      <c r="AJ7" s="77"/>
      <c r="AK7" s="77">
        <v>2</v>
      </c>
      <c r="AL7" s="77"/>
      <c r="AM7" s="77"/>
      <c r="AN7" s="77">
        <v>1</v>
      </c>
      <c r="AO7" s="77">
        <v>20220730</v>
      </c>
      <c r="AP7" s="77">
        <v>20220722</v>
      </c>
      <c r="AQ7" s="79">
        <v>617076</v>
      </c>
      <c r="AR7" s="79">
        <v>0</v>
      </c>
      <c r="AS7" s="77"/>
    </row>
    <row r="8" spans="1:45">
      <c r="A8" s="77">
        <v>830023202</v>
      </c>
      <c r="B8" s="77" t="s">
        <v>93</v>
      </c>
      <c r="C8" s="77" t="s">
        <v>16</v>
      </c>
      <c r="D8" s="77">
        <v>39537</v>
      </c>
      <c r="E8" s="77" t="s">
        <v>106</v>
      </c>
      <c r="F8" s="77" t="s">
        <v>107</v>
      </c>
      <c r="G8" s="77" t="s">
        <v>16</v>
      </c>
      <c r="H8" s="77">
        <v>39537</v>
      </c>
      <c r="I8" s="78">
        <v>44378</v>
      </c>
      <c r="J8" s="79">
        <v>189000</v>
      </c>
      <c r="K8" s="79">
        <v>189000</v>
      </c>
      <c r="L8" s="77" t="s">
        <v>96</v>
      </c>
      <c r="M8" s="77" t="s">
        <v>97</v>
      </c>
      <c r="N8" s="82" t="s">
        <v>233</v>
      </c>
      <c r="O8" s="77"/>
      <c r="P8" s="77"/>
      <c r="Q8" s="79">
        <v>0</v>
      </c>
      <c r="R8" s="77"/>
      <c r="S8" s="84">
        <v>185220</v>
      </c>
      <c r="T8" s="79">
        <v>189000</v>
      </c>
      <c r="U8" s="79">
        <v>0</v>
      </c>
      <c r="V8" s="79">
        <v>0</v>
      </c>
      <c r="W8" s="79">
        <v>0</v>
      </c>
      <c r="X8" s="79">
        <v>189000</v>
      </c>
      <c r="Y8" s="79">
        <v>0</v>
      </c>
      <c r="Z8" s="77"/>
      <c r="AA8" s="79">
        <v>0</v>
      </c>
      <c r="AB8" s="77"/>
      <c r="AC8" s="79">
        <v>0</v>
      </c>
      <c r="AD8" s="79">
        <v>0</v>
      </c>
      <c r="AE8" s="79">
        <v>0</v>
      </c>
      <c r="AF8" s="77"/>
      <c r="AG8" s="77"/>
      <c r="AH8" s="79">
        <v>0</v>
      </c>
      <c r="AI8" s="78">
        <v>44234</v>
      </c>
      <c r="AJ8" s="77"/>
      <c r="AK8" s="77">
        <v>2</v>
      </c>
      <c r="AL8" s="77"/>
      <c r="AM8" s="77"/>
      <c r="AN8" s="77">
        <v>1</v>
      </c>
      <c r="AO8" s="77">
        <v>20220330</v>
      </c>
      <c r="AP8" s="77">
        <v>20220316</v>
      </c>
      <c r="AQ8" s="79">
        <v>189000</v>
      </c>
      <c r="AR8" s="79">
        <v>0</v>
      </c>
      <c r="AS8" s="77"/>
    </row>
    <row r="9" spans="1:45">
      <c r="A9" s="77">
        <v>830023202</v>
      </c>
      <c r="B9" s="82" t="s">
        <v>93</v>
      </c>
      <c r="C9" s="77" t="s">
        <v>16</v>
      </c>
      <c r="D9" s="77">
        <v>45501</v>
      </c>
      <c r="E9" s="77" t="s">
        <v>108</v>
      </c>
      <c r="F9" s="77" t="s">
        <v>109</v>
      </c>
      <c r="G9" s="77" t="s">
        <v>16</v>
      </c>
      <c r="H9" s="77">
        <v>45501</v>
      </c>
      <c r="I9" s="78">
        <v>44461</v>
      </c>
      <c r="J9" s="79">
        <v>215712</v>
      </c>
      <c r="K9" s="79">
        <v>215712</v>
      </c>
      <c r="L9" s="77" t="s">
        <v>96</v>
      </c>
      <c r="M9" s="77" t="s">
        <v>97</v>
      </c>
      <c r="N9" s="82" t="s">
        <v>230</v>
      </c>
      <c r="O9" s="77"/>
      <c r="P9" s="77"/>
      <c r="Q9" s="79">
        <v>0</v>
      </c>
      <c r="R9" s="77"/>
      <c r="S9" s="84">
        <v>0</v>
      </c>
      <c r="T9" s="79">
        <v>215712</v>
      </c>
      <c r="U9" s="79">
        <v>0</v>
      </c>
      <c r="V9" s="79">
        <v>0</v>
      </c>
      <c r="W9" s="79">
        <v>0</v>
      </c>
      <c r="X9" s="79">
        <v>215712</v>
      </c>
      <c r="Y9" s="79">
        <v>0</v>
      </c>
      <c r="Z9" s="77"/>
      <c r="AA9" s="79">
        <v>0</v>
      </c>
      <c r="AB9" s="77"/>
      <c r="AC9" s="79">
        <v>0</v>
      </c>
      <c r="AD9" s="79">
        <v>211398</v>
      </c>
      <c r="AE9" s="79">
        <v>0</v>
      </c>
      <c r="AF9" s="77">
        <v>2201288642</v>
      </c>
      <c r="AG9" s="77" t="s">
        <v>217</v>
      </c>
      <c r="AH9" s="79">
        <v>0</v>
      </c>
      <c r="AI9" s="78">
        <v>44553</v>
      </c>
      <c r="AJ9" s="77"/>
      <c r="AK9" s="77">
        <v>2</v>
      </c>
      <c r="AL9" s="77"/>
      <c r="AM9" s="77"/>
      <c r="AN9" s="77">
        <v>1</v>
      </c>
      <c r="AO9" s="77">
        <v>20211230</v>
      </c>
      <c r="AP9" s="77">
        <v>20211223</v>
      </c>
      <c r="AQ9" s="79">
        <v>215712</v>
      </c>
      <c r="AR9" s="79">
        <v>0</v>
      </c>
      <c r="AS9" s="77"/>
    </row>
    <row r="10" spans="1:45">
      <c r="A10" s="77">
        <v>830023202</v>
      </c>
      <c r="B10" s="77" t="s">
        <v>93</v>
      </c>
      <c r="C10" s="77" t="s">
        <v>16</v>
      </c>
      <c r="D10" s="77">
        <v>59776</v>
      </c>
      <c r="E10" s="77" t="s">
        <v>110</v>
      </c>
      <c r="F10" s="77" t="s">
        <v>111</v>
      </c>
      <c r="G10" s="77" t="s">
        <v>16</v>
      </c>
      <c r="H10" s="77">
        <v>59776</v>
      </c>
      <c r="I10" s="78">
        <v>44650</v>
      </c>
      <c r="J10" s="79">
        <v>479241</v>
      </c>
      <c r="K10" s="79">
        <v>479241</v>
      </c>
      <c r="L10" s="77" t="s">
        <v>96</v>
      </c>
      <c r="M10" s="77" t="s">
        <v>97</v>
      </c>
      <c r="N10" s="82" t="s">
        <v>233</v>
      </c>
      <c r="O10" s="77"/>
      <c r="P10" s="77"/>
      <c r="Q10" s="79">
        <v>0</v>
      </c>
      <c r="R10" s="77"/>
      <c r="S10" s="84">
        <v>469656</v>
      </c>
      <c r="T10" s="79">
        <v>479241</v>
      </c>
      <c r="U10" s="79">
        <v>0</v>
      </c>
      <c r="V10" s="79">
        <v>0</v>
      </c>
      <c r="W10" s="79">
        <v>0</v>
      </c>
      <c r="X10" s="79">
        <v>479241</v>
      </c>
      <c r="Y10" s="79">
        <v>0</v>
      </c>
      <c r="Z10" s="77"/>
      <c r="AA10" s="79">
        <v>0</v>
      </c>
      <c r="AB10" s="77"/>
      <c r="AC10" s="79">
        <v>0</v>
      </c>
      <c r="AD10" s="79">
        <v>0</v>
      </c>
      <c r="AE10" s="79">
        <v>0</v>
      </c>
      <c r="AF10" s="77"/>
      <c r="AG10" s="77"/>
      <c r="AH10" s="79">
        <v>0</v>
      </c>
      <c r="AI10" s="78">
        <v>44701</v>
      </c>
      <c r="AJ10" s="77"/>
      <c r="AK10" s="77">
        <v>2</v>
      </c>
      <c r="AL10" s="77"/>
      <c r="AM10" s="77"/>
      <c r="AN10" s="77">
        <v>1</v>
      </c>
      <c r="AO10" s="77">
        <v>20220530</v>
      </c>
      <c r="AP10" s="77">
        <v>20220520</v>
      </c>
      <c r="AQ10" s="79">
        <v>479241</v>
      </c>
      <c r="AR10" s="79">
        <v>0</v>
      </c>
      <c r="AS10" s="77"/>
    </row>
    <row r="11" spans="1:45">
      <c r="A11" s="77">
        <v>830023202</v>
      </c>
      <c r="B11" s="77" t="s">
        <v>93</v>
      </c>
      <c r="C11" s="77" t="s">
        <v>14</v>
      </c>
      <c r="D11" s="77">
        <v>66661</v>
      </c>
      <c r="E11" s="77" t="s">
        <v>112</v>
      </c>
      <c r="F11" s="77" t="s">
        <v>113</v>
      </c>
      <c r="G11" s="77" t="s">
        <v>14</v>
      </c>
      <c r="H11" s="77">
        <v>66661</v>
      </c>
      <c r="I11" s="78">
        <v>41136</v>
      </c>
      <c r="J11" s="79">
        <v>19290897</v>
      </c>
      <c r="K11" s="79">
        <v>184195</v>
      </c>
      <c r="L11" s="77" t="s">
        <v>114</v>
      </c>
      <c r="M11" s="77" t="s">
        <v>97</v>
      </c>
      <c r="N11" s="82" t="s">
        <v>231</v>
      </c>
      <c r="O11" s="77"/>
      <c r="P11" s="77"/>
      <c r="Q11" s="79">
        <v>0</v>
      </c>
      <c r="R11" s="77"/>
      <c r="S11" s="84">
        <v>0</v>
      </c>
      <c r="T11" s="79">
        <v>19290897</v>
      </c>
      <c r="U11" s="79">
        <v>0</v>
      </c>
      <c r="V11" s="79">
        <v>0</v>
      </c>
      <c r="W11" s="79">
        <v>0</v>
      </c>
      <c r="X11" s="79">
        <v>14845545</v>
      </c>
      <c r="Y11" s="79">
        <v>4445352</v>
      </c>
      <c r="Z11" s="77" t="s">
        <v>115</v>
      </c>
      <c r="AA11" s="79">
        <v>0</v>
      </c>
      <c r="AB11" s="77"/>
      <c r="AC11" s="79">
        <v>0</v>
      </c>
      <c r="AD11" s="79">
        <v>14545381</v>
      </c>
      <c r="AE11" s="79">
        <v>0</v>
      </c>
      <c r="AF11" s="77">
        <v>2200182211</v>
      </c>
      <c r="AG11" s="77" t="s">
        <v>218</v>
      </c>
      <c r="AH11" s="79">
        <v>0</v>
      </c>
      <c r="AI11" s="78">
        <v>41008</v>
      </c>
      <c r="AJ11" s="77"/>
      <c r="AK11" s="77">
        <v>2</v>
      </c>
      <c r="AL11" s="77"/>
      <c r="AM11" s="77"/>
      <c r="AN11" s="77">
        <v>3</v>
      </c>
      <c r="AO11" s="77">
        <v>20130907</v>
      </c>
      <c r="AP11" s="77">
        <v>20130823</v>
      </c>
      <c r="AQ11" s="79">
        <v>19290897</v>
      </c>
      <c r="AR11" s="79">
        <v>4445352</v>
      </c>
      <c r="AS11" s="77"/>
    </row>
    <row r="12" spans="1:45">
      <c r="A12" s="77">
        <v>830023202</v>
      </c>
      <c r="B12" s="77" t="s">
        <v>93</v>
      </c>
      <c r="C12" s="77" t="s">
        <v>14</v>
      </c>
      <c r="D12" s="77">
        <v>73639</v>
      </c>
      <c r="E12" s="77" t="s">
        <v>116</v>
      </c>
      <c r="F12" s="77" t="s">
        <v>117</v>
      </c>
      <c r="G12" s="77" t="s">
        <v>14</v>
      </c>
      <c r="H12" s="77">
        <v>73639</v>
      </c>
      <c r="I12" s="78">
        <v>41173</v>
      </c>
      <c r="J12" s="79">
        <v>1549200</v>
      </c>
      <c r="K12" s="79">
        <v>176792</v>
      </c>
      <c r="L12" s="77" t="s">
        <v>114</v>
      </c>
      <c r="M12" s="77" t="s">
        <v>97</v>
      </c>
      <c r="N12" s="82" t="s">
        <v>232</v>
      </c>
      <c r="O12" s="77"/>
      <c r="P12" s="77"/>
      <c r="Q12" s="79">
        <v>0</v>
      </c>
      <c r="R12" s="77"/>
      <c r="S12" s="84">
        <v>0</v>
      </c>
      <c r="T12" s="79">
        <v>1549200</v>
      </c>
      <c r="U12" s="79">
        <v>0</v>
      </c>
      <c r="V12" s="79">
        <v>0</v>
      </c>
      <c r="W12" s="79">
        <v>0</v>
      </c>
      <c r="X12" s="79">
        <v>1372408</v>
      </c>
      <c r="Y12" s="79">
        <v>176792</v>
      </c>
      <c r="Z12" s="77"/>
      <c r="AA12" s="79">
        <v>0</v>
      </c>
      <c r="AB12" s="77"/>
      <c r="AC12" s="79">
        <v>0</v>
      </c>
      <c r="AD12" s="79">
        <v>1344960</v>
      </c>
      <c r="AE12" s="79">
        <v>0</v>
      </c>
      <c r="AF12" s="77">
        <v>2200267869</v>
      </c>
      <c r="AG12" s="77" t="s">
        <v>219</v>
      </c>
      <c r="AH12" s="79">
        <v>0</v>
      </c>
      <c r="AI12" s="78">
        <v>41041</v>
      </c>
      <c r="AJ12" s="77"/>
      <c r="AK12" s="77">
        <v>2</v>
      </c>
      <c r="AL12" s="77"/>
      <c r="AM12" s="77"/>
      <c r="AN12" s="77">
        <v>10</v>
      </c>
      <c r="AO12" s="77">
        <v>20180416</v>
      </c>
      <c r="AP12" s="77">
        <v>20180406</v>
      </c>
      <c r="AQ12" s="79">
        <v>1549200</v>
      </c>
      <c r="AR12" s="79">
        <v>176792</v>
      </c>
      <c r="AS12" s="77"/>
    </row>
    <row r="13" spans="1:45">
      <c r="A13" s="77">
        <v>830023202</v>
      </c>
      <c r="B13" s="77" t="s">
        <v>93</v>
      </c>
      <c r="C13" s="77" t="s">
        <v>14</v>
      </c>
      <c r="D13" s="77">
        <v>118716</v>
      </c>
      <c r="E13" s="77" t="s">
        <v>118</v>
      </c>
      <c r="F13" s="77" t="s">
        <v>119</v>
      </c>
      <c r="G13" s="77" t="s">
        <v>14</v>
      </c>
      <c r="H13" s="77">
        <v>118716</v>
      </c>
      <c r="I13" s="78">
        <v>41478</v>
      </c>
      <c r="J13" s="79">
        <v>11669274</v>
      </c>
      <c r="K13" s="79">
        <v>2943588</v>
      </c>
      <c r="L13" s="77" t="s">
        <v>114</v>
      </c>
      <c r="M13" s="77" t="s">
        <v>97</v>
      </c>
      <c r="N13" s="82" t="s">
        <v>232</v>
      </c>
      <c r="O13" s="77"/>
      <c r="P13" s="77"/>
      <c r="Q13" s="79">
        <v>0</v>
      </c>
      <c r="R13" s="77"/>
      <c r="S13" s="84">
        <v>0</v>
      </c>
      <c r="T13" s="79">
        <v>11669274</v>
      </c>
      <c r="U13" s="79">
        <v>0</v>
      </c>
      <c r="V13" s="79">
        <v>0</v>
      </c>
      <c r="W13" s="79">
        <v>0</v>
      </c>
      <c r="X13" s="79">
        <v>8540758</v>
      </c>
      <c r="Y13" s="79">
        <v>3128516</v>
      </c>
      <c r="Z13" s="77"/>
      <c r="AA13" s="79">
        <v>0</v>
      </c>
      <c r="AB13" s="77"/>
      <c r="AC13" s="79">
        <v>0</v>
      </c>
      <c r="AD13" s="79">
        <v>8369943</v>
      </c>
      <c r="AE13" s="79">
        <v>0</v>
      </c>
      <c r="AF13" s="77">
        <v>2200273798</v>
      </c>
      <c r="AG13" s="77" t="s">
        <v>220</v>
      </c>
      <c r="AH13" s="79">
        <v>0</v>
      </c>
      <c r="AI13" s="78">
        <v>41314</v>
      </c>
      <c r="AJ13" s="77"/>
      <c r="AK13" s="77">
        <v>2</v>
      </c>
      <c r="AL13" s="77"/>
      <c r="AM13" s="77"/>
      <c r="AN13" s="77">
        <v>9</v>
      </c>
      <c r="AO13" s="77">
        <v>20180416</v>
      </c>
      <c r="AP13" s="77">
        <v>20180406</v>
      </c>
      <c r="AQ13" s="79">
        <v>11669274</v>
      </c>
      <c r="AR13" s="79">
        <v>3128516</v>
      </c>
      <c r="AS13" s="77"/>
    </row>
    <row r="14" spans="1:45">
      <c r="A14" s="77">
        <v>830023202</v>
      </c>
      <c r="B14" s="77" t="s">
        <v>93</v>
      </c>
      <c r="C14" s="77" t="s">
        <v>14</v>
      </c>
      <c r="D14" s="77">
        <v>123501</v>
      </c>
      <c r="E14" s="77" t="s">
        <v>120</v>
      </c>
      <c r="F14" s="77" t="s">
        <v>121</v>
      </c>
      <c r="G14" s="77" t="s">
        <v>14</v>
      </c>
      <c r="H14" s="77">
        <v>123501</v>
      </c>
      <c r="I14" s="78">
        <v>41513</v>
      </c>
      <c r="J14" s="79">
        <v>43000</v>
      </c>
      <c r="K14" s="79">
        <v>43000</v>
      </c>
      <c r="L14" s="77" t="s">
        <v>114</v>
      </c>
      <c r="M14" s="77" t="s">
        <v>97</v>
      </c>
      <c r="N14" s="82" t="s">
        <v>232</v>
      </c>
      <c r="O14" s="77"/>
      <c r="P14" s="77"/>
      <c r="Q14" s="79">
        <v>0</v>
      </c>
      <c r="R14" s="77"/>
      <c r="S14" s="84">
        <v>0</v>
      </c>
      <c r="T14" s="79">
        <v>43000</v>
      </c>
      <c r="U14" s="79">
        <v>0</v>
      </c>
      <c r="V14" s="79">
        <v>0</v>
      </c>
      <c r="W14" s="79">
        <v>0</v>
      </c>
      <c r="X14" s="79">
        <v>0</v>
      </c>
      <c r="Y14" s="79">
        <v>43000</v>
      </c>
      <c r="Z14" s="77"/>
      <c r="AA14" s="79">
        <v>0</v>
      </c>
      <c r="AB14" s="77"/>
      <c r="AC14" s="79">
        <v>0</v>
      </c>
      <c r="AD14" s="79">
        <v>0</v>
      </c>
      <c r="AE14" s="79">
        <v>0</v>
      </c>
      <c r="AF14" s="77"/>
      <c r="AG14" s="77"/>
      <c r="AH14" s="79">
        <v>0</v>
      </c>
      <c r="AI14" s="78">
        <v>41284</v>
      </c>
      <c r="AJ14" s="77"/>
      <c r="AK14" s="77">
        <v>2</v>
      </c>
      <c r="AL14" s="77"/>
      <c r="AM14" s="77"/>
      <c r="AN14" s="77">
        <v>9</v>
      </c>
      <c r="AO14" s="77">
        <v>20180330</v>
      </c>
      <c r="AP14" s="77">
        <v>20180324</v>
      </c>
      <c r="AQ14" s="79">
        <v>43000</v>
      </c>
      <c r="AR14" s="79">
        <v>43000</v>
      </c>
      <c r="AS14" s="77"/>
    </row>
    <row r="15" spans="1:45">
      <c r="A15" s="77">
        <v>830023202</v>
      </c>
      <c r="B15" s="77" t="s">
        <v>93</v>
      </c>
      <c r="C15" s="77" t="s">
        <v>14</v>
      </c>
      <c r="D15" s="77">
        <v>126214</v>
      </c>
      <c r="E15" s="77" t="s">
        <v>122</v>
      </c>
      <c r="F15" s="77" t="s">
        <v>123</v>
      </c>
      <c r="G15" s="77" t="s">
        <v>14</v>
      </c>
      <c r="H15" s="77">
        <v>126214</v>
      </c>
      <c r="I15" s="78">
        <v>41533</v>
      </c>
      <c r="J15" s="79">
        <v>497045</v>
      </c>
      <c r="K15" s="79">
        <v>85989</v>
      </c>
      <c r="L15" s="77" t="s">
        <v>114</v>
      </c>
      <c r="M15" s="77" t="s">
        <v>97</v>
      </c>
      <c r="N15" s="82" t="s">
        <v>232</v>
      </c>
      <c r="O15" s="77"/>
      <c r="P15" s="77"/>
      <c r="Q15" s="79">
        <v>0</v>
      </c>
      <c r="R15" s="77"/>
      <c r="S15" s="84">
        <v>0</v>
      </c>
      <c r="T15" s="79">
        <v>497045</v>
      </c>
      <c r="U15" s="79">
        <v>0</v>
      </c>
      <c r="V15" s="79">
        <v>0</v>
      </c>
      <c r="W15" s="79">
        <v>0</v>
      </c>
      <c r="X15" s="79">
        <v>411056</v>
      </c>
      <c r="Y15" s="79">
        <v>85989</v>
      </c>
      <c r="Z15" s="77"/>
      <c r="AA15" s="79">
        <v>0</v>
      </c>
      <c r="AB15" s="77"/>
      <c r="AC15" s="79">
        <v>0</v>
      </c>
      <c r="AD15" s="79">
        <v>402835</v>
      </c>
      <c r="AE15" s="79">
        <v>0</v>
      </c>
      <c r="AF15" s="77">
        <v>2200225610</v>
      </c>
      <c r="AG15" s="77" t="s">
        <v>221</v>
      </c>
      <c r="AH15" s="79">
        <v>0</v>
      </c>
      <c r="AI15" s="78">
        <v>41405</v>
      </c>
      <c r="AJ15" s="77"/>
      <c r="AK15" s="77">
        <v>2</v>
      </c>
      <c r="AL15" s="77"/>
      <c r="AM15" s="77"/>
      <c r="AN15" s="77">
        <v>2</v>
      </c>
      <c r="AO15" s="77">
        <v>20180130</v>
      </c>
      <c r="AP15" s="77">
        <v>20180123</v>
      </c>
      <c r="AQ15" s="79">
        <v>497045</v>
      </c>
      <c r="AR15" s="79">
        <v>85989</v>
      </c>
      <c r="AS15" s="77"/>
    </row>
    <row r="16" spans="1:45">
      <c r="A16" s="77">
        <v>830023202</v>
      </c>
      <c r="B16" s="77" t="s">
        <v>93</v>
      </c>
      <c r="C16" s="77" t="s">
        <v>14</v>
      </c>
      <c r="D16" s="77">
        <v>126314</v>
      </c>
      <c r="E16" s="77" t="s">
        <v>124</v>
      </c>
      <c r="F16" s="77" t="s">
        <v>125</v>
      </c>
      <c r="G16" s="77" t="s">
        <v>14</v>
      </c>
      <c r="H16" s="77">
        <v>126314</v>
      </c>
      <c r="I16" s="78">
        <v>41534</v>
      </c>
      <c r="J16" s="79">
        <v>43000</v>
      </c>
      <c r="K16" s="79">
        <v>43000</v>
      </c>
      <c r="L16" s="77" t="s">
        <v>114</v>
      </c>
      <c r="M16" s="77" t="s">
        <v>97</v>
      </c>
      <c r="N16" s="82" t="s">
        <v>232</v>
      </c>
      <c r="O16" s="77"/>
      <c r="P16" s="77"/>
      <c r="Q16" s="79">
        <v>0</v>
      </c>
      <c r="R16" s="77"/>
      <c r="S16" s="84">
        <v>0</v>
      </c>
      <c r="T16" s="79">
        <v>43000</v>
      </c>
      <c r="U16" s="79">
        <v>0</v>
      </c>
      <c r="V16" s="79">
        <v>0</v>
      </c>
      <c r="W16" s="79">
        <v>0</v>
      </c>
      <c r="X16" s="79">
        <v>0</v>
      </c>
      <c r="Y16" s="79">
        <v>43000</v>
      </c>
      <c r="Z16" s="77"/>
      <c r="AA16" s="79">
        <v>0</v>
      </c>
      <c r="AB16" s="77"/>
      <c r="AC16" s="79">
        <v>0</v>
      </c>
      <c r="AD16" s="79">
        <v>0</v>
      </c>
      <c r="AE16" s="79">
        <v>0</v>
      </c>
      <c r="AF16" s="77"/>
      <c r="AG16" s="77"/>
      <c r="AH16" s="79">
        <v>0</v>
      </c>
      <c r="AI16" s="78">
        <v>41284</v>
      </c>
      <c r="AJ16" s="77"/>
      <c r="AK16" s="77">
        <v>2</v>
      </c>
      <c r="AL16" s="77"/>
      <c r="AM16" s="77"/>
      <c r="AN16" s="77">
        <v>9</v>
      </c>
      <c r="AO16" s="77">
        <v>20180330</v>
      </c>
      <c r="AP16" s="77">
        <v>20180324</v>
      </c>
      <c r="AQ16" s="79">
        <v>43000</v>
      </c>
      <c r="AR16" s="79">
        <v>43000</v>
      </c>
      <c r="AS16" s="77"/>
    </row>
    <row r="17" spans="1:45">
      <c r="A17" s="77">
        <v>830023202</v>
      </c>
      <c r="B17" s="77" t="s">
        <v>93</v>
      </c>
      <c r="C17" s="77" t="s">
        <v>14</v>
      </c>
      <c r="D17" s="77">
        <v>128369</v>
      </c>
      <c r="E17" s="77" t="s">
        <v>126</v>
      </c>
      <c r="F17" s="77" t="s">
        <v>127</v>
      </c>
      <c r="G17" s="77" t="s">
        <v>14</v>
      </c>
      <c r="H17" s="77">
        <v>128369</v>
      </c>
      <c r="I17" s="78">
        <v>41547</v>
      </c>
      <c r="J17" s="79">
        <v>286900</v>
      </c>
      <c r="K17" s="79">
        <v>286900</v>
      </c>
      <c r="L17" s="77" t="s">
        <v>114</v>
      </c>
      <c r="M17" s="77" t="s">
        <v>97</v>
      </c>
      <c r="N17" s="82" t="s">
        <v>232</v>
      </c>
      <c r="O17" s="77"/>
      <c r="P17" s="77"/>
      <c r="Q17" s="79">
        <v>0</v>
      </c>
      <c r="R17" s="77"/>
      <c r="S17" s="84">
        <v>0</v>
      </c>
      <c r="T17" s="79">
        <v>286900</v>
      </c>
      <c r="U17" s="79">
        <v>0</v>
      </c>
      <c r="V17" s="79">
        <v>0</v>
      </c>
      <c r="W17" s="79">
        <v>0</v>
      </c>
      <c r="X17" s="79">
        <v>0</v>
      </c>
      <c r="Y17" s="79">
        <v>286900</v>
      </c>
      <c r="Z17" s="77"/>
      <c r="AA17" s="79">
        <v>0</v>
      </c>
      <c r="AB17" s="77"/>
      <c r="AC17" s="79">
        <v>0</v>
      </c>
      <c r="AD17" s="79">
        <v>0</v>
      </c>
      <c r="AE17" s="79">
        <v>0</v>
      </c>
      <c r="AF17" s="77"/>
      <c r="AG17" s="77"/>
      <c r="AH17" s="79">
        <v>0</v>
      </c>
      <c r="AI17" s="78">
        <v>41405</v>
      </c>
      <c r="AJ17" s="77"/>
      <c r="AK17" s="77">
        <v>2</v>
      </c>
      <c r="AL17" s="77"/>
      <c r="AM17" s="77"/>
      <c r="AN17" s="77">
        <v>8</v>
      </c>
      <c r="AO17" s="77">
        <v>20180330</v>
      </c>
      <c r="AP17" s="77">
        <v>20180324</v>
      </c>
      <c r="AQ17" s="79">
        <v>286900</v>
      </c>
      <c r="AR17" s="79">
        <v>286900</v>
      </c>
      <c r="AS17" s="77"/>
    </row>
    <row r="18" spans="1:45">
      <c r="A18" s="77">
        <v>830023202</v>
      </c>
      <c r="B18" s="77" t="s">
        <v>93</v>
      </c>
      <c r="C18" s="77" t="s">
        <v>14</v>
      </c>
      <c r="D18" s="77">
        <v>129355</v>
      </c>
      <c r="E18" s="77" t="s">
        <v>128</v>
      </c>
      <c r="F18" s="77" t="s">
        <v>129</v>
      </c>
      <c r="G18" s="77" t="s">
        <v>14</v>
      </c>
      <c r="H18" s="77">
        <v>129355</v>
      </c>
      <c r="I18" s="78">
        <v>41554</v>
      </c>
      <c r="J18" s="79">
        <v>7147993</v>
      </c>
      <c r="K18" s="79">
        <v>717480</v>
      </c>
      <c r="L18" s="77" t="s">
        <v>114</v>
      </c>
      <c r="M18" s="77" t="s">
        <v>97</v>
      </c>
      <c r="N18" s="82" t="s">
        <v>232</v>
      </c>
      <c r="O18" s="77"/>
      <c r="P18" s="77"/>
      <c r="Q18" s="79">
        <v>0</v>
      </c>
      <c r="R18" s="77"/>
      <c r="S18" s="84">
        <v>0</v>
      </c>
      <c r="T18" s="79">
        <v>7147993</v>
      </c>
      <c r="U18" s="79">
        <v>0</v>
      </c>
      <c r="V18" s="79">
        <v>0</v>
      </c>
      <c r="W18" s="79">
        <v>0</v>
      </c>
      <c r="X18" s="79">
        <v>6430513</v>
      </c>
      <c r="Y18" s="79">
        <v>717480</v>
      </c>
      <c r="Z18" s="77"/>
      <c r="AA18" s="79">
        <v>0</v>
      </c>
      <c r="AB18" s="77"/>
      <c r="AC18" s="79">
        <v>0</v>
      </c>
      <c r="AD18" s="79">
        <v>6301903</v>
      </c>
      <c r="AE18" s="79">
        <v>0</v>
      </c>
      <c r="AF18" s="77">
        <v>2200247611</v>
      </c>
      <c r="AG18" s="77" t="s">
        <v>222</v>
      </c>
      <c r="AH18" s="79">
        <v>0</v>
      </c>
      <c r="AI18" s="78">
        <v>41317</v>
      </c>
      <c r="AJ18" s="77"/>
      <c r="AK18" s="77">
        <v>2</v>
      </c>
      <c r="AL18" s="77"/>
      <c r="AM18" s="77"/>
      <c r="AN18" s="77">
        <v>5</v>
      </c>
      <c r="AO18" s="77">
        <v>20180416</v>
      </c>
      <c r="AP18" s="77">
        <v>20180406</v>
      </c>
      <c r="AQ18" s="79">
        <v>7147993</v>
      </c>
      <c r="AR18" s="79">
        <v>717480</v>
      </c>
      <c r="AS18" s="77"/>
    </row>
    <row r="19" spans="1:45">
      <c r="A19" s="77">
        <v>830023202</v>
      </c>
      <c r="B19" s="77" t="s">
        <v>93</v>
      </c>
      <c r="C19" s="77" t="s">
        <v>14</v>
      </c>
      <c r="D19" s="77">
        <v>131534</v>
      </c>
      <c r="E19" s="77" t="s">
        <v>130</v>
      </c>
      <c r="F19" s="77" t="s">
        <v>131</v>
      </c>
      <c r="G19" s="77" t="s">
        <v>14</v>
      </c>
      <c r="H19" s="77">
        <v>131534</v>
      </c>
      <c r="I19" s="78">
        <v>41569</v>
      </c>
      <c r="J19" s="79">
        <v>43000</v>
      </c>
      <c r="K19" s="79">
        <v>43000</v>
      </c>
      <c r="L19" s="77" t="s">
        <v>114</v>
      </c>
      <c r="M19" s="77" t="s">
        <v>97</v>
      </c>
      <c r="N19" s="82" t="s">
        <v>232</v>
      </c>
      <c r="O19" s="77"/>
      <c r="P19" s="77"/>
      <c r="Q19" s="79">
        <v>0</v>
      </c>
      <c r="R19" s="77"/>
      <c r="S19" s="84">
        <v>0</v>
      </c>
      <c r="T19" s="79">
        <v>43000</v>
      </c>
      <c r="U19" s="79">
        <v>0</v>
      </c>
      <c r="V19" s="79">
        <v>0</v>
      </c>
      <c r="W19" s="79">
        <v>0</v>
      </c>
      <c r="X19" s="79">
        <v>0</v>
      </c>
      <c r="Y19" s="79">
        <v>43000</v>
      </c>
      <c r="Z19" s="77"/>
      <c r="AA19" s="79">
        <v>0</v>
      </c>
      <c r="AB19" s="77"/>
      <c r="AC19" s="79">
        <v>0</v>
      </c>
      <c r="AD19" s="79">
        <v>0</v>
      </c>
      <c r="AE19" s="79">
        <v>0</v>
      </c>
      <c r="AF19" s="77"/>
      <c r="AG19" s="77"/>
      <c r="AH19" s="79">
        <v>0</v>
      </c>
      <c r="AI19" s="78">
        <v>41405</v>
      </c>
      <c r="AJ19" s="77"/>
      <c r="AK19" s="77">
        <v>2</v>
      </c>
      <c r="AL19" s="77"/>
      <c r="AM19" s="77"/>
      <c r="AN19" s="77">
        <v>8</v>
      </c>
      <c r="AO19" s="77">
        <v>20180330</v>
      </c>
      <c r="AP19" s="77">
        <v>20180324</v>
      </c>
      <c r="AQ19" s="79">
        <v>43000</v>
      </c>
      <c r="AR19" s="79">
        <v>43000</v>
      </c>
      <c r="AS19" s="77"/>
    </row>
    <row r="20" spans="1:45">
      <c r="A20" s="77">
        <v>830023202</v>
      </c>
      <c r="B20" s="77" t="s">
        <v>93</v>
      </c>
      <c r="C20" s="77" t="s">
        <v>14</v>
      </c>
      <c r="D20" s="77">
        <v>135419</v>
      </c>
      <c r="E20" s="77" t="s">
        <v>132</v>
      </c>
      <c r="F20" s="77" t="s">
        <v>133</v>
      </c>
      <c r="G20" s="77" t="s">
        <v>14</v>
      </c>
      <c r="H20" s="77">
        <v>135419</v>
      </c>
      <c r="I20" s="78">
        <v>41596</v>
      </c>
      <c r="J20" s="79">
        <v>120800</v>
      </c>
      <c r="K20" s="79">
        <v>120800</v>
      </c>
      <c r="L20" s="77" t="s">
        <v>114</v>
      </c>
      <c r="M20" s="77" t="s">
        <v>97</v>
      </c>
      <c r="N20" s="82" t="s">
        <v>232</v>
      </c>
      <c r="O20" s="77"/>
      <c r="P20" s="77"/>
      <c r="Q20" s="79">
        <v>0</v>
      </c>
      <c r="R20" s="77"/>
      <c r="S20" s="84">
        <v>0</v>
      </c>
      <c r="T20" s="79">
        <v>120800</v>
      </c>
      <c r="U20" s="79">
        <v>0</v>
      </c>
      <c r="V20" s="79">
        <v>0</v>
      </c>
      <c r="W20" s="79">
        <v>0</v>
      </c>
      <c r="X20" s="79">
        <v>0</v>
      </c>
      <c r="Y20" s="79">
        <v>120800</v>
      </c>
      <c r="Z20" s="77"/>
      <c r="AA20" s="79">
        <v>0</v>
      </c>
      <c r="AB20" s="77"/>
      <c r="AC20" s="79">
        <v>0</v>
      </c>
      <c r="AD20" s="79">
        <v>0</v>
      </c>
      <c r="AE20" s="79">
        <v>0</v>
      </c>
      <c r="AF20" s="77"/>
      <c r="AG20" s="77"/>
      <c r="AH20" s="79">
        <v>0</v>
      </c>
      <c r="AI20" s="78">
        <v>41317</v>
      </c>
      <c r="AJ20" s="77"/>
      <c r="AK20" s="77">
        <v>2</v>
      </c>
      <c r="AL20" s="77"/>
      <c r="AM20" s="77"/>
      <c r="AN20" s="77">
        <v>8</v>
      </c>
      <c r="AO20" s="77">
        <v>20180330</v>
      </c>
      <c r="AP20" s="77">
        <v>20180324</v>
      </c>
      <c r="AQ20" s="79">
        <v>120800</v>
      </c>
      <c r="AR20" s="79">
        <v>120800</v>
      </c>
      <c r="AS20" s="77"/>
    </row>
    <row r="21" spans="1:45">
      <c r="A21" s="77">
        <v>830023202</v>
      </c>
      <c r="B21" s="77" t="s">
        <v>93</v>
      </c>
      <c r="C21" s="77" t="s">
        <v>14</v>
      </c>
      <c r="D21" s="77">
        <v>139046</v>
      </c>
      <c r="E21" s="77" t="s">
        <v>134</v>
      </c>
      <c r="F21" s="77" t="s">
        <v>135</v>
      </c>
      <c r="G21" s="77" t="s">
        <v>14</v>
      </c>
      <c r="H21" s="77">
        <v>139046</v>
      </c>
      <c r="I21" s="78">
        <v>41618</v>
      </c>
      <c r="J21" s="79">
        <v>43000</v>
      </c>
      <c r="K21" s="79">
        <v>43000</v>
      </c>
      <c r="L21" s="77" t="s">
        <v>114</v>
      </c>
      <c r="M21" s="77" t="s">
        <v>97</v>
      </c>
      <c r="N21" s="82" t="s">
        <v>232</v>
      </c>
      <c r="O21" s="77"/>
      <c r="P21" s="77"/>
      <c r="Q21" s="79">
        <v>0</v>
      </c>
      <c r="R21" s="77"/>
      <c r="S21" s="84">
        <v>0</v>
      </c>
      <c r="T21" s="79">
        <v>43000</v>
      </c>
      <c r="U21" s="79">
        <v>0</v>
      </c>
      <c r="V21" s="79">
        <v>0</v>
      </c>
      <c r="W21" s="79">
        <v>0</v>
      </c>
      <c r="X21" s="79">
        <v>0</v>
      </c>
      <c r="Y21" s="79">
        <v>43000</v>
      </c>
      <c r="Z21" s="77"/>
      <c r="AA21" s="79">
        <v>0</v>
      </c>
      <c r="AB21" s="77"/>
      <c r="AC21" s="79">
        <v>0</v>
      </c>
      <c r="AD21" s="79">
        <v>0</v>
      </c>
      <c r="AE21" s="79">
        <v>0</v>
      </c>
      <c r="AF21" s="77"/>
      <c r="AG21" s="77"/>
      <c r="AH21" s="79">
        <v>0</v>
      </c>
      <c r="AI21" s="78">
        <v>41671</v>
      </c>
      <c r="AJ21" s="77"/>
      <c r="AK21" s="77">
        <v>2</v>
      </c>
      <c r="AL21" s="77"/>
      <c r="AM21" s="77"/>
      <c r="AN21" s="77">
        <v>7</v>
      </c>
      <c r="AO21" s="77">
        <v>20180330</v>
      </c>
      <c r="AP21" s="77">
        <v>20180324</v>
      </c>
      <c r="AQ21" s="79">
        <v>43000</v>
      </c>
      <c r="AR21" s="79">
        <v>43000</v>
      </c>
      <c r="AS21" s="77"/>
    </row>
    <row r="22" spans="1:45">
      <c r="A22" s="77">
        <v>830023202</v>
      </c>
      <c r="B22" s="77" t="s">
        <v>93</v>
      </c>
      <c r="C22" s="77" t="s">
        <v>14</v>
      </c>
      <c r="D22" s="77">
        <v>142950</v>
      </c>
      <c r="E22" s="77" t="s">
        <v>136</v>
      </c>
      <c r="F22" s="77" t="s">
        <v>137</v>
      </c>
      <c r="G22" s="77" t="s">
        <v>14</v>
      </c>
      <c r="H22" s="77">
        <v>142950</v>
      </c>
      <c r="I22" s="78">
        <v>41650</v>
      </c>
      <c r="J22" s="79">
        <v>11725562</v>
      </c>
      <c r="K22" s="79">
        <v>2461434</v>
      </c>
      <c r="L22" s="77" t="s">
        <v>114</v>
      </c>
      <c r="M22" s="77" t="s">
        <v>97</v>
      </c>
      <c r="N22" s="82" t="s">
        <v>232</v>
      </c>
      <c r="O22" s="77"/>
      <c r="P22" s="77"/>
      <c r="Q22" s="79">
        <v>0</v>
      </c>
      <c r="R22" s="77"/>
      <c r="S22" s="84">
        <v>0</v>
      </c>
      <c r="T22" s="79">
        <v>11725562</v>
      </c>
      <c r="U22" s="79">
        <v>0</v>
      </c>
      <c r="V22" s="79">
        <v>0</v>
      </c>
      <c r="W22" s="79">
        <v>0</v>
      </c>
      <c r="X22" s="79">
        <v>8764799</v>
      </c>
      <c r="Y22" s="79">
        <v>2960763</v>
      </c>
      <c r="Z22" s="77" t="s">
        <v>138</v>
      </c>
      <c r="AA22" s="79">
        <v>0</v>
      </c>
      <c r="AB22" s="77"/>
      <c r="AC22" s="79">
        <v>0</v>
      </c>
      <c r="AD22" s="79">
        <v>8589503</v>
      </c>
      <c r="AE22" s="79">
        <v>0</v>
      </c>
      <c r="AF22" s="77">
        <v>2200273798</v>
      </c>
      <c r="AG22" s="77" t="s">
        <v>220</v>
      </c>
      <c r="AH22" s="79">
        <v>0</v>
      </c>
      <c r="AI22" s="78">
        <v>41700</v>
      </c>
      <c r="AJ22" s="77"/>
      <c r="AK22" s="77">
        <v>2</v>
      </c>
      <c r="AL22" s="77"/>
      <c r="AM22" s="77"/>
      <c r="AN22" s="77">
        <v>8</v>
      </c>
      <c r="AO22" s="77">
        <v>20180416</v>
      </c>
      <c r="AP22" s="77">
        <v>20180406</v>
      </c>
      <c r="AQ22" s="79">
        <v>11725562</v>
      </c>
      <c r="AR22" s="79">
        <v>2960763</v>
      </c>
      <c r="AS22" s="77"/>
    </row>
    <row r="23" spans="1:45">
      <c r="A23" s="77">
        <v>830023202</v>
      </c>
      <c r="B23" s="77" t="s">
        <v>93</v>
      </c>
      <c r="C23" s="77" t="s">
        <v>14</v>
      </c>
      <c r="D23" s="77">
        <v>145426</v>
      </c>
      <c r="E23" s="77" t="s">
        <v>139</v>
      </c>
      <c r="F23" s="77" t="s">
        <v>140</v>
      </c>
      <c r="G23" s="77" t="s">
        <v>14</v>
      </c>
      <c r="H23" s="77">
        <v>145426</v>
      </c>
      <c r="I23" s="78">
        <v>41667</v>
      </c>
      <c r="J23" s="79">
        <v>45000</v>
      </c>
      <c r="K23" s="79">
        <v>45000</v>
      </c>
      <c r="L23" s="77" t="s">
        <v>114</v>
      </c>
      <c r="M23" s="77" t="s">
        <v>97</v>
      </c>
      <c r="N23" s="82" t="s">
        <v>232</v>
      </c>
      <c r="O23" s="77"/>
      <c r="P23" s="77"/>
      <c r="Q23" s="79">
        <v>0</v>
      </c>
      <c r="R23" s="77"/>
      <c r="S23" s="84">
        <v>0</v>
      </c>
      <c r="T23" s="79">
        <v>45000</v>
      </c>
      <c r="U23" s="79">
        <v>0</v>
      </c>
      <c r="V23" s="79">
        <v>0</v>
      </c>
      <c r="W23" s="79">
        <v>0</v>
      </c>
      <c r="X23" s="79">
        <v>0</v>
      </c>
      <c r="Y23" s="79">
        <v>45000</v>
      </c>
      <c r="Z23" s="77"/>
      <c r="AA23" s="79">
        <v>0</v>
      </c>
      <c r="AB23" s="77"/>
      <c r="AC23" s="79">
        <v>0</v>
      </c>
      <c r="AD23" s="79">
        <v>0</v>
      </c>
      <c r="AE23" s="79">
        <v>0</v>
      </c>
      <c r="AF23" s="77"/>
      <c r="AG23" s="77"/>
      <c r="AH23" s="79">
        <v>0</v>
      </c>
      <c r="AI23" s="78">
        <v>41701</v>
      </c>
      <c r="AJ23" s="77"/>
      <c r="AK23" s="77">
        <v>2</v>
      </c>
      <c r="AL23" s="77"/>
      <c r="AM23" s="77"/>
      <c r="AN23" s="77">
        <v>6</v>
      </c>
      <c r="AO23" s="77">
        <v>20180330</v>
      </c>
      <c r="AP23" s="77">
        <v>20180324</v>
      </c>
      <c r="AQ23" s="79">
        <v>45000</v>
      </c>
      <c r="AR23" s="79">
        <v>45000</v>
      </c>
      <c r="AS23" s="77"/>
    </row>
    <row r="24" spans="1:45">
      <c r="A24" s="77">
        <v>830023202</v>
      </c>
      <c r="B24" s="77" t="s">
        <v>93</v>
      </c>
      <c r="C24" s="77" t="s">
        <v>14</v>
      </c>
      <c r="D24" s="77">
        <v>149794</v>
      </c>
      <c r="E24" s="77" t="s">
        <v>141</v>
      </c>
      <c r="F24" s="77" t="s">
        <v>142</v>
      </c>
      <c r="G24" s="77" t="s">
        <v>14</v>
      </c>
      <c r="H24" s="77">
        <v>149794</v>
      </c>
      <c r="I24" s="78">
        <v>41696</v>
      </c>
      <c r="J24" s="79">
        <v>51384996</v>
      </c>
      <c r="K24" s="79">
        <v>7483874</v>
      </c>
      <c r="L24" s="77" t="s">
        <v>114</v>
      </c>
      <c r="M24" s="77" t="s">
        <v>97</v>
      </c>
      <c r="N24" s="82" t="s">
        <v>232</v>
      </c>
      <c r="O24" s="77"/>
      <c r="P24" s="77"/>
      <c r="Q24" s="79">
        <v>0</v>
      </c>
      <c r="R24" s="77"/>
      <c r="S24" s="84">
        <v>0</v>
      </c>
      <c r="T24" s="79">
        <v>51384996</v>
      </c>
      <c r="U24" s="79">
        <v>0</v>
      </c>
      <c r="V24" s="79">
        <v>0</v>
      </c>
      <c r="W24" s="79">
        <v>0</v>
      </c>
      <c r="X24" s="79">
        <v>39466646</v>
      </c>
      <c r="Y24" s="79">
        <v>11918350</v>
      </c>
      <c r="Z24" s="77" t="s">
        <v>143</v>
      </c>
      <c r="AA24" s="79">
        <v>0</v>
      </c>
      <c r="AB24" s="77"/>
      <c r="AC24" s="79">
        <v>0</v>
      </c>
      <c r="AD24" s="79">
        <v>3094185</v>
      </c>
      <c r="AE24" s="79">
        <v>0</v>
      </c>
      <c r="AF24" s="77">
        <v>2200267947</v>
      </c>
      <c r="AG24" s="77" t="s">
        <v>219</v>
      </c>
      <c r="AH24" s="79">
        <v>0</v>
      </c>
      <c r="AI24" s="78">
        <v>41762</v>
      </c>
      <c r="AJ24" s="77"/>
      <c r="AK24" s="77">
        <v>2</v>
      </c>
      <c r="AL24" s="77"/>
      <c r="AM24" s="77"/>
      <c r="AN24" s="77">
        <v>4</v>
      </c>
      <c r="AO24" s="77">
        <v>20180416</v>
      </c>
      <c r="AP24" s="77">
        <v>20180406</v>
      </c>
      <c r="AQ24" s="79">
        <v>51384996</v>
      </c>
      <c r="AR24" s="79">
        <v>11918350</v>
      </c>
      <c r="AS24" s="77"/>
    </row>
    <row r="25" spans="1:45">
      <c r="A25" s="77">
        <v>830023202</v>
      </c>
      <c r="B25" s="77" t="s">
        <v>93</v>
      </c>
      <c r="C25" s="77" t="s">
        <v>14</v>
      </c>
      <c r="D25" s="77">
        <v>149797</v>
      </c>
      <c r="E25" s="77" t="s">
        <v>144</v>
      </c>
      <c r="F25" s="77" t="s">
        <v>145</v>
      </c>
      <c r="G25" s="77" t="s">
        <v>14</v>
      </c>
      <c r="H25" s="77">
        <v>149797</v>
      </c>
      <c r="I25" s="78">
        <v>41696</v>
      </c>
      <c r="J25" s="79">
        <v>706300</v>
      </c>
      <c r="K25" s="79">
        <v>706300</v>
      </c>
      <c r="L25" s="77" t="s">
        <v>114</v>
      </c>
      <c r="M25" s="77" t="s">
        <v>97</v>
      </c>
      <c r="N25" s="82" t="s">
        <v>232</v>
      </c>
      <c r="O25" s="77"/>
      <c r="P25" s="77"/>
      <c r="Q25" s="79">
        <v>0</v>
      </c>
      <c r="R25" s="77"/>
      <c r="S25" s="84">
        <v>0</v>
      </c>
      <c r="T25" s="79">
        <v>706300</v>
      </c>
      <c r="U25" s="79">
        <v>0</v>
      </c>
      <c r="V25" s="79">
        <v>0</v>
      </c>
      <c r="W25" s="79">
        <v>0</v>
      </c>
      <c r="X25" s="79">
        <v>0</v>
      </c>
      <c r="Y25" s="79">
        <v>706300</v>
      </c>
      <c r="Z25" s="77"/>
      <c r="AA25" s="79">
        <v>0</v>
      </c>
      <c r="AB25" s="77"/>
      <c r="AC25" s="79">
        <v>0</v>
      </c>
      <c r="AD25" s="79">
        <v>0</v>
      </c>
      <c r="AE25" s="79">
        <v>0</v>
      </c>
      <c r="AF25" s="77"/>
      <c r="AG25" s="77"/>
      <c r="AH25" s="79">
        <v>0</v>
      </c>
      <c r="AI25" s="78">
        <v>41643</v>
      </c>
      <c r="AJ25" s="77"/>
      <c r="AK25" s="77">
        <v>2</v>
      </c>
      <c r="AL25" s="77"/>
      <c r="AM25" s="77"/>
      <c r="AN25" s="77">
        <v>6</v>
      </c>
      <c r="AO25" s="77">
        <v>20180330</v>
      </c>
      <c r="AP25" s="77">
        <v>20180324</v>
      </c>
      <c r="AQ25" s="79">
        <v>706300</v>
      </c>
      <c r="AR25" s="79">
        <v>706300</v>
      </c>
      <c r="AS25" s="77"/>
    </row>
    <row r="26" spans="1:45">
      <c r="A26" s="77">
        <v>830023202</v>
      </c>
      <c r="B26" s="77" t="s">
        <v>93</v>
      </c>
      <c r="C26" s="77" t="s">
        <v>14</v>
      </c>
      <c r="D26" s="77">
        <v>151505</v>
      </c>
      <c r="E26" s="77" t="s">
        <v>146</v>
      </c>
      <c r="F26" s="77" t="s">
        <v>147</v>
      </c>
      <c r="G26" s="77" t="s">
        <v>14</v>
      </c>
      <c r="H26" s="77">
        <v>151505</v>
      </c>
      <c r="I26" s="78">
        <v>41709</v>
      </c>
      <c r="J26" s="79">
        <v>45000</v>
      </c>
      <c r="K26" s="79">
        <v>45000</v>
      </c>
      <c r="L26" s="77" t="s">
        <v>114</v>
      </c>
      <c r="M26" s="77" t="s">
        <v>97</v>
      </c>
      <c r="N26" s="82" t="s">
        <v>232</v>
      </c>
      <c r="O26" s="77"/>
      <c r="P26" s="77"/>
      <c r="Q26" s="79">
        <v>0</v>
      </c>
      <c r="R26" s="77"/>
      <c r="S26" s="84">
        <v>0</v>
      </c>
      <c r="T26" s="79">
        <v>45000</v>
      </c>
      <c r="U26" s="79">
        <v>0</v>
      </c>
      <c r="V26" s="79">
        <v>0</v>
      </c>
      <c r="W26" s="79">
        <v>0</v>
      </c>
      <c r="X26" s="79">
        <v>0</v>
      </c>
      <c r="Y26" s="79">
        <v>45000</v>
      </c>
      <c r="Z26" s="77"/>
      <c r="AA26" s="79">
        <v>0</v>
      </c>
      <c r="AB26" s="77"/>
      <c r="AC26" s="79">
        <v>0</v>
      </c>
      <c r="AD26" s="79">
        <v>0</v>
      </c>
      <c r="AE26" s="79">
        <v>0</v>
      </c>
      <c r="AF26" s="77"/>
      <c r="AG26" s="77"/>
      <c r="AH26" s="79">
        <v>0</v>
      </c>
      <c r="AI26" s="78">
        <v>41643</v>
      </c>
      <c r="AJ26" s="77"/>
      <c r="AK26" s="77">
        <v>2</v>
      </c>
      <c r="AL26" s="77"/>
      <c r="AM26" s="77"/>
      <c r="AN26" s="77">
        <v>6</v>
      </c>
      <c r="AO26" s="77">
        <v>20180330</v>
      </c>
      <c r="AP26" s="77">
        <v>20180324</v>
      </c>
      <c r="AQ26" s="79">
        <v>45000</v>
      </c>
      <c r="AR26" s="79">
        <v>45000</v>
      </c>
      <c r="AS26" s="77"/>
    </row>
    <row r="27" spans="1:45">
      <c r="A27" s="77">
        <v>830023202</v>
      </c>
      <c r="B27" s="77" t="s">
        <v>93</v>
      </c>
      <c r="C27" s="77" t="s">
        <v>14</v>
      </c>
      <c r="D27" s="77">
        <v>162717</v>
      </c>
      <c r="E27" s="77" t="s">
        <v>148</v>
      </c>
      <c r="F27" s="77" t="s">
        <v>149</v>
      </c>
      <c r="G27" s="77" t="s">
        <v>14</v>
      </c>
      <c r="H27" s="77">
        <v>162717</v>
      </c>
      <c r="I27" s="78">
        <v>41775</v>
      </c>
      <c r="J27" s="79">
        <v>14025219</v>
      </c>
      <c r="K27" s="79">
        <v>3190032</v>
      </c>
      <c r="L27" s="77" t="s">
        <v>114</v>
      </c>
      <c r="M27" s="77" t="s">
        <v>97</v>
      </c>
      <c r="N27" s="82" t="s">
        <v>232</v>
      </c>
      <c r="O27" s="77"/>
      <c r="P27" s="77"/>
      <c r="Q27" s="79">
        <v>0</v>
      </c>
      <c r="R27" s="77"/>
      <c r="S27" s="84">
        <v>0</v>
      </c>
      <c r="T27" s="79">
        <v>14025219</v>
      </c>
      <c r="U27" s="79">
        <v>0</v>
      </c>
      <c r="V27" s="79">
        <v>0</v>
      </c>
      <c r="W27" s="79">
        <v>0</v>
      </c>
      <c r="X27" s="79">
        <v>10835187</v>
      </c>
      <c r="Y27" s="79">
        <v>3190032</v>
      </c>
      <c r="Z27" s="77" t="s">
        <v>150</v>
      </c>
      <c r="AA27" s="79">
        <v>0</v>
      </c>
      <c r="AB27" s="77"/>
      <c r="AC27" s="79">
        <v>0</v>
      </c>
      <c r="AD27" s="79">
        <v>10618483</v>
      </c>
      <c r="AE27" s="79">
        <v>0</v>
      </c>
      <c r="AF27" s="77">
        <v>2200267869</v>
      </c>
      <c r="AG27" s="77" t="s">
        <v>219</v>
      </c>
      <c r="AH27" s="79">
        <v>0</v>
      </c>
      <c r="AI27" s="78">
        <v>41704</v>
      </c>
      <c r="AJ27" s="77"/>
      <c r="AK27" s="77">
        <v>2</v>
      </c>
      <c r="AL27" s="77"/>
      <c r="AM27" s="77"/>
      <c r="AN27" s="77">
        <v>3</v>
      </c>
      <c r="AO27" s="77">
        <v>20180416</v>
      </c>
      <c r="AP27" s="77">
        <v>20180406</v>
      </c>
      <c r="AQ27" s="79">
        <v>14025219</v>
      </c>
      <c r="AR27" s="79">
        <v>3190032</v>
      </c>
      <c r="AS27" s="77"/>
    </row>
    <row r="28" spans="1:45">
      <c r="A28" s="77">
        <v>830023202</v>
      </c>
      <c r="B28" s="77" t="s">
        <v>93</v>
      </c>
      <c r="C28" s="77" t="s">
        <v>14</v>
      </c>
      <c r="D28" s="77">
        <v>164809</v>
      </c>
      <c r="E28" s="77" t="s">
        <v>151</v>
      </c>
      <c r="F28" s="77" t="s">
        <v>152</v>
      </c>
      <c r="G28" s="77" t="s">
        <v>14</v>
      </c>
      <c r="H28" s="77">
        <v>164809</v>
      </c>
      <c r="I28" s="78">
        <v>41787</v>
      </c>
      <c r="J28" s="79">
        <v>5559252</v>
      </c>
      <c r="K28" s="79">
        <v>2179043</v>
      </c>
      <c r="L28" s="77" t="s">
        <v>114</v>
      </c>
      <c r="M28" s="77" t="s">
        <v>97</v>
      </c>
      <c r="N28" s="82" t="s">
        <v>232</v>
      </c>
      <c r="O28" s="77"/>
      <c r="P28" s="77"/>
      <c r="Q28" s="79">
        <v>0</v>
      </c>
      <c r="R28" s="77"/>
      <c r="S28" s="84">
        <v>0</v>
      </c>
      <c r="T28" s="79">
        <v>5559252</v>
      </c>
      <c r="U28" s="79">
        <v>0</v>
      </c>
      <c r="V28" s="79">
        <v>0</v>
      </c>
      <c r="W28" s="79">
        <v>0</v>
      </c>
      <c r="X28" s="79">
        <v>2829750</v>
      </c>
      <c r="Y28" s="79">
        <v>2729502</v>
      </c>
      <c r="Z28" s="77" t="s">
        <v>153</v>
      </c>
      <c r="AA28" s="79">
        <v>0</v>
      </c>
      <c r="AB28" s="77"/>
      <c r="AC28" s="79">
        <v>0</v>
      </c>
      <c r="AD28" s="79">
        <v>2769619</v>
      </c>
      <c r="AE28" s="79">
        <v>0</v>
      </c>
      <c r="AF28" s="77">
        <v>2200267869</v>
      </c>
      <c r="AG28" s="77" t="s">
        <v>219</v>
      </c>
      <c r="AH28" s="79">
        <v>0</v>
      </c>
      <c r="AI28" s="78">
        <v>41704</v>
      </c>
      <c r="AJ28" s="77"/>
      <c r="AK28" s="77">
        <v>2</v>
      </c>
      <c r="AL28" s="77"/>
      <c r="AM28" s="77"/>
      <c r="AN28" s="77">
        <v>3</v>
      </c>
      <c r="AO28" s="77">
        <v>20180416</v>
      </c>
      <c r="AP28" s="77">
        <v>20180406</v>
      </c>
      <c r="AQ28" s="79">
        <v>5559252</v>
      </c>
      <c r="AR28" s="79">
        <v>2729502</v>
      </c>
      <c r="AS28" s="77"/>
    </row>
    <row r="29" spans="1:45">
      <c r="A29" s="77">
        <v>830023202</v>
      </c>
      <c r="B29" s="77" t="s">
        <v>93</v>
      </c>
      <c r="C29" s="77" t="s">
        <v>14</v>
      </c>
      <c r="D29" s="77">
        <v>175489</v>
      </c>
      <c r="E29" s="77" t="s">
        <v>154</v>
      </c>
      <c r="F29" s="77" t="s">
        <v>155</v>
      </c>
      <c r="G29" s="77" t="s">
        <v>14</v>
      </c>
      <c r="H29" s="77">
        <v>175489</v>
      </c>
      <c r="I29" s="78">
        <v>41848</v>
      </c>
      <c r="J29" s="79">
        <v>39689054</v>
      </c>
      <c r="K29" s="79">
        <v>2215440</v>
      </c>
      <c r="L29" s="77" t="s">
        <v>114</v>
      </c>
      <c r="M29" s="77" t="s">
        <v>97</v>
      </c>
      <c r="N29" s="82" t="s">
        <v>232</v>
      </c>
      <c r="O29" s="77"/>
      <c r="P29" s="77"/>
      <c r="Q29" s="79">
        <v>0</v>
      </c>
      <c r="R29" s="77"/>
      <c r="S29" s="84">
        <v>0</v>
      </c>
      <c r="T29" s="79">
        <v>39689054</v>
      </c>
      <c r="U29" s="79">
        <v>0</v>
      </c>
      <c r="V29" s="79">
        <v>0</v>
      </c>
      <c r="W29" s="79">
        <v>0</v>
      </c>
      <c r="X29" s="79">
        <v>37473614</v>
      </c>
      <c r="Y29" s="79">
        <v>2215440</v>
      </c>
      <c r="Z29" s="77"/>
      <c r="AA29" s="79">
        <v>0</v>
      </c>
      <c r="AB29" s="77"/>
      <c r="AC29" s="79">
        <v>0</v>
      </c>
      <c r="AD29" s="79">
        <v>36724142</v>
      </c>
      <c r="AE29" s="79">
        <v>0</v>
      </c>
      <c r="AF29" s="77">
        <v>2200284139</v>
      </c>
      <c r="AG29" s="77" t="s">
        <v>223</v>
      </c>
      <c r="AH29" s="79">
        <v>0</v>
      </c>
      <c r="AI29" s="78">
        <v>41679</v>
      </c>
      <c r="AJ29" s="77"/>
      <c r="AK29" s="77">
        <v>2</v>
      </c>
      <c r="AL29" s="77"/>
      <c r="AM29" s="77"/>
      <c r="AN29" s="77">
        <v>2</v>
      </c>
      <c r="AO29" s="77">
        <v>20180130</v>
      </c>
      <c r="AP29" s="77">
        <v>20180123</v>
      </c>
      <c r="AQ29" s="79">
        <v>39689054</v>
      </c>
      <c r="AR29" s="79">
        <v>2215440</v>
      </c>
      <c r="AS29" s="77"/>
    </row>
    <row r="30" spans="1:45">
      <c r="A30" s="77">
        <v>830023202</v>
      </c>
      <c r="B30" s="77" t="s">
        <v>93</v>
      </c>
      <c r="C30" s="77" t="s">
        <v>14</v>
      </c>
      <c r="D30" s="77">
        <v>176321</v>
      </c>
      <c r="E30" s="77" t="s">
        <v>156</v>
      </c>
      <c r="F30" s="77" t="s">
        <v>157</v>
      </c>
      <c r="G30" s="77" t="s">
        <v>14</v>
      </c>
      <c r="H30" s="77">
        <v>176321</v>
      </c>
      <c r="I30" s="78">
        <v>41851</v>
      </c>
      <c r="J30" s="79">
        <v>90936452</v>
      </c>
      <c r="K30" s="79">
        <v>12160688</v>
      </c>
      <c r="L30" s="77" t="s">
        <v>114</v>
      </c>
      <c r="M30" s="77" t="s">
        <v>97</v>
      </c>
      <c r="N30" s="82" t="s">
        <v>232</v>
      </c>
      <c r="O30" s="77"/>
      <c r="P30" s="77"/>
      <c r="Q30" s="79">
        <v>0</v>
      </c>
      <c r="R30" s="77"/>
      <c r="S30" s="84">
        <v>0</v>
      </c>
      <c r="T30" s="79">
        <v>90936452</v>
      </c>
      <c r="U30" s="79">
        <v>0</v>
      </c>
      <c r="V30" s="79">
        <v>0</v>
      </c>
      <c r="W30" s="79">
        <v>0</v>
      </c>
      <c r="X30" s="79">
        <v>78775764</v>
      </c>
      <c r="Y30" s="79">
        <v>12160688</v>
      </c>
      <c r="Z30" s="77"/>
      <c r="AA30" s="79">
        <v>0</v>
      </c>
      <c r="AB30" s="77"/>
      <c r="AC30" s="79">
        <v>0</v>
      </c>
      <c r="AD30" s="79">
        <v>6948022</v>
      </c>
      <c r="AE30" s="79">
        <v>0</v>
      </c>
      <c r="AF30" s="77">
        <v>2200284156</v>
      </c>
      <c r="AG30" s="77" t="s">
        <v>223</v>
      </c>
      <c r="AH30" s="79">
        <v>0</v>
      </c>
      <c r="AI30" s="78">
        <v>41679</v>
      </c>
      <c r="AJ30" s="77"/>
      <c r="AK30" s="77">
        <v>2</v>
      </c>
      <c r="AL30" s="77"/>
      <c r="AM30" s="77"/>
      <c r="AN30" s="77">
        <v>3</v>
      </c>
      <c r="AO30" s="77">
        <v>20180416</v>
      </c>
      <c r="AP30" s="77">
        <v>20180406</v>
      </c>
      <c r="AQ30" s="79">
        <v>90936452</v>
      </c>
      <c r="AR30" s="79">
        <v>12160688</v>
      </c>
      <c r="AS30" s="77"/>
    </row>
    <row r="31" spans="1:45">
      <c r="A31" s="77">
        <v>830023202</v>
      </c>
      <c r="B31" s="77" t="s">
        <v>93</v>
      </c>
      <c r="C31" s="77" t="s">
        <v>14</v>
      </c>
      <c r="D31" s="77">
        <v>184576</v>
      </c>
      <c r="E31" s="77" t="s">
        <v>158</v>
      </c>
      <c r="F31" s="77" t="s">
        <v>159</v>
      </c>
      <c r="G31" s="77" t="s">
        <v>14</v>
      </c>
      <c r="H31" s="77">
        <v>184576</v>
      </c>
      <c r="I31" s="78">
        <v>41905</v>
      </c>
      <c r="J31" s="79">
        <v>17815186</v>
      </c>
      <c r="K31" s="79">
        <v>232492</v>
      </c>
      <c r="L31" s="77" t="s">
        <v>114</v>
      </c>
      <c r="M31" s="77" t="s">
        <v>97</v>
      </c>
      <c r="N31" s="82" t="s">
        <v>232</v>
      </c>
      <c r="O31" s="77"/>
      <c r="P31" s="77"/>
      <c r="Q31" s="79">
        <v>0</v>
      </c>
      <c r="R31" s="77"/>
      <c r="S31" s="84">
        <v>0</v>
      </c>
      <c r="T31" s="79">
        <v>17815186</v>
      </c>
      <c r="U31" s="79">
        <v>0</v>
      </c>
      <c r="V31" s="79">
        <v>0</v>
      </c>
      <c r="W31" s="79">
        <v>0</v>
      </c>
      <c r="X31" s="79">
        <v>17586302</v>
      </c>
      <c r="Y31" s="79">
        <v>228884</v>
      </c>
      <c r="Z31" s="77"/>
      <c r="AA31" s="79">
        <v>0</v>
      </c>
      <c r="AB31" s="77"/>
      <c r="AC31" s="79">
        <v>0</v>
      </c>
      <c r="AD31" s="79">
        <v>17231040</v>
      </c>
      <c r="AE31" s="79">
        <v>0</v>
      </c>
      <c r="AF31" s="77">
        <v>2200300702</v>
      </c>
      <c r="AG31" s="77" t="s">
        <v>224</v>
      </c>
      <c r="AH31" s="79">
        <v>0</v>
      </c>
      <c r="AI31" s="78">
        <v>41649</v>
      </c>
      <c r="AJ31" s="77"/>
      <c r="AK31" s="77">
        <v>2</v>
      </c>
      <c r="AL31" s="77"/>
      <c r="AM31" s="77"/>
      <c r="AN31" s="77">
        <v>3</v>
      </c>
      <c r="AO31" s="77">
        <v>20180416</v>
      </c>
      <c r="AP31" s="77">
        <v>20180406</v>
      </c>
      <c r="AQ31" s="79">
        <v>17815186</v>
      </c>
      <c r="AR31" s="79">
        <v>228884</v>
      </c>
      <c r="AS31" s="77"/>
    </row>
    <row r="32" spans="1:45">
      <c r="A32" s="77">
        <v>830023202</v>
      </c>
      <c r="B32" s="77" t="s">
        <v>93</v>
      </c>
      <c r="C32" s="77" t="s">
        <v>14</v>
      </c>
      <c r="D32" s="77">
        <v>198472</v>
      </c>
      <c r="E32" s="77" t="s">
        <v>160</v>
      </c>
      <c r="F32" s="77" t="s">
        <v>161</v>
      </c>
      <c r="G32" s="77" t="s">
        <v>14</v>
      </c>
      <c r="H32" s="77">
        <v>198472</v>
      </c>
      <c r="I32" s="78">
        <v>42011</v>
      </c>
      <c r="J32" s="79">
        <v>4522472</v>
      </c>
      <c r="K32" s="79">
        <v>1613128</v>
      </c>
      <c r="L32" s="77" t="s">
        <v>114</v>
      </c>
      <c r="M32" s="77" t="s">
        <v>97</v>
      </c>
      <c r="N32" s="82" t="s">
        <v>232</v>
      </c>
      <c r="O32" s="77"/>
      <c r="P32" s="77"/>
      <c r="Q32" s="79">
        <v>0</v>
      </c>
      <c r="R32" s="77"/>
      <c r="S32" s="84">
        <v>0</v>
      </c>
      <c r="T32" s="79">
        <v>4522472</v>
      </c>
      <c r="U32" s="79">
        <v>0</v>
      </c>
      <c r="V32" s="79">
        <v>0</v>
      </c>
      <c r="W32" s="79">
        <v>0</v>
      </c>
      <c r="X32" s="79">
        <v>2909344</v>
      </c>
      <c r="Y32" s="79">
        <v>1613128</v>
      </c>
      <c r="Z32" s="77"/>
      <c r="AA32" s="79">
        <v>0</v>
      </c>
      <c r="AB32" s="77"/>
      <c r="AC32" s="79">
        <v>0</v>
      </c>
      <c r="AD32" s="79">
        <v>2851157</v>
      </c>
      <c r="AE32" s="79">
        <v>0</v>
      </c>
      <c r="AF32" s="77">
        <v>4800017574</v>
      </c>
      <c r="AG32" s="77" t="s">
        <v>225</v>
      </c>
      <c r="AH32" s="79">
        <v>0</v>
      </c>
      <c r="AI32" s="78">
        <v>42037</v>
      </c>
      <c r="AJ32" s="77"/>
      <c r="AK32" s="77">
        <v>2</v>
      </c>
      <c r="AL32" s="77"/>
      <c r="AM32" s="77"/>
      <c r="AN32" s="77">
        <v>3</v>
      </c>
      <c r="AO32" s="77">
        <v>20180430</v>
      </c>
      <c r="AP32" s="77">
        <v>20180419</v>
      </c>
      <c r="AQ32" s="79">
        <v>4522472</v>
      </c>
      <c r="AR32" s="79">
        <v>1613128</v>
      </c>
      <c r="AS32" s="77"/>
    </row>
    <row r="33" spans="1:45">
      <c r="A33" s="77">
        <v>830023202</v>
      </c>
      <c r="B33" s="77" t="s">
        <v>93</v>
      </c>
      <c r="C33" s="77" t="s">
        <v>14</v>
      </c>
      <c r="D33" s="77">
        <v>200736</v>
      </c>
      <c r="E33" s="77" t="s">
        <v>162</v>
      </c>
      <c r="F33" s="77" t="s">
        <v>163</v>
      </c>
      <c r="G33" s="77" t="s">
        <v>14</v>
      </c>
      <c r="H33" s="77">
        <v>200736</v>
      </c>
      <c r="I33" s="78">
        <v>42031</v>
      </c>
      <c r="J33" s="79">
        <v>4658607</v>
      </c>
      <c r="K33" s="79">
        <v>4658607</v>
      </c>
      <c r="L33" s="77" t="s">
        <v>114</v>
      </c>
      <c r="M33" s="77" t="s">
        <v>97</v>
      </c>
      <c r="N33" s="82" t="s">
        <v>232</v>
      </c>
      <c r="O33" s="77"/>
      <c r="P33" s="77"/>
      <c r="Q33" s="79">
        <v>0</v>
      </c>
      <c r="R33" s="77"/>
      <c r="S33" s="84">
        <v>0</v>
      </c>
      <c r="T33" s="79">
        <v>4658607</v>
      </c>
      <c r="U33" s="79">
        <v>0</v>
      </c>
      <c r="V33" s="79">
        <v>0</v>
      </c>
      <c r="W33" s="79">
        <v>0</v>
      </c>
      <c r="X33" s="79">
        <v>0</v>
      </c>
      <c r="Y33" s="79">
        <v>4658607</v>
      </c>
      <c r="Z33" s="77"/>
      <c r="AA33" s="79">
        <v>0</v>
      </c>
      <c r="AB33" s="77"/>
      <c r="AC33" s="79">
        <v>0</v>
      </c>
      <c r="AD33" s="79">
        <v>0</v>
      </c>
      <c r="AE33" s="79">
        <v>0</v>
      </c>
      <c r="AF33" s="77"/>
      <c r="AG33" s="77"/>
      <c r="AH33" s="79">
        <v>0</v>
      </c>
      <c r="AI33" s="78">
        <v>42066</v>
      </c>
      <c r="AJ33" s="77"/>
      <c r="AK33" s="77">
        <v>2</v>
      </c>
      <c r="AL33" s="77"/>
      <c r="AM33" s="77"/>
      <c r="AN33" s="77">
        <v>2</v>
      </c>
      <c r="AO33" s="77">
        <v>20180330</v>
      </c>
      <c r="AP33" s="77">
        <v>20180324</v>
      </c>
      <c r="AQ33" s="79">
        <v>4658607</v>
      </c>
      <c r="AR33" s="79">
        <v>4658607</v>
      </c>
      <c r="AS33" s="77"/>
    </row>
    <row r="34" spans="1:45">
      <c r="A34" s="77">
        <v>830023202</v>
      </c>
      <c r="B34" s="77" t="s">
        <v>93</v>
      </c>
      <c r="C34" s="77" t="s">
        <v>14</v>
      </c>
      <c r="D34" s="77">
        <v>202291</v>
      </c>
      <c r="E34" s="77" t="s">
        <v>164</v>
      </c>
      <c r="F34" s="77" t="s">
        <v>165</v>
      </c>
      <c r="G34" s="77" t="s">
        <v>14</v>
      </c>
      <c r="H34" s="77">
        <v>202291</v>
      </c>
      <c r="I34" s="78">
        <v>42041</v>
      </c>
      <c r="J34" s="79">
        <v>6491034</v>
      </c>
      <c r="K34" s="79">
        <v>6491034</v>
      </c>
      <c r="L34" s="77" t="s">
        <v>114</v>
      </c>
      <c r="M34" s="77" t="s">
        <v>97</v>
      </c>
      <c r="N34" s="82" t="s">
        <v>232</v>
      </c>
      <c r="O34" s="77"/>
      <c r="P34" s="77"/>
      <c r="Q34" s="79">
        <v>0</v>
      </c>
      <c r="R34" s="77"/>
      <c r="S34" s="84">
        <v>0</v>
      </c>
      <c r="T34" s="79">
        <v>6491034</v>
      </c>
      <c r="U34" s="79">
        <v>0</v>
      </c>
      <c r="V34" s="79">
        <v>0</v>
      </c>
      <c r="W34" s="79">
        <v>0</v>
      </c>
      <c r="X34" s="79">
        <v>0</v>
      </c>
      <c r="Y34" s="79">
        <v>6491034</v>
      </c>
      <c r="Z34" s="77"/>
      <c r="AA34" s="79">
        <v>0</v>
      </c>
      <c r="AB34" s="77"/>
      <c r="AC34" s="79">
        <v>0</v>
      </c>
      <c r="AD34" s="79">
        <v>0</v>
      </c>
      <c r="AE34" s="79">
        <v>0</v>
      </c>
      <c r="AF34" s="77"/>
      <c r="AG34" s="77"/>
      <c r="AH34" s="79">
        <v>0</v>
      </c>
      <c r="AI34" s="78">
        <v>42066</v>
      </c>
      <c r="AJ34" s="77"/>
      <c r="AK34" s="77">
        <v>2</v>
      </c>
      <c r="AL34" s="77"/>
      <c r="AM34" s="77"/>
      <c r="AN34" s="77">
        <v>2</v>
      </c>
      <c r="AO34" s="77">
        <v>20180330</v>
      </c>
      <c r="AP34" s="77">
        <v>20180324</v>
      </c>
      <c r="AQ34" s="79">
        <v>6491034</v>
      </c>
      <c r="AR34" s="79">
        <v>6491034</v>
      </c>
      <c r="AS34" s="77"/>
    </row>
    <row r="35" spans="1:45">
      <c r="A35" s="77">
        <v>830023202</v>
      </c>
      <c r="B35" s="77" t="s">
        <v>93</v>
      </c>
      <c r="C35" s="77" t="s">
        <v>14</v>
      </c>
      <c r="D35" s="77">
        <v>211803</v>
      </c>
      <c r="E35" s="77" t="s">
        <v>166</v>
      </c>
      <c r="F35" s="77" t="s">
        <v>167</v>
      </c>
      <c r="G35" s="77" t="s">
        <v>14</v>
      </c>
      <c r="H35" s="77">
        <v>211803</v>
      </c>
      <c r="I35" s="78">
        <v>42121</v>
      </c>
      <c r="J35" s="79">
        <v>5039732</v>
      </c>
      <c r="K35" s="79">
        <v>3374952</v>
      </c>
      <c r="L35" s="77" t="s">
        <v>114</v>
      </c>
      <c r="M35" s="77" t="s">
        <v>97</v>
      </c>
      <c r="N35" s="82" t="s">
        <v>232</v>
      </c>
      <c r="O35" s="77"/>
      <c r="P35" s="77"/>
      <c r="Q35" s="79">
        <v>0</v>
      </c>
      <c r="R35" s="77"/>
      <c r="S35" s="84">
        <v>0</v>
      </c>
      <c r="T35" s="79">
        <v>5039732</v>
      </c>
      <c r="U35" s="79">
        <v>0</v>
      </c>
      <c r="V35" s="79">
        <v>0</v>
      </c>
      <c r="W35" s="79">
        <v>0</v>
      </c>
      <c r="X35" s="79">
        <v>1546980</v>
      </c>
      <c r="Y35" s="79">
        <v>3492752</v>
      </c>
      <c r="Z35" s="77"/>
      <c r="AA35" s="79">
        <v>0</v>
      </c>
      <c r="AB35" s="77"/>
      <c r="AC35" s="79">
        <v>0</v>
      </c>
      <c r="AD35" s="79">
        <v>1516040</v>
      </c>
      <c r="AE35" s="79">
        <v>0</v>
      </c>
      <c r="AF35" s="77">
        <v>2200380022</v>
      </c>
      <c r="AG35" s="77" t="s">
        <v>226</v>
      </c>
      <c r="AH35" s="79">
        <v>0</v>
      </c>
      <c r="AI35" s="78">
        <v>42044</v>
      </c>
      <c r="AJ35" s="77"/>
      <c r="AK35" s="77">
        <v>2</v>
      </c>
      <c r="AL35" s="77"/>
      <c r="AM35" s="77"/>
      <c r="AN35" s="77">
        <v>7</v>
      </c>
      <c r="AO35" s="77">
        <v>20180430</v>
      </c>
      <c r="AP35" s="77">
        <v>20180419</v>
      </c>
      <c r="AQ35" s="79">
        <v>5039732</v>
      </c>
      <c r="AR35" s="79">
        <v>3492752</v>
      </c>
      <c r="AS35" s="77"/>
    </row>
    <row r="36" spans="1:45">
      <c r="A36" s="77">
        <v>830023202</v>
      </c>
      <c r="B36" s="77" t="s">
        <v>93</v>
      </c>
      <c r="C36" s="77" t="s">
        <v>14</v>
      </c>
      <c r="D36" s="77">
        <v>227680</v>
      </c>
      <c r="E36" s="77" t="s">
        <v>168</v>
      </c>
      <c r="F36" s="77" t="s">
        <v>169</v>
      </c>
      <c r="G36" s="77" t="s">
        <v>14</v>
      </c>
      <c r="H36" s="77">
        <v>227680</v>
      </c>
      <c r="I36" s="78">
        <v>42244</v>
      </c>
      <c r="J36" s="79">
        <v>74545287</v>
      </c>
      <c r="K36" s="79">
        <v>15439967</v>
      </c>
      <c r="L36" s="77" t="s">
        <v>114</v>
      </c>
      <c r="M36" s="77" t="s">
        <v>97</v>
      </c>
      <c r="N36" s="82" t="s">
        <v>232</v>
      </c>
      <c r="O36" s="77"/>
      <c r="P36" s="77"/>
      <c r="Q36" s="79">
        <v>0</v>
      </c>
      <c r="R36" s="77"/>
      <c r="S36" s="84">
        <v>0</v>
      </c>
      <c r="T36" s="79">
        <v>74545287</v>
      </c>
      <c r="U36" s="79">
        <v>0</v>
      </c>
      <c r="V36" s="79">
        <v>0</v>
      </c>
      <c r="W36" s="79">
        <v>0</v>
      </c>
      <c r="X36" s="79">
        <v>63517932</v>
      </c>
      <c r="Y36" s="79">
        <v>11027355</v>
      </c>
      <c r="Z36" s="77"/>
      <c r="AA36" s="79">
        <v>0</v>
      </c>
      <c r="AB36" s="77"/>
      <c r="AC36" s="79">
        <v>0</v>
      </c>
      <c r="AD36" s="79">
        <v>56641926</v>
      </c>
      <c r="AE36" s="79">
        <v>0</v>
      </c>
      <c r="AF36" s="77">
        <v>2200345379</v>
      </c>
      <c r="AG36" s="77" t="s">
        <v>227</v>
      </c>
      <c r="AH36" s="79">
        <v>0</v>
      </c>
      <c r="AI36" s="78">
        <v>42044</v>
      </c>
      <c r="AJ36" s="77"/>
      <c r="AK36" s="77">
        <v>2</v>
      </c>
      <c r="AL36" s="77"/>
      <c r="AM36" s="77"/>
      <c r="AN36" s="77">
        <v>4</v>
      </c>
      <c r="AO36" s="77">
        <v>20180430</v>
      </c>
      <c r="AP36" s="77">
        <v>20180419</v>
      </c>
      <c r="AQ36" s="79">
        <v>74545287</v>
      </c>
      <c r="AR36" s="79">
        <v>11027355</v>
      </c>
      <c r="AS36" s="77"/>
    </row>
    <row r="37" spans="1:45">
      <c r="A37" s="77">
        <v>830023202</v>
      </c>
      <c r="B37" s="77" t="s">
        <v>93</v>
      </c>
      <c r="C37" s="77" t="s">
        <v>14</v>
      </c>
      <c r="D37" s="77">
        <v>231471</v>
      </c>
      <c r="E37" s="77" t="s">
        <v>170</v>
      </c>
      <c r="F37" s="77" t="s">
        <v>171</v>
      </c>
      <c r="G37" s="77" t="s">
        <v>14</v>
      </c>
      <c r="H37" s="77">
        <v>231471</v>
      </c>
      <c r="I37" s="78">
        <v>42273</v>
      </c>
      <c r="J37" s="79">
        <v>13457624</v>
      </c>
      <c r="K37" s="79">
        <v>13457624</v>
      </c>
      <c r="L37" s="77" t="s">
        <v>114</v>
      </c>
      <c r="M37" s="77" t="s">
        <v>97</v>
      </c>
      <c r="N37" s="82" t="s">
        <v>232</v>
      </c>
      <c r="O37" s="77"/>
      <c r="P37" s="77"/>
      <c r="Q37" s="79">
        <v>0</v>
      </c>
      <c r="R37" s="77"/>
      <c r="S37" s="84">
        <v>0</v>
      </c>
      <c r="T37" s="79">
        <v>13457624</v>
      </c>
      <c r="U37" s="79">
        <v>0</v>
      </c>
      <c r="V37" s="79">
        <v>0</v>
      </c>
      <c r="W37" s="79">
        <v>0</v>
      </c>
      <c r="X37" s="79">
        <v>0</v>
      </c>
      <c r="Y37" s="79">
        <v>13457624</v>
      </c>
      <c r="Z37" s="77"/>
      <c r="AA37" s="79">
        <v>0</v>
      </c>
      <c r="AB37" s="77"/>
      <c r="AC37" s="79">
        <v>0</v>
      </c>
      <c r="AD37" s="79">
        <v>0</v>
      </c>
      <c r="AE37" s="79">
        <v>0</v>
      </c>
      <c r="AF37" s="77"/>
      <c r="AG37" s="77"/>
      <c r="AH37" s="79">
        <v>0</v>
      </c>
      <c r="AI37" s="78">
        <v>42074</v>
      </c>
      <c r="AJ37" s="77"/>
      <c r="AK37" s="77">
        <v>2</v>
      </c>
      <c r="AL37" s="77"/>
      <c r="AM37" s="77"/>
      <c r="AN37" s="77">
        <v>9</v>
      </c>
      <c r="AO37" s="77">
        <v>20180430</v>
      </c>
      <c r="AP37" s="77">
        <v>20180419</v>
      </c>
      <c r="AQ37" s="79">
        <v>13457624</v>
      </c>
      <c r="AR37" s="79">
        <v>13457624</v>
      </c>
      <c r="AS37" s="77"/>
    </row>
    <row r="38" spans="1:45">
      <c r="A38" s="77">
        <v>830023202</v>
      </c>
      <c r="B38" s="77" t="s">
        <v>93</v>
      </c>
      <c r="C38" s="77" t="s">
        <v>14</v>
      </c>
      <c r="D38" s="77">
        <v>239366</v>
      </c>
      <c r="E38" s="77" t="s">
        <v>172</v>
      </c>
      <c r="F38" s="77" t="s">
        <v>173</v>
      </c>
      <c r="G38" s="77" t="s">
        <v>14</v>
      </c>
      <c r="H38" s="77">
        <v>239366</v>
      </c>
      <c r="I38" s="78">
        <v>42335</v>
      </c>
      <c r="J38" s="79">
        <v>6349176</v>
      </c>
      <c r="K38" s="79">
        <v>6349176</v>
      </c>
      <c r="L38" s="77" t="s">
        <v>114</v>
      </c>
      <c r="M38" s="77" t="s">
        <v>97</v>
      </c>
      <c r="N38" s="82" t="s">
        <v>232</v>
      </c>
      <c r="O38" s="77"/>
      <c r="P38" s="77"/>
      <c r="Q38" s="79">
        <v>0</v>
      </c>
      <c r="R38" s="77"/>
      <c r="S38" s="84">
        <v>0</v>
      </c>
      <c r="T38" s="79">
        <v>6349176</v>
      </c>
      <c r="U38" s="79">
        <v>0</v>
      </c>
      <c r="V38" s="79">
        <v>0</v>
      </c>
      <c r="W38" s="79">
        <v>0</v>
      </c>
      <c r="X38" s="79">
        <v>0</v>
      </c>
      <c r="Y38" s="79">
        <v>6349176</v>
      </c>
      <c r="Z38" s="77"/>
      <c r="AA38" s="79">
        <v>0</v>
      </c>
      <c r="AB38" s="77"/>
      <c r="AC38" s="79">
        <v>0</v>
      </c>
      <c r="AD38" s="79">
        <v>0</v>
      </c>
      <c r="AE38" s="79">
        <v>0</v>
      </c>
      <c r="AF38" s="77"/>
      <c r="AG38" s="77"/>
      <c r="AH38" s="79">
        <v>0</v>
      </c>
      <c r="AI38" s="78">
        <v>42047</v>
      </c>
      <c r="AJ38" s="77"/>
      <c r="AK38" s="77">
        <v>2</v>
      </c>
      <c r="AL38" s="77"/>
      <c r="AM38" s="77"/>
      <c r="AN38" s="77">
        <v>6</v>
      </c>
      <c r="AO38" s="77">
        <v>20180430</v>
      </c>
      <c r="AP38" s="77">
        <v>20180419</v>
      </c>
      <c r="AQ38" s="79">
        <v>6349176</v>
      </c>
      <c r="AR38" s="79">
        <v>6349176</v>
      </c>
      <c r="AS38" s="77"/>
    </row>
    <row r="39" spans="1:45">
      <c r="A39" s="77">
        <v>830023202</v>
      </c>
      <c r="B39" s="77" t="s">
        <v>93</v>
      </c>
      <c r="C39" s="77" t="s">
        <v>14</v>
      </c>
      <c r="D39" s="77">
        <v>266327</v>
      </c>
      <c r="E39" s="77" t="s">
        <v>174</v>
      </c>
      <c r="F39" s="77" t="s">
        <v>175</v>
      </c>
      <c r="G39" s="77" t="s">
        <v>14</v>
      </c>
      <c r="H39" s="77">
        <v>266327</v>
      </c>
      <c r="I39" s="78">
        <v>42543</v>
      </c>
      <c r="J39" s="79">
        <v>775100</v>
      </c>
      <c r="K39" s="79">
        <v>308424</v>
      </c>
      <c r="L39" s="77" t="s">
        <v>114</v>
      </c>
      <c r="M39" s="77" t="s">
        <v>97</v>
      </c>
      <c r="N39" s="82" t="s">
        <v>232</v>
      </c>
      <c r="O39" s="77"/>
      <c r="P39" s="77"/>
      <c r="Q39" s="79">
        <v>0</v>
      </c>
      <c r="R39" s="77"/>
      <c r="S39" s="84">
        <v>0</v>
      </c>
      <c r="T39" s="79">
        <v>775100</v>
      </c>
      <c r="U39" s="79">
        <v>0</v>
      </c>
      <c r="V39" s="79">
        <v>0</v>
      </c>
      <c r="W39" s="79">
        <v>0</v>
      </c>
      <c r="X39" s="79">
        <v>476200</v>
      </c>
      <c r="Y39" s="79">
        <v>298900</v>
      </c>
      <c r="Z39" s="77"/>
      <c r="AA39" s="79">
        <v>0</v>
      </c>
      <c r="AB39" s="77"/>
      <c r="AC39" s="79">
        <v>0</v>
      </c>
      <c r="AD39" s="79">
        <v>466676</v>
      </c>
      <c r="AE39" s="79">
        <v>0</v>
      </c>
      <c r="AF39" s="77">
        <v>2200422169</v>
      </c>
      <c r="AG39" s="77" t="s">
        <v>228</v>
      </c>
      <c r="AH39" s="79">
        <v>0</v>
      </c>
      <c r="AI39" s="78">
        <v>42497</v>
      </c>
      <c r="AJ39" s="77"/>
      <c r="AK39" s="77">
        <v>2</v>
      </c>
      <c r="AL39" s="77"/>
      <c r="AM39" s="77"/>
      <c r="AN39" s="77">
        <v>3</v>
      </c>
      <c r="AO39" s="77">
        <v>20180330</v>
      </c>
      <c r="AP39" s="77">
        <v>20180324</v>
      </c>
      <c r="AQ39" s="79">
        <v>775100</v>
      </c>
      <c r="AR39" s="79">
        <v>298900</v>
      </c>
      <c r="AS39" s="77"/>
    </row>
    <row r="40" spans="1:45">
      <c r="A40" s="77">
        <v>830023202</v>
      </c>
      <c r="B40" s="77" t="s">
        <v>93</v>
      </c>
      <c r="C40" s="77" t="s">
        <v>14</v>
      </c>
      <c r="D40" s="77">
        <v>269677</v>
      </c>
      <c r="E40" s="77" t="s">
        <v>176</v>
      </c>
      <c r="F40" s="77" t="s">
        <v>177</v>
      </c>
      <c r="G40" s="77" t="s">
        <v>14</v>
      </c>
      <c r="H40" s="77">
        <v>269677</v>
      </c>
      <c r="I40" s="78">
        <v>42565</v>
      </c>
      <c r="J40" s="79">
        <v>5585158</v>
      </c>
      <c r="K40" s="79">
        <v>5585158</v>
      </c>
      <c r="L40" s="77" t="s">
        <v>114</v>
      </c>
      <c r="M40" s="77" t="s">
        <v>97</v>
      </c>
      <c r="N40" s="82" t="s">
        <v>232</v>
      </c>
      <c r="O40" s="77"/>
      <c r="P40" s="77"/>
      <c r="Q40" s="79">
        <v>0</v>
      </c>
      <c r="R40" s="77"/>
      <c r="S40" s="84">
        <v>0</v>
      </c>
      <c r="T40" s="79">
        <v>5585158</v>
      </c>
      <c r="U40" s="79">
        <v>0</v>
      </c>
      <c r="V40" s="79">
        <v>0</v>
      </c>
      <c r="W40" s="79">
        <v>0</v>
      </c>
      <c r="X40" s="79">
        <v>0</v>
      </c>
      <c r="Y40" s="79">
        <v>5585158</v>
      </c>
      <c r="Z40" s="77" t="s">
        <v>178</v>
      </c>
      <c r="AA40" s="79">
        <v>0</v>
      </c>
      <c r="AB40" s="77"/>
      <c r="AC40" s="79">
        <v>0</v>
      </c>
      <c r="AD40" s="79">
        <v>0</v>
      </c>
      <c r="AE40" s="79">
        <v>0</v>
      </c>
      <c r="AF40" s="77"/>
      <c r="AG40" s="77"/>
      <c r="AH40" s="79">
        <v>0</v>
      </c>
      <c r="AI40" s="78">
        <v>42408</v>
      </c>
      <c r="AJ40" s="77"/>
      <c r="AK40" s="77">
        <v>2</v>
      </c>
      <c r="AL40" s="77"/>
      <c r="AM40" s="77"/>
      <c r="AN40" s="77">
        <v>5</v>
      </c>
      <c r="AO40" s="77">
        <v>20170117</v>
      </c>
      <c r="AP40" s="77">
        <v>20170103</v>
      </c>
      <c r="AQ40" s="79">
        <v>5585158</v>
      </c>
      <c r="AR40" s="79">
        <v>5585158</v>
      </c>
      <c r="AS40" s="77"/>
    </row>
    <row r="41" spans="1:45">
      <c r="A41" s="77">
        <v>830023202</v>
      </c>
      <c r="B41" s="77" t="s">
        <v>93</v>
      </c>
      <c r="C41" s="77" t="s">
        <v>14</v>
      </c>
      <c r="D41" s="77">
        <v>270494</v>
      </c>
      <c r="E41" s="77" t="s">
        <v>179</v>
      </c>
      <c r="F41" s="77" t="s">
        <v>180</v>
      </c>
      <c r="G41" s="77" t="s">
        <v>14</v>
      </c>
      <c r="H41" s="77">
        <v>270494</v>
      </c>
      <c r="I41" s="78">
        <v>42573</v>
      </c>
      <c r="J41" s="79">
        <v>1621200</v>
      </c>
      <c r="K41" s="79">
        <v>1621200</v>
      </c>
      <c r="L41" s="77" t="s">
        <v>114</v>
      </c>
      <c r="M41" s="77" t="s">
        <v>97</v>
      </c>
      <c r="N41" s="82" t="s">
        <v>232</v>
      </c>
      <c r="O41" s="77"/>
      <c r="P41" s="77"/>
      <c r="Q41" s="79">
        <v>0</v>
      </c>
      <c r="R41" s="77"/>
      <c r="S41" s="84">
        <v>0</v>
      </c>
      <c r="T41" s="79">
        <v>1621200</v>
      </c>
      <c r="U41" s="79">
        <v>0</v>
      </c>
      <c r="V41" s="79">
        <v>0</v>
      </c>
      <c r="W41" s="79">
        <v>0</v>
      </c>
      <c r="X41" s="79">
        <v>0</v>
      </c>
      <c r="Y41" s="79">
        <v>1621200</v>
      </c>
      <c r="Z41" s="77"/>
      <c r="AA41" s="79">
        <v>0</v>
      </c>
      <c r="AB41" s="77"/>
      <c r="AC41" s="79">
        <v>0</v>
      </c>
      <c r="AD41" s="79">
        <v>0</v>
      </c>
      <c r="AE41" s="79">
        <v>0</v>
      </c>
      <c r="AF41" s="77"/>
      <c r="AG41" s="77"/>
      <c r="AH41" s="79">
        <v>0</v>
      </c>
      <c r="AI41" s="78">
        <v>42378</v>
      </c>
      <c r="AJ41" s="77"/>
      <c r="AK41" s="77">
        <v>2</v>
      </c>
      <c r="AL41" s="77"/>
      <c r="AM41" s="77"/>
      <c r="AN41" s="77">
        <v>5</v>
      </c>
      <c r="AO41" s="77">
        <v>20211130</v>
      </c>
      <c r="AP41" s="77">
        <v>20211103</v>
      </c>
      <c r="AQ41" s="79">
        <v>1621200</v>
      </c>
      <c r="AR41" s="79">
        <v>1621200</v>
      </c>
      <c r="AS41" s="77"/>
    </row>
    <row r="42" spans="1:45">
      <c r="A42" s="77">
        <v>830023202</v>
      </c>
      <c r="B42" s="77" t="s">
        <v>93</v>
      </c>
      <c r="C42" s="77" t="s">
        <v>15</v>
      </c>
      <c r="D42" s="77">
        <v>1588</v>
      </c>
      <c r="E42" s="77" t="s">
        <v>181</v>
      </c>
      <c r="F42" s="77" t="s">
        <v>182</v>
      </c>
      <c r="G42" s="77" t="s">
        <v>15</v>
      </c>
      <c r="H42" s="77">
        <v>1588</v>
      </c>
      <c r="I42" s="78">
        <v>43481</v>
      </c>
      <c r="J42" s="79">
        <v>12340711</v>
      </c>
      <c r="K42" s="79">
        <v>12340711</v>
      </c>
      <c r="L42" s="77" t="s">
        <v>183</v>
      </c>
      <c r="M42" s="77" t="s">
        <v>97</v>
      </c>
      <c r="N42" s="77" t="s">
        <v>184</v>
      </c>
      <c r="O42" s="77"/>
      <c r="P42" s="77" t="s">
        <v>185</v>
      </c>
      <c r="Q42" s="79">
        <v>12340711</v>
      </c>
      <c r="R42" s="77" t="s">
        <v>186</v>
      </c>
      <c r="S42" s="84">
        <v>0</v>
      </c>
      <c r="T42" s="79">
        <v>12340711</v>
      </c>
      <c r="U42" s="79">
        <v>0</v>
      </c>
      <c r="V42" s="79">
        <v>0</v>
      </c>
      <c r="W42" s="79">
        <v>0</v>
      </c>
      <c r="X42" s="79">
        <v>0</v>
      </c>
      <c r="Y42" s="79">
        <v>0</v>
      </c>
      <c r="Z42" s="77"/>
      <c r="AA42" s="79">
        <v>12340711</v>
      </c>
      <c r="AB42" s="77" t="s">
        <v>187</v>
      </c>
      <c r="AC42" s="79">
        <v>12340711</v>
      </c>
      <c r="AD42" s="79">
        <v>0</v>
      </c>
      <c r="AE42" s="79">
        <v>0</v>
      </c>
      <c r="AF42" s="77"/>
      <c r="AG42" s="77"/>
      <c r="AH42" s="79">
        <v>0</v>
      </c>
      <c r="AI42" s="78">
        <v>43587</v>
      </c>
      <c r="AJ42" s="77"/>
      <c r="AK42" s="77">
        <v>9</v>
      </c>
      <c r="AL42" s="77"/>
      <c r="AM42" s="77" t="s">
        <v>188</v>
      </c>
      <c r="AN42" s="77">
        <v>3</v>
      </c>
      <c r="AO42" s="77">
        <v>21001231</v>
      </c>
      <c r="AP42" s="77">
        <v>20210506</v>
      </c>
      <c r="AQ42" s="79">
        <v>12340711</v>
      </c>
      <c r="AR42" s="79">
        <v>0</v>
      </c>
      <c r="AS42" s="77"/>
    </row>
    <row r="43" spans="1:45">
      <c r="A43" s="77">
        <v>830023202</v>
      </c>
      <c r="B43" s="77" t="s">
        <v>93</v>
      </c>
      <c r="C43" s="77" t="s">
        <v>14</v>
      </c>
      <c r="D43" s="77">
        <v>348375</v>
      </c>
      <c r="E43" s="77" t="s">
        <v>189</v>
      </c>
      <c r="F43" s="77" t="s">
        <v>190</v>
      </c>
      <c r="G43" s="77" t="s">
        <v>14</v>
      </c>
      <c r="H43" s="77">
        <v>348375</v>
      </c>
      <c r="I43" s="78">
        <v>43376</v>
      </c>
      <c r="J43" s="79">
        <v>4806604</v>
      </c>
      <c r="K43" s="79">
        <v>4806604</v>
      </c>
      <c r="L43" s="77" t="s">
        <v>183</v>
      </c>
      <c r="M43" s="77" t="s">
        <v>97</v>
      </c>
      <c r="N43" s="77" t="s">
        <v>184</v>
      </c>
      <c r="O43" s="77"/>
      <c r="P43" s="77" t="s">
        <v>185</v>
      </c>
      <c r="Q43" s="79">
        <v>4806604</v>
      </c>
      <c r="R43" s="77" t="s">
        <v>191</v>
      </c>
      <c r="S43" s="84">
        <v>0</v>
      </c>
      <c r="T43" s="79">
        <v>4806604</v>
      </c>
      <c r="U43" s="79">
        <v>0</v>
      </c>
      <c r="V43" s="79">
        <v>0</v>
      </c>
      <c r="W43" s="79">
        <v>0</v>
      </c>
      <c r="X43" s="79">
        <v>0</v>
      </c>
      <c r="Y43" s="79">
        <v>0</v>
      </c>
      <c r="Z43" s="77"/>
      <c r="AA43" s="79">
        <v>4806604</v>
      </c>
      <c r="AB43" s="77" t="s">
        <v>192</v>
      </c>
      <c r="AC43" s="79">
        <v>4806604</v>
      </c>
      <c r="AD43" s="79">
        <v>0</v>
      </c>
      <c r="AE43" s="79">
        <v>0</v>
      </c>
      <c r="AF43" s="77"/>
      <c r="AG43" s="77"/>
      <c r="AH43" s="79">
        <v>0</v>
      </c>
      <c r="AI43" s="78">
        <v>43292</v>
      </c>
      <c r="AJ43" s="77"/>
      <c r="AK43" s="77">
        <v>9</v>
      </c>
      <c r="AL43" s="77"/>
      <c r="AM43" s="77" t="s">
        <v>188</v>
      </c>
      <c r="AN43" s="77">
        <v>5</v>
      </c>
      <c r="AO43" s="77">
        <v>21001231</v>
      </c>
      <c r="AP43" s="77">
        <v>20210506</v>
      </c>
      <c r="AQ43" s="79">
        <v>4806604</v>
      </c>
      <c r="AR43" s="79">
        <v>0</v>
      </c>
      <c r="AS43" s="77"/>
    </row>
    <row r="44" spans="1:45">
      <c r="A44" s="77">
        <v>830023202</v>
      </c>
      <c r="B44" s="77" t="s">
        <v>93</v>
      </c>
      <c r="C44" s="77" t="s">
        <v>16</v>
      </c>
      <c r="D44" s="77">
        <v>58010</v>
      </c>
      <c r="E44" s="77" t="s">
        <v>193</v>
      </c>
      <c r="F44" s="77" t="s">
        <v>194</v>
      </c>
      <c r="G44" s="77" t="s">
        <v>16</v>
      </c>
      <c r="H44" s="77">
        <v>58010</v>
      </c>
      <c r="I44" s="78">
        <v>44628</v>
      </c>
      <c r="J44" s="79">
        <v>43418951</v>
      </c>
      <c r="K44" s="79">
        <v>43418951</v>
      </c>
      <c r="L44" s="77" t="s">
        <v>183</v>
      </c>
      <c r="M44" s="77" t="s">
        <v>97</v>
      </c>
      <c r="N44" s="77" t="s">
        <v>184</v>
      </c>
      <c r="O44" s="77"/>
      <c r="P44" s="77" t="s">
        <v>185</v>
      </c>
      <c r="Q44" s="79">
        <v>43418951</v>
      </c>
      <c r="R44" s="77" t="s">
        <v>195</v>
      </c>
      <c r="S44" s="84">
        <v>0</v>
      </c>
      <c r="T44" s="79">
        <v>43418951</v>
      </c>
      <c r="U44" s="79">
        <v>0</v>
      </c>
      <c r="V44" s="79">
        <v>0</v>
      </c>
      <c r="W44" s="79">
        <v>0</v>
      </c>
      <c r="X44" s="79">
        <v>0</v>
      </c>
      <c r="Y44" s="79">
        <v>0</v>
      </c>
      <c r="Z44" s="77"/>
      <c r="AA44" s="79">
        <v>43418951</v>
      </c>
      <c r="AB44" s="77" t="s">
        <v>196</v>
      </c>
      <c r="AC44" s="79">
        <v>43418951</v>
      </c>
      <c r="AD44" s="79">
        <v>0</v>
      </c>
      <c r="AE44" s="79">
        <v>0</v>
      </c>
      <c r="AF44" s="77"/>
      <c r="AG44" s="77"/>
      <c r="AH44" s="79">
        <v>0</v>
      </c>
      <c r="AI44" s="78">
        <v>44730</v>
      </c>
      <c r="AJ44" s="77"/>
      <c r="AK44" s="77">
        <v>9</v>
      </c>
      <c r="AL44" s="77"/>
      <c r="AM44" s="77" t="s">
        <v>188</v>
      </c>
      <c r="AN44" s="77">
        <v>1</v>
      </c>
      <c r="AO44" s="77">
        <v>21001231</v>
      </c>
      <c r="AP44" s="77">
        <v>20220618</v>
      </c>
      <c r="AQ44" s="79">
        <v>43418951</v>
      </c>
      <c r="AR44" s="79">
        <v>0</v>
      </c>
      <c r="AS44" s="77"/>
    </row>
    <row r="45" spans="1:45">
      <c r="A45" s="77">
        <v>830023202</v>
      </c>
      <c r="B45" s="77" t="s">
        <v>93</v>
      </c>
      <c r="C45" s="77" t="s">
        <v>16</v>
      </c>
      <c r="D45" s="77">
        <v>58040</v>
      </c>
      <c r="E45" s="77" t="s">
        <v>197</v>
      </c>
      <c r="F45" s="77" t="s">
        <v>198</v>
      </c>
      <c r="G45" s="77" t="s">
        <v>16</v>
      </c>
      <c r="H45" s="77">
        <v>58040</v>
      </c>
      <c r="I45" s="78">
        <v>44629</v>
      </c>
      <c r="J45" s="79">
        <v>14592622</v>
      </c>
      <c r="K45" s="79">
        <v>14592622</v>
      </c>
      <c r="L45" s="77" t="s">
        <v>183</v>
      </c>
      <c r="M45" s="77" t="s">
        <v>97</v>
      </c>
      <c r="N45" s="77" t="s">
        <v>184</v>
      </c>
      <c r="O45" s="77"/>
      <c r="P45" s="77" t="s">
        <v>185</v>
      </c>
      <c r="Q45" s="79">
        <v>14592622</v>
      </c>
      <c r="R45" s="77" t="s">
        <v>199</v>
      </c>
      <c r="S45" s="84">
        <v>0</v>
      </c>
      <c r="T45" s="79">
        <v>14592622</v>
      </c>
      <c r="U45" s="79">
        <v>0</v>
      </c>
      <c r="V45" s="79">
        <v>0</v>
      </c>
      <c r="W45" s="79">
        <v>0</v>
      </c>
      <c r="X45" s="79">
        <v>0</v>
      </c>
      <c r="Y45" s="79">
        <v>0</v>
      </c>
      <c r="Z45" s="77"/>
      <c r="AA45" s="79">
        <v>14592622</v>
      </c>
      <c r="AB45" s="77" t="s">
        <v>200</v>
      </c>
      <c r="AC45" s="79">
        <v>14592622</v>
      </c>
      <c r="AD45" s="79">
        <v>0</v>
      </c>
      <c r="AE45" s="79">
        <v>0</v>
      </c>
      <c r="AF45" s="77"/>
      <c r="AG45" s="77"/>
      <c r="AH45" s="79">
        <v>0</v>
      </c>
      <c r="AI45" s="78">
        <v>44730</v>
      </c>
      <c r="AJ45" s="77"/>
      <c r="AK45" s="77">
        <v>9</v>
      </c>
      <c r="AL45" s="77"/>
      <c r="AM45" s="77" t="s">
        <v>188</v>
      </c>
      <c r="AN45" s="77">
        <v>1</v>
      </c>
      <c r="AO45" s="77">
        <v>21001231</v>
      </c>
      <c r="AP45" s="77">
        <v>20220618</v>
      </c>
      <c r="AQ45" s="79">
        <v>14592622</v>
      </c>
      <c r="AR45" s="79">
        <v>0</v>
      </c>
      <c r="AS45" s="77"/>
    </row>
    <row r="46" spans="1:45">
      <c r="A46" s="77">
        <v>830023202</v>
      </c>
      <c r="B46" s="77" t="s">
        <v>93</v>
      </c>
      <c r="C46" s="77" t="s">
        <v>16</v>
      </c>
      <c r="D46" s="77">
        <v>36737</v>
      </c>
      <c r="E46" s="77" t="s">
        <v>201</v>
      </c>
      <c r="F46" s="77" t="s">
        <v>202</v>
      </c>
      <c r="G46" s="77" t="s">
        <v>16</v>
      </c>
      <c r="H46" s="77">
        <v>36737</v>
      </c>
      <c r="I46" s="78">
        <v>44326</v>
      </c>
      <c r="J46" s="79">
        <v>36100559</v>
      </c>
      <c r="K46" s="79">
        <v>34623225</v>
      </c>
      <c r="L46" s="77" t="s">
        <v>203</v>
      </c>
      <c r="M46" s="77" t="s">
        <v>97</v>
      </c>
      <c r="N46" s="77" t="s">
        <v>184</v>
      </c>
      <c r="O46" s="77"/>
      <c r="P46" s="77" t="s">
        <v>185</v>
      </c>
      <c r="Q46" s="79">
        <v>36100559</v>
      </c>
      <c r="R46" s="77" t="s">
        <v>204</v>
      </c>
      <c r="S46" s="84">
        <v>0</v>
      </c>
      <c r="T46" s="79">
        <v>36100559</v>
      </c>
      <c r="U46" s="79">
        <v>0</v>
      </c>
      <c r="V46" s="79">
        <v>0</v>
      </c>
      <c r="W46" s="79">
        <v>0</v>
      </c>
      <c r="X46" s="79">
        <v>0</v>
      </c>
      <c r="Y46" s="79">
        <v>0</v>
      </c>
      <c r="Z46" s="77"/>
      <c r="AA46" s="79">
        <v>36100559</v>
      </c>
      <c r="AB46" s="77" t="s">
        <v>205</v>
      </c>
      <c r="AC46" s="79">
        <v>36100559</v>
      </c>
      <c r="AD46" s="79">
        <v>0</v>
      </c>
      <c r="AE46" s="79">
        <v>0</v>
      </c>
      <c r="AF46" s="77"/>
      <c r="AG46" s="77"/>
      <c r="AH46" s="79">
        <v>0</v>
      </c>
      <c r="AI46" s="78">
        <v>44234</v>
      </c>
      <c r="AJ46" s="77"/>
      <c r="AK46" s="77">
        <v>9</v>
      </c>
      <c r="AL46" s="77"/>
      <c r="AM46" s="77" t="s">
        <v>188</v>
      </c>
      <c r="AN46" s="77">
        <v>1</v>
      </c>
      <c r="AO46" s="77">
        <v>21001231</v>
      </c>
      <c r="AP46" s="77">
        <v>20210702</v>
      </c>
      <c r="AQ46" s="79">
        <v>36100559</v>
      </c>
      <c r="AR46" s="79">
        <v>0</v>
      </c>
      <c r="AS46" s="77"/>
    </row>
    <row r="47" spans="1:45">
      <c r="A47" s="77">
        <v>830023202</v>
      </c>
      <c r="B47" s="77" t="s">
        <v>93</v>
      </c>
      <c r="C47" s="77" t="s">
        <v>14</v>
      </c>
      <c r="D47" s="77">
        <v>331588</v>
      </c>
      <c r="E47" s="77" t="s">
        <v>206</v>
      </c>
      <c r="F47" s="77" t="s">
        <v>207</v>
      </c>
      <c r="G47" s="77" t="s">
        <v>14</v>
      </c>
      <c r="H47" s="77">
        <v>331588</v>
      </c>
      <c r="I47" s="78">
        <v>43194</v>
      </c>
      <c r="J47" s="79">
        <v>5480124</v>
      </c>
      <c r="K47" s="79">
        <v>812828</v>
      </c>
      <c r="L47" s="77" t="s">
        <v>208</v>
      </c>
      <c r="M47" s="77" t="s">
        <v>97</v>
      </c>
      <c r="N47" s="77" t="s">
        <v>209</v>
      </c>
      <c r="O47" s="77"/>
      <c r="P47" s="77" t="s">
        <v>210</v>
      </c>
      <c r="Q47" s="79">
        <v>812828</v>
      </c>
      <c r="R47" s="77" t="s">
        <v>211</v>
      </c>
      <c r="S47" s="84">
        <v>0</v>
      </c>
      <c r="T47" s="79">
        <v>5480124</v>
      </c>
      <c r="U47" s="79">
        <v>0</v>
      </c>
      <c r="V47" s="79">
        <v>0</v>
      </c>
      <c r="W47" s="79">
        <v>0</v>
      </c>
      <c r="X47" s="79">
        <v>4667296</v>
      </c>
      <c r="Y47" s="79">
        <v>0</v>
      </c>
      <c r="Z47" s="77"/>
      <c r="AA47" s="79">
        <v>812828</v>
      </c>
      <c r="AB47" s="77" t="s">
        <v>212</v>
      </c>
      <c r="AC47" s="79">
        <v>812828</v>
      </c>
      <c r="AD47" s="79">
        <v>4573950</v>
      </c>
      <c r="AE47" s="79">
        <v>0</v>
      </c>
      <c r="AF47" s="77">
        <v>2201166780</v>
      </c>
      <c r="AG47" s="77" t="s">
        <v>229</v>
      </c>
      <c r="AH47" s="79">
        <v>0</v>
      </c>
      <c r="AI47" s="78">
        <v>43195</v>
      </c>
      <c r="AJ47" s="77"/>
      <c r="AK47" s="77">
        <v>9</v>
      </c>
      <c r="AL47" s="77"/>
      <c r="AM47" s="77" t="s">
        <v>213</v>
      </c>
      <c r="AN47" s="77">
        <v>4</v>
      </c>
      <c r="AO47" s="77">
        <v>20220712</v>
      </c>
      <c r="AP47" s="77">
        <v>20210506</v>
      </c>
      <c r="AQ47" s="79">
        <v>5480124</v>
      </c>
      <c r="AR47" s="79">
        <v>0</v>
      </c>
      <c r="AS47" s="77"/>
    </row>
  </sheetData>
  <autoFilter ref="A2:AS47"/>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1"/>
  <sheetViews>
    <sheetView workbookViewId="0">
      <selection activeCell="F16" sqref="F16"/>
    </sheetView>
  </sheetViews>
  <sheetFormatPr baseColWidth="10" defaultRowHeight="15"/>
  <cols>
    <col min="1" max="1" width="46.5703125" bestFit="1" customWidth="1"/>
    <col min="2" max="2" width="12.7109375" style="88" customWidth="1"/>
    <col min="3" max="3" width="14.42578125" style="80" customWidth="1"/>
    <col min="4" max="4" width="20.85546875" style="80" customWidth="1"/>
  </cols>
  <sheetData>
    <row r="3" spans="1:4">
      <c r="A3" s="90" t="s">
        <v>235</v>
      </c>
      <c r="B3" s="86" t="s">
        <v>236</v>
      </c>
      <c r="C3" s="89" t="s">
        <v>237</v>
      </c>
      <c r="D3" s="89" t="s">
        <v>238</v>
      </c>
    </row>
    <row r="4" spans="1:4">
      <c r="A4" s="85" t="s">
        <v>209</v>
      </c>
      <c r="B4" s="87">
        <v>1</v>
      </c>
      <c r="C4" s="89">
        <v>812828</v>
      </c>
      <c r="D4" s="89">
        <v>0</v>
      </c>
    </row>
    <row r="5" spans="1:4">
      <c r="A5" s="85" t="s">
        <v>231</v>
      </c>
      <c r="B5" s="87">
        <v>1</v>
      </c>
      <c r="C5" s="89">
        <v>184195</v>
      </c>
      <c r="D5" s="89">
        <v>4445352</v>
      </c>
    </row>
    <row r="6" spans="1:4">
      <c r="A6" s="85" t="s">
        <v>230</v>
      </c>
      <c r="B6" s="87">
        <v>2</v>
      </c>
      <c r="C6" s="89">
        <v>314681</v>
      </c>
      <c r="D6" s="89">
        <v>0</v>
      </c>
    </row>
    <row r="7" spans="1:4">
      <c r="A7" s="85" t="s">
        <v>184</v>
      </c>
      <c r="B7" s="87">
        <v>5</v>
      </c>
      <c r="C7" s="89">
        <v>109782113</v>
      </c>
      <c r="D7" s="89">
        <v>0</v>
      </c>
    </row>
    <row r="8" spans="1:4">
      <c r="A8" s="85" t="s">
        <v>233</v>
      </c>
      <c r="B8" s="87">
        <v>6</v>
      </c>
      <c r="C8" s="89">
        <v>3881659</v>
      </c>
      <c r="D8" s="89">
        <v>0</v>
      </c>
    </row>
    <row r="9" spans="1:4">
      <c r="A9" s="85" t="s">
        <v>232</v>
      </c>
      <c r="B9" s="87">
        <v>30</v>
      </c>
      <c r="C9" s="89">
        <v>94122122</v>
      </c>
      <c r="D9" s="89">
        <v>95483370</v>
      </c>
    </row>
    <row r="10" spans="1:4">
      <c r="A10" s="86" t="s">
        <v>234</v>
      </c>
      <c r="B10" s="87">
        <v>45</v>
      </c>
      <c r="C10" s="92">
        <v>209097598</v>
      </c>
      <c r="D10" s="92">
        <v>99928722</v>
      </c>
    </row>
    <row r="11" spans="1:4">
      <c r="A11" s="88"/>
      <c r="C11" s="91"/>
      <c r="D11" s="9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zoomScale="90" zoomScaleNormal="90" zoomScaleSheetLayoutView="100" workbookViewId="0">
      <selection activeCell="L33" sqref="L33"/>
    </sheetView>
  </sheetViews>
  <sheetFormatPr baseColWidth="10" defaultRowHeight="12.75"/>
  <cols>
    <col min="1" max="1" width="4.42578125" style="30" customWidth="1"/>
    <col min="2" max="2" width="11.42578125" style="30"/>
    <col min="3" max="3" width="17.5703125" style="30" customWidth="1"/>
    <col min="4" max="4" width="11.5703125" style="30" customWidth="1"/>
    <col min="5" max="8" width="11.42578125" style="30"/>
    <col min="9" max="9" width="22.5703125" style="30" customWidth="1"/>
    <col min="10" max="10" width="14" style="30" customWidth="1"/>
    <col min="11" max="11" width="1.7109375" style="30" customWidth="1"/>
    <col min="12" max="207" width="11.42578125" style="30"/>
    <col min="208" max="208" width="4.42578125" style="30" customWidth="1"/>
    <col min="209" max="209" width="11.42578125" style="30"/>
    <col min="210" max="210" width="17.5703125" style="30" customWidth="1"/>
    <col min="211" max="211" width="11.5703125" style="30" customWidth="1"/>
    <col min="212" max="215" width="11.42578125" style="30"/>
    <col min="216" max="216" width="22.5703125" style="30" customWidth="1"/>
    <col min="217" max="217" width="14" style="30" customWidth="1"/>
    <col min="218" max="218" width="1.7109375" style="30" customWidth="1"/>
    <col min="219" max="463" width="11.42578125" style="30"/>
    <col min="464" max="464" width="4.42578125" style="30" customWidth="1"/>
    <col min="465" max="465" width="11.42578125" style="30"/>
    <col min="466" max="466" width="17.5703125" style="30" customWidth="1"/>
    <col min="467" max="467" width="11.5703125" style="30" customWidth="1"/>
    <col min="468" max="471" width="11.42578125" style="30"/>
    <col min="472" max="472" width="22.5703125" style="30" customWidth="1"/>
    <col min="473" max="473" width="14" style="30" customWidth="1"/>
    <col min="474" max="474" width="1.7109375" style="30" customWidth="1"/>
    <col min="475" max="719" width="11.42578125" style="30"/>
    <col min="720" max="720" width="4.42578125" style="30" customWidth="1"/>
    <col min="721" max="721" width="11.42578125" style="30"/>
    <col min="722" max="722" width="17.5703125" style="30" customWidth="1"/>
    <col min="723" max="723" width="11.5703125" style="30" customWidth="1"/>
    <col min="724" max="727" width="11.42578125" style="30"/>
    <col min="728" max="728" width="22.5703125" style="30" customWidth="1"/>
    <col min="729" max="729" width="14" style="30" customWidth="1"/>
    <col min="730" max="730" width="1.7109375" style="30" customWidth="1"/>
    <col min="731" max="975" width="11.42578125" style="30"/>
    <col min="976" max="976" width="4.42578125" style="30" customWidth="1"/>
    <col min="977" max="977" width="11.42578125" style="30"/>
    <col min="978" max="978" width="17.5703125" style="30" customWidth="1"/>
    <col min="979" max="979" width="11.5703125" style="30" customWidth="1"/>
    <col min="980" max="983" width="11.42578125" style="30"/>
    <col min="984" max="984" width="22.5703125" style="30" customWidth="1"/>
    <col min="985" max="985" width="14" style="30" customWidth="1"/>
    <col min="986" max="986" width="1.7109375" style="30" customWidth="1"/>
    <col min="987" max="1231" width="11.42578125" style="30"/>
    <col min="1232" max="1232" width="4.42578125" style="30" customWidth="1"/>
    <col min="1233" max="1233" width="11.42578125" style="30"/>
    <col min="1234" max="1234" width="17.5703125" style="30" customWidth="1"/>
    <col min="1235" max="1235" width="11.5703125" style="30" customWidth="1"/>
    <col min="1236" max="1239" width="11.42578125" style="30"/>
    <col min="1240" max="1240" width="22.5703125" style="30" customWidth="1"/>
    <col min="1241" max="1241" width="14" style="30" customWidth="1"/>
    <col min="1242" max="1242" width="1.7109375" style="30" customWidth="1"/>
    <col min="1243" max="1487" width="11.42578125" style="30"/>
    <col min="1488" max="1488" width="4.42578125" style="30" customWidth="1"/>
    <col min="1489" max="1489" width="11.42578125" style="30"/>
    <col min="1490" max="1490" width="17.5703125" style="30" customWidth="1"/>
    <col min="1491" max="1491" width="11.5703125" style="30" customWidth="1"/>
    <col min="1492" max="1495" width="11.42578125" style="30"/>
    <col min="1496" max="1496" width="22.5703125" style="30" customWidth="1"/>
    <col min="1497" max="1497" width="14" style="30" customWidth="1"/>
    <col min="1498" max="1498" width="1.7109375" style="30" customWidth="1"/>
    <col min="1499" max="1743" width="11.42578125" style="30"/>
    <col min="1744" max="1744" width="4.42578125" style="30" customWidth="1"/>
    <col min="1745" max="1745" width="11.42578125" style="30"/>
    <col min="1746" max="1746" width="17.5703125" style="30" customWidth="1"/>
    <col min="1747" max="1747" width="11.5703125" style="30" customWidth="1"/>
    <col min="1748" max="1751" width="11.42578125" style="30"/>
    <col min="1752" max="1752" width="22.5703125" style="30" customWidth="1"/>
    <col min="1753" max="1753" width="14" style="30" customWidth="1"/>
    <col min="1754" max="1754" width="1.7109375" style="30" customWidth="1"/>
    <col min="1755" max="1999" width="11.42578125" style="30"/>
    <col min="2000" max="2000" width="4.42578125" style="30" customWidth="1"/>
    <col min="2001" max="2001" width="11.42578125" style="30"/>
    <col min="2002" max="2002" width="17.5703125" style="30" customWidth="1"/>
    <col min="2003" max="2003" width="11.5703125" style="30" customWidth="1"/>
    <col min="2004" max="2007" width="11.42578125" style="30"/>
    <col min="2008" max="2008" width="22.5703125" style="30" customWidth="1"/>
    <col min="2009" max="2009" width="14" style="30" customWidth="1"/>
    <col min="2010" max="2010" width="1.7109375" style="30" customWidth="1"/>
    <col min="2011" max="2255" width="11.42578125" style="30"/>
    <col min="2256" max="2256" width="4.42578125" style="30" customWidth="1"/>
    <col min="2257" max="2257" width="11.42578125" style="30"/>
    <col min="2258" max="2258" width="17.5703125" style="30" customWidth="1"/>
    <col min="2259" max="2259" width="11.5703125" style="30" customWidth="1"/>
    <col min="2260" max="2263" width="11.42578125" style="30"/>
    <col min="2264" max="2264" width="22.5703125" style="30" customWidth="1"/>
    <col min="2265" max="2265" width="14" style="30" customWidth="1"/>
    <col min="2266" max="2266" width="1.7109375" style="30" customWidth="1"/>
    <col min="2267" max="2511" width="11.42578125" style="30"/>
    <col min="2512" max="2512" width="4.42578125" style="30" customWidth="1"/>
    <col min="2513" max="2513" width="11.42578125" style="30"/>
    <col min="2514" max="2514" width="17.5703125" style="30" customWidth="1"/>
    <col min="2515" max="2515" width="11.5703125" style="30" customWidth="1"/>
    <col min="2516" max="2519" width="11.42578125" style="30"/>
    <col min="2520" max="2520" width="22.5703125" style="30" customWidth="1"/>
    <col min="2521" max="2521" width="14" style="30" customWidth="1"/>
    <col min="2522" max="2522" width="1.7109375" style="30" customWidth="1"/>
    <col min="2523" max="2767" width="11.42578125" style="30"/>
    <col min="2768" max="2768" width="4.42578125" style="30" customWidth="1"/>
    <col min="2769" max="2769" width="11.42578125" style="30"/>
    <col min="2770" max="2770" width="17.5703125" style="30" customWidth="1"/>
    <col min="2771" max="2771" width="11.5703125" style="30" customWidth="1"/>
    <col min="2772" max="2775" width="11.42578125" style="30"/>
    <col min="2776" max="2776" width="22.5703125" style="30" customWidth="1"/>
    <col min="2777" max="2777" width="14" style="30" customWidth="1"/>
    <col min="2778" max="2778" width="1.7109375" style="30" customWidth="1"/>
    <col min="2779" max="3023" width="11.42578125" style="30"/>
    <col min="3024" max="3024" width="4.42578125" style="30" customWidth="1"/>
    <col min="3025" max="3025" width="11.42578125" style="30"/>
    <col min="3026" max="3026" width="17.5703125" style="30" customWidth="1"/>
    <col min="3027" max="3027" width="11.5703125" style="30" customWidth="1"/>
    <col min="3028" max="3031" width="11.42578125" style="30"/>
    <col min="3032" max="3032" width="22.5703125" style="30" customWidth="1"/>
    <col min="3033" max="3033" width="14" style="30" customWidth="1"/>
    <col min="3034" max="3034" width="1.7109375" style="30" customWidth="1"/>
    <col min="3035" max="3279" width="11.42578125" style="30"/>
    <col min="3280" max="3280" width="4.42578125" style="30" customWidth="1"/>
    <col min="3281" max="3281" width="11.42578125" style="30"/>
    <col min="3282" max="3282" width="17.5703125" style="30" customWidth="1"/>
    <col min="3283" max="3283" width="11.5703125" style="30" customWidth="1"/>
    <col min="3284" max="3287" width="11.42578125" style="30"/>
    <col min="3288" max="3288" width="22.5703125" style="30" customWidth="1"/>
    <col min="3289" max="3289" width="14" style="30" customWidth="1"/>
    <col min="3290" max="3290" width="1.7109375" style="30" customWidth="1"/>
    <col min="3291" max="3535" width="11.42578125" style="30"/>
    <col min="3536" max="3536" width="4.42578125" style="30" customWidth="1"/>
    <col min="3537" max="3537" width="11.42578125" style="30"/>
    <col min="3538" max="3538" width="17.5703125" style="30" customWidth="1"/>
    <col min="3539" max="3539" width="11.5703125" style="30" customWidth="1"/>
    <col min="3540" max="3543" width="11.42578125" style="30"/>
    <col min="3544" max="3544" width="22.5703125" style="30" customWidth="1"/>
    <col min="3545" max="3545" width="14" style="30" customWidth="1"/>
    <col min="3546" max="3546" width="1.7109375" style="30" customWidth="1"/>
    <col min="3547" max="3791" width="11.42578125" style="30"/>
    <col min="3792" max="3792" width="4.42578125" style="30" customWidth="1"/>
    <col min="3793" max="3793" width="11.42578125" style="30"/>
    <col min="3794" max="3794" width="17.5703125" style="30" customWidth="1"/>
    <col min="3795" max="3795" width="11.5703125" style="30" customWidth="1"/>
    <col min="3796" max="3799" width="11.42578125" style="30"/>
    <col min="3800" max="3800" width="22.5703125" style="30" customWidth="1"/>
    <col min="3801" max="3801" width="14" style="30" customWidth="1"/>
    <col min="3802" max="3802" width="1.7109375" style="30" customWidth="1"/>
    <col min="3803" max="4047" width="11.42578125" style="30"/>
    <col min="4048" max="4048" width="4.42578125" style="30" customWidth="1"/>
    <col min="4049" max="4049" width="11.42578125" style="30"/>
    <col min="4050" max="4050" width="17.5703125" style="30" customWidth="1"/>
    <col min="4051" max="4051" width="11.5703125" style="30" customWidth="1"/>
    <col min="4052" max="4055" width="11.42578125" style="30"/>
    <col min="4056" max="4056" width="22.5703125" style="30" customWidth="1"/>
    <col min="4057" max="4057" width="14" style="30" customWidth="1"/>
    <col min="4058" max="4058" width="1.7109375" style="30" customWidth="1"/>
    <col min="4059" max="4303" width="11.42578125" style="30"/>
    <col min="4304" max="4304" width="4.42578125" style="30" customWidth="1"/>
    <col min="4305" max="4305" width="11.42578125" style="30"/>
    <col min="4306" max="4306" width="17.5703125" style="30" customWidth="1"/>
    <col min="4307" max="4307" width="11.5703125" style="30" customWidth="1"/>
    <col min="4308" max="4311" width="11.42578125" style="30"/>
    <col min="4312" max="4312" width="22.5703125" style="30" customWidth="1"/>
    <col min="4313" max="4313" width="14" style="30" customWidth="1"/>
    <col min="4314" max="4314" width="1.7109375" style="30" customWidth="1"/>
    <col min="4315" max="4559" width="11.42578125" style="30"/>
    <col min="4560" max="4560" width="4.42578125" style="30" customWidth="1"/>
    <col min="4561" max="4561" width="11.42578125" style="30"/>
    <col min="4562" max="4562" width="17.5703125" style="30" customWidth="1"/>
    <col min="4563" max="4563" width="11.5703125" style="30" customWidth="1"/>
    <col min="4564" max="4567" width="11.42578125" style="30"/>
    <col min="4568" max="4568" width="22.5703125" style="30" customWidth="1"/>
    <col min="4569" max="4569" width="14" style="30" customWidth="1"/>
    <col min="4570" max="4570" width="1.7109375" style="30" customWidth="1"/>
    <col min="4571" max="4815" width="11.42578125" style="30"/>
    <col min="4816" max="4816" width="4.42578125" style="30" customWidth="1"/>
    <col min="4817" max="4817" width="11.42578125" style="30"/>
    <col min="4818" max="4818" width="17.5703125" style="30" customWidth="1"/>
    <col min="4819" max="4819" width="11.5703125" style="30" customWidth="1"/>
    <col min="4820" max="4823" width="11.42578125" style="30"/>
    <col min="4824" max="4824" width="22.5703125" style="30" customWidth="1"/>
    <col min="4825" max="4825" width="14" style="30" customWidth="1"/>
    <col min="4826" max="4826" width="1.7109375" style="30" customWidth="1"/>
    <col min="4827" max="5071" width="11.42578125" style="30"/>
    <col min="5072" max="5072" width="4.42578125" style="30" customWidth="1"/>
    <col min="5073" max="5073" width="11.42578125" style="30"/>
    <col min="5074" max="5074" width="17.5703125" style="30" customWidth="1"/>
    <col min="5075" max="5075" width="11.5703125" style="30" customWidth="1"/>
    <col min="5076" max="5079" width="11.42578125" style="30"/>
    <col min="5080" max="5080" width="22.5703125" style="30" customWidth="1"/>
    <col min="5081" max="5081" width="14" style="30" customWidth="1"/>
    <col min="5082" max="5082" width="1.7109375" style="30" customWidth="1"/>
    <col min="5083" max="5327" width="11.42578125" style="30"/>
    <col min="5328" max="5328" width="4.42578125" style="30" customWidth="1"/>
    <col min="5329" max="5329" width="11.42578125" style="30"/>
    <col min="5330" max="5330" width="17.5703125" style="30" customWidth="1"/>
    <col min="5331" max="5331" width="11.5703125" style="30" customWidth="1"/>
    <col min="5332" max="5335" width="11.42578125" style="30"/>
    <col min="5336" max="5336" width="22.5703125" style="30" customWidth="1"/>
    <col min="5337" max="5337" width="14" style="30" customWidth="1"/>
    <col min="5338" max="5338" width="1.7109375" style="30" customWidth="1"/>
    <col min="5339" max="5583" width="11.42578125" style="30"/>
    <col min="5584" max="5584" width="4.42578125" style="30" customWidth="1"/>
    <col min="5585" max="5585" width="11.42578125" style="30"/>
    <col min="5586" max="5586" width="17.5703125" style="30" customWidth="1"/>
    <col min="5587" max="5587" width="11.5703125" style="30" customWidth="1"/>
    <col min="5588" max="5591" width="11.42578125" style="30"/>
    <col min="5592" max="5592" width="22.5703125" style="30" customWidth="1"/>
    <col min="5593" max="5593" width="14" style="30" customWidth="1"/>
    <col min="5594" max="5594" width="1.7109375" style="30" customWidth="1"/>
    <col min="5595" max="5839" width="11.42578125" style="30"/>
    <col min="5840" max="5840" width="4.42578125" style="30" customWidth="1"/>
    <col min="5841" max="5841" width="11.42578125" style="30"/>
    <col min="5842" max="5842" width="17.5703125" style="30" customWidth="1"/>
    <col min="5843" max="5843" width="11.5703125" style="30" customWidth="1"/>
    <col min="5844" max="5847" width="11.42578125" style="30"/>
    <col min="5848" max="5848" width="22.5703125" style="30" customWidth="1"/>
    <col min="5849" max="5849" width="14" style="30" customWidth="1"/>
    <col min="5850" max="5850" width="1.7109375" style="30" customWidth="1"/>
    <col min="5851" max="6095" width="11.42578125" style="30"/>
    <col min="6096" max="6096" width="4.42578125" style="30" customWidth="1"/>
    <col min="6097" max="6097" width="11.42578125" style="30"/>
    <col min="6098" max="6098" width="17.5703125" style="30" customWidth="1"/>
    <col min="6099" max="6099" width="11.5703125" style="30" customWidth="1"/>
    <col min="6100" max="6103" width="11.42578125" style="30"/>
    <col min="6104" max="6104" width="22.5703125" style="30" customWidth="1"/>
    <col min="6105" max="6105" width="14" style="30" customWidth="1"/>
    <col min="6106" max="6106" width="1.7109375" style="30" customWidth="1"/>
    <col min="6107" max="6351" width="11.42578125" style="30"/>
    <col min="6352" max="6352" width="4.42578125" style="30" customWidth="1"/>
    <col min="6353" max="6353" width="11.42578125" style="30"/>
    <col min="6354" max="6354" width="17.5703125" style="30" customWidth="1"/>
    <col min="6355" max="6355" width="11.5703125" style="30" customWidth="1"/>
    <col min="6356" max="6359" width="11.42578125" style="30"/>
    <col min="6360" max="6360" width="22.5703125" style="30" customWidth="1"/>
    <col min="6361" max="6361" width="14" style="30" customWidth="1"/>
    <col min="6362" max="6362" width="1.7109375" style="30" customWidth="1"/>
    <col min="6363" max="6607" width="11.42578125" style="30"/>
    <col min="6608" max="6608" width="4.42578125" style="30" customWidth="1"/>
    <col min="6609" max="6609" width="11.42578125" style="30"/>
    <col min="6610" max="6610" width="17.5703125" style="30" customWidth="1"/>
    <col min="6611" max="6611" width="11.5703125" style="30" customWidth="1"/>
    <col min="6612" max="6615" width="11.42578125" style="30"/>
    <col min="6616" max="6616" width="22.5703125" style="30" customWidth="1"/>
    <col min="6617" max="6617" width="14" style="30" customWidth="1"/>
    <col min="6618" max="6618" width="1.7109375" style="30" customWidth="1"/>
    <col min="6619" max="6863" width="11.42578125" style="30"/>
    <col min="6864" max="6864" width="4.42578125" style="30" customWidth="1"/>
    <col min="6865" max="6865" width="11.42578125" style="30"/>
    <col min="6866" max="6866" width="17.5703125" style="30" customWidth="1"/>
    <col min="6867" max="6867" width="11.5703125" style="30" customWidth="1"/>
    <col min="6868" max="6871" width="11.42578125" style="30"/>
    <col min="6872" max="6872" width="22.5703125" style="30" customWidth="1"/>
    <col min="6873" max="6873" width="14" style="30" customWidth="1"/>
    <col min="6874" max="6874" width="1.7109375" style="30" customWidth="1"/>
    <col min="6875" max="7119" width="11.42578125" style="30"/>
    <col min="7120" max="7120" width="4.42578125" style="30" customWidth="1"/>
    <col min="7121" max="7121" width="11.42578125" style="30"/>
    <col min="7122" max="7122" width="17.5703125" style="30" customWidth="1"/>
    <col min="7123" max="7123" width="11.5703125" style="30" customWidth="1"/>
    <col min="7124" max="7127" width="11.42578125" style="30"/>
    <col min="7128" max="7128" width="22.5703125" style="30" customWidth="1"/>
    <col min="7129" max="7129" width="14" style="30" customWidth="1"/>
    <col min="7130" max="7130" width="1.7109375" style="30" customWidth="1"/>
    <col min="7131" max="7375" width="11.42578125" style="30"/>
    <col min="7376" max="7376" width="4.42578125" style="30" customWidth="1"/>
    <col min="7377" max="7377" width="11.42578125" style="30"/>
    <col min="7378" max="7378" width="17.5703125" style="30" customWidth="1"/>
    <col min="7379" max="7379" width="11.5703125" style="30" customWidth="1"/>
    <col min="7380" max="7383" width="11.42578125" style="30"/>
    <col min="7384" max="7384" width="22.5703125" style="30" customWidth="1"/>
    <col min="7385" max="7385" width="14" style="30" customWidth="1"/>
    <col min="7386" max="7386" width="1.7109375" style="30" customWidth="1"/>
    <col min="7387" max="7631" width="11.42578125" style="30"/>
    <col min="7632" max="7632" width="4.42578125" style="30" customWidth="1"/>
    <col min="7633" max="7633" width="11.42578125" style="30"/>
    <col min="7634" max="7634" width="17.5703125" style="30" customWidth="1"/>
    <col min="7635" max="7635" width="11.5703125" style="30" customWidth="1"/>
    <col min="7636" max="7639" width="11.42578125" style="30"/>
    <col min="7640" max="7640" width="22.5703125" style="30" customWidth="1"/>
    <col min="7641" max="7641" width="14" style="30" customWidth="1"/>
    <col min="7642" max="7642" width="1.7109375" style="30" customWidth="1"/>
    <col min="7643" max="7887" width="11.42578125" style="30"/>
    <col min="7888" max="7888" width="4.42578125" style="30" customWidth="1"/>
    <col min="7889" max="7889" width="11.42578125" style="30"/>
    <col min="7890" max="7890" width="17.5703125" style="30" customWidth="1"/>
    <col min="7891" max="7891" width="11.5703125" style="30" customWidth="1"/>
    <col min="7892" max="7895" width="11.42578125" style="30"/>
    <col min="7896" max="7896" width="22.5703125" style="30" customWidth="1"/>
    <col min="7897" max="7897" width="14" style="30" customWidth="1"/>
    <col min="7898" max="7898" width="1.7109375" style="30" customWidth="1"/>
    <col min="7899" max="8143" width="11.42578125" style="30"/>
    <col min="8144" max="8144" width="4.42578125" style="30" customWidth="1"/>
    <col min="8145" max="8145" width="11.42578125" style="30"/>
    <col min="8146" max="8146" width="17.5703125" style="30" customWidth="1"/>
    <col min="8147" max="8147" width="11.5703125" style="30" customWidth="1"/>
    <col min="8148" max="8151" width="11.42578125" style="30"/>
    <col min="8152" max="8152" width="22.5703125" style="30" customWidth="1"/>
    <col min="8153" max="8153" width="14" style="30" customWidth="1"/>
    <col min="8154" max="8154" width="1.7109375" style="30" customWidth="1"/>
    <col min="8155" max="8399" width="11.42578125" style="30"/>
    <col min="8400" max="8400" width="4.42578125" style="30" customWidth="1"/>
    <col min="8401" max="8401" width="11.42578125" style="30"/>
    <col min="8402" max="8402" width="17.5703125" style="30" customWidth="1"/>
    <col min="8403" max="8403" width="11.5703125" style="30" customWidth="1"/>
    <col min="8404" max="8407" width="11.42578125" style="30"/>
    <col min="8408" max="8408" width="22.5703125" style="30" customWidth="1"/>
    <col min="8409" max="8409" width="14" style="30" customWidth="1"/>
    <col min="8410" max="8410" width="1.7109375" style="30" customWidth="1"/>
    <col min="8411" max="8655" width="11.42578125" style="30"/>
    <col min="8656" max="8656" width="4.42578125" style="30" customWidth="1"/>
    <col min="8657" max="8657" width="11.42578125" style="30"/>
    <col min="8658" max="8658" width="17.5703125" style="30" customWidth="1"/>
    <col min="8659" max="8659" width="11.5703125" style="30" customWidth="1"/>
    <col min="8660" max="8663" width="11.42578125" style="30"/>
    <col min="8664" max="8664" width="22.5703125" style="30" customWidth="1"/>
    <col min="8665" max="8665" width="14" style="30" customWidth="1"/>
    <col min="8666" max="8666" width="1.7109375" style="30" customWidth="1"/>
    <col min="8667" max="8911" width="11.42578125" style="30"/>
    <col min="8912" max="8912" width="4.42578125" style="30" customWidth="1"/>
    <col min="8913" max="8913" width="11.42578125" style="30"/>
    <col min="8914" max="8914" width="17.5703125" style="30" customWidth="1"/>
    <col min="8915" max="8915" width="11.5703125" style="30" customWidth="1"/>
    <col min="8916" max="8919" width="11.42578125" style="30"/>
    <col min="8920" max="8920" width="22.5703125" style="30" customWidth="1"/>
    <col min="8921" max="8921" width="14" style="30" customWidth="1"/>
    <col min="8922" max="8922" width="1.7109375" style="30" customWidth="1"/>
    <col min="8923" max="9167" width="11.42578125" style="30"/>
    <col min="9168" max="9168" width="4.42578125" style="30" customWidth="1"/>
    <col min="9169" max="9169" width="11.42578125" style="30"/>
    <col min="9170" max="9170" width="17.5703125" style="30" customWidth="1"/>
    <col min="9171" max="9171" width="11.5703125" style="30" customWidth="1"/>
    <col min="9172" max="9175" width="11.42578125" style="30"/>
    <col min="9176" max="9176" width="22.5703125" style="30" customWidth="1"/>
    <col min="9177" max="9177" width="14" style="30" customWidth="1"/>
    <col min="9178" max="9178" width="1.7109375" style="30" customWidth="1"/>
    <col min="9179" max="9423" width="11.42578125" style="30"/>
    <col min="9424" max="9424" width="4.42578125" style="30" customWidth="1"/>
    <col min="9425" max="9425" width="11.42578125" style="30"/>
    <col min="9426" max="9426" width="17.5703125" style="30" customWidth="1"/>
    <col min="9427" max="9427" width="11.5703125" style="30" customWidth="1"/>
    <col min="9428" max="9431" width="11.42578125" style="30"/>
    <col min="9432" max="9432" width="22.5703125" style="30" customWidth="1"/>
    <col min="9433" max="9433" width="14" style="30" customWidth="1"/>
    <col min="9434" max="9434" width="1.7109375" style="30" customWidth="1"/>
    <col min="9435" max="9679" width="11.42578125" style="30"/>
    <col min="9680" max="9680" width="4.42578125" style="30" customWidth="1"/>
    <col min="9681" max="9681" width="11.42578125" style="30"/>
    <col min="9682" max="9682" width="17.5703125" style="30" customWidth="1"/>
    <col min="9683" max="9683" width="11.5703125" style="30" customWidth="1"/>
    <col min="9684" max="9687" width="11.42578125" style="30"/>
    <col min="9688" max="9688" width="22.5703125" style="30" customWidth="1"/>
    <col min="9689" max="9689" width="14" style="30" customWidth="1"/>
    <col min="9690" max="9690" width="1.7109375" style="30" customWidth="1"/>
    <col min="9691" max="9935" width="11.42578125" style="30"/>
    <col min="9936" max="9936" width="4.42578125" style="30" customWidth="1"/>
    <col min="9937" max="9937" width="11.42578125" style="30"/>
    <col min="9938" max="9938" width="17.5703125" style="30" customWidth="1"/>
    <col min="9939" max="9939" width="11.5703125" style="30" customWidth="1"/>
    <col min="9940" max="9943" width="11.42578125" style="30"/>
    <col min="9944" max="9944" width="22.5703125" style="30" customWidth="1"/>
    <col min="9945" max="9945" width="14" style="30" customWidth="1"/>
    <col min="9946" max="9946" width="1.7109375" style="30" customWidth="1"/>
    <col min="9947" max="10191" width="11.42578125" style="30"/>
    <col min="10192" max="10192" width="4.42578125" style="30" customWidth="1"/>
    <col min="10193" max="10193" width="11.42578125" style="30"/>
    <col min="10194" max="10194" width="17.5703125" style="30" customWidth="1"/>
    <col min="10195" max="10195" width="11.5703125" style="30" customWidth="1"/>
    <col min="10196" max="10199" width="11.42578125" style="30"/>
    <col min="10200" max="10200" width="22.5703125" style="30" customWidth="1"/>
    <col min="10201" max="10201" width="14" style="30" customWidth="1"/>
    <col min="10202" max="10202" width="1.7109375" style="30" customWidth="1"/>
    <col min="10203" max="10447" width="11.42578125" style="30"/>
    <col min="10448" max="10448" width="4.42578125" style="30" customWidth="1"/>
    <col min="10449" max="10449" width="11.42578125" style="30"/>
    <col min="10450" max="10450" width="17.5703125" style="30" customWidth="1"/>
    <col min="10451" max="10451" width="11.5703125" style="30" customWidth="1"/>
    <col min="10452" max="10455" width="11.42578125" style="30"/>
    <col min="10456" max="10456" width="22.5703125" style="30" customWidth="1"/>
    <col min="10457" max="10457" width="14" style="30" customWidth="1"/>
    <col min="10458" max="10458" width="1.7109375" style="30" customWidth="1"/>
    <col min="10459" max="10703" width="11.42578125" style="30"/>
    <col min="10704" max="10704" width="4.42578125" style="30" customWidth="1"/>
    <col min="10705" max="10705" width="11.42578125" style="30"/>
    <col min="10706" max="10706" width="17.5703125" style="30" customWidth="1"/>
    <col min="10707" max="10707" width="11.5703125" style="30" customWidth="1"/>
    <col min="10708" max="10711" width="11.42578125" style="30"/>
    <col min="10712" max="10712" width="22.5703125" style="30" customWidth="1"/>
    <col min="10713" max="10713" width="14" style="30" customWidth="1"/>
    <col min="10714" max="10714" width="1.7109375" style="30" customWidth="1"/>
    <col min="10715" max="10959" width="11.42578125" style="30"/>
    <col min="10960" max="10960" width="4.42578125" style="30" customWidth="1"/>
    <col min="10961" max="10961" width="11.42578125" style="30"/>
    <col min="10962" max="10962" width="17.5703125" style="30" customWidth="1"/>
    <col min="10963" max="10963" width="11.5703125" style="30" customWidth="1"/>
    <col min="10964" max="10967" width="11.42578125" style="30"/>
    <col min="10968" max="10968" width="22.5703125" style="30" customWidth="1"/>
    <col min="10969" max="10969" width="14" style="30" customWidth="1"/>
    <col min="10970" max="10970" width="1.7109375" style="30" customWidth="1"/>
    <col min="10971" max="11215" width="11.42578125" style="30"/>
    <col min="11216" max="11216" width="4.42578125" style="30" customWidth="1"/>
    <col min="11217" max="11217" width="11.42578125" style="30"/>
    <col min="11218" max="11218" width="17.5703125" style="30" customWidth="1"/>
    <col min="11219" max="11219" width="11.5703125" style="30" customWidth="1"/>
    <col min="11220" max="11223" width="11.42578125" style="30"/>
    <col min="11224" max="11224" width="22.5703125" style="30" customWidth="1"/>
    <col min="11225" max="11225" width="14" style="30" customWidth="1"/>
    <col min="11226" max="11226" width="1.7109375" style="30" customWidth="1"/>
    <col min="11227" max="11471" width="11.42578125" style="30"/>
    <col min="11472" max="11472" width="4.42578125" style="30" customWidth="1"/>
    <col min="11473" max="11473" width="11.42578125" style="30"/>
    <col min="11474" max="11474" width="17.5703125" style="30" customWidth="1"/>
    <col min="11475" max="11475" width="11.5703125" style="30" customWidth="1"/>
    <col min="11476" max="11479" width="11.42578125" style="30"/>
    <col min="11480" max="11480" width="22.5703125" style="30" customWidth="1"/>
    <col min="11481" max="11481" width="14" style="30" customWidth="1"/>
    <col min="11482" max="11482" width="1.7109375" style="30" customWidth="1"/>
    <col min="11483" max="11727" width="11.42578125" style="30"/>
    <col min="11728" max="11728" width="4.42578125" style="30" customWidth="1"/>
    <col min="11729" max="11729" width="11.42578125" style="30"/>
    <col min="11730" max="11730" width="17.5703125" style="30" customWidth="1"/>
    <col min="11731" max="11731" width="11.5703125" style="30" customWidth="1"/>
    <col min="11732" max="11735" width="11.42578125" style="30"/>
    <col min="11736" max="11736" width="22.5703125" style="30" customWidth="1"/>
    <col min="11737" max="11737" width="14" style="30" customWidth="1"/>
    <col min="11738" max="11738" width="1.7109375" style="30" customWidth="1"/>
    <col min="11739" max="11983" width="11.42578125" style="30"/>
    <col min="11984" max="11984" width="4.42578125" style="30" customWidth="1"/>
    <col min="11985" max="11985" width="11.42578125" style="30"/>
    <col min="11986" max="11986" width="17.5703125" style="30" customWidth="1"/>
    <col min="11987" max="11987" width="11.5703125" style="30" customWidth="1"/>
    <col min="11988" max="11991" width="11.42578125" style="30"/>
    <col min="11992" max="11992" width="22.5703125" style="30" customWidth="1"/>
    <col min="11993" max="11993" width="14" style="30" customWidth="1"/>
    <col min="11994" max="11994" width="1.7109375" style="30" customWidth="1"/>
    <col min="11995" max="12239" width="11.42578125" style="30"/>
    <col min="12240" max="12240" width="4.42578125" style="30" customWidth="1"/>
    <col min="12241" max="12241" width="11.42578125" style="30"/>
    <col min="12242" max="12242" width="17.5703125" style="30" customWidth="1"/>
    <col min="12243" max="12243" width="11.5703125" style="30" customWidth="1"/>
    <col min="12244" max="12247" width="11.42578125" style="30"/>
    <col min="12248" max="12248" width="22.5703125" style="30" customWidth="1"/>
    <col min="12249" max="12249" width="14" style="30" customWidth="1"/>
    <col min="12250" max="12250" width="1.7109375" style="30" customWidth="1"/>
    <col min="12251" max="12495" width="11.42578125" style="30"/>
    <col min="12496" max="12496" width="4.42578125" style="30" customWidth="1"/>
    <col min="12497" max="12497" width="11.42578125" style="30"/>
    <col min="12498" max="12498" width="17.5703125" style="30" customWidth="1"/>
    <col min="12499" max="12499" width="11.5703125" style="30" customWidth="1"/>
    <col min="12500" max="12503" width="11.42578125" style="30"/>
    <col min="12504" max="12504" width="22.5703125" style="30" customWidth="1"/>
    <col min="12505" max="12505" width="14" style="30" customWidth="1"/>
    <col min="12506" max="12506" width="1.7109375" style="30" customWidth="1"/>
    <col min="12507" max="12751" width="11.42578125" style="30"/>
    <col min="12752" max="12752" width="4.42578125" style="30" customWidth="1"/>
    <col min="12753" max="12753" width="11.42578125" style="30"/>
    <col min="12754" max="12754" width="17.5703125" style="30" customWidth="1"/>
    <col min="12755" max="12755" width="11.5703125" style="30" customWidth="1"/>
    <col min="12756" max="12759" width="11.42578125" style="30"/>
    <col min="12760" max="12760" width="22.5703125" style="30" customWidth="1"/>
    <col min="12761" max="12761" width="14" style="30" customWidth="1"/>
    <col min="12762" max="12762" width="1.7109375" style="30" customWidth="1"/>
    <col min="12763" max="13007" width="11.42578125" style="30"/>
    <col min="13008" max="13008" width="4.42578125" style="30" customWidth="1"/>
    <col min="13009" max="13009" width="11.42578125" style="30"/>
    <col min="13010" max="13010" width="17.5703125" style="30" customWidth="1"/>
    <col min="13011" max="13011" width="11.5703125" style="30" customWidth="1"/>
    <col min="13012" max="13015" width="11.42578125" style="30"/>
    <col min="13016" max="13016" width="22.5703125" style="30" customWidth="1"/>
    <col min="13017" max="13017" width="14" style="30" customWidth="1"/>
    <col min="13018" max="13018" width="1.7109375" style="30" customWidth="1"/>
    <col min="13019" max="13263" width="11.42578125" style="30"/>
    <col min="13264" max="13264" width="4.42578125" style="30" customWidth="1"/>
    <col min="13265" max="13265" width="11.42578125" style="30"/>
    <col min="13266" max="13266" width="17.5703125" style="30" customWidth="1"/>
    <col min="13267" max="13267" width="11.5703125" style="30" customWidth="1"/>
    <col min="13268" max="13271" width="11.42578125" style="30"/>
    <col min="13272" max="13272" width="22.5703125" style="30" customWidth="1"/>
    <col min="13273" max="13273" width="14" style="30" customWidth="1"/>
    <col min="13274" max="13274" width="1.7109375" style="30" customWidth="1"/>
    <col min="13275" max="13519" width="11.42578125" style="30"/>
    <col min="13520" max="13520" width="4.42578125" style="30" customWidth="1"/>
    <col min="13521" max="13521" width="11.42578125" style="30"/>
    <col min="13522" max="13522" width="17.5703125" style="30" customWidth="1"/>
    <col min="13523" max="13523" width="11.5703125" style="30" customWidth="1"/>
    <col min="13524" max="13527" width="11.42578125" style="30"/>
    <col min="13528" max="13528" width="22.5703125" style="30" customWidth="1"/>
    <col min="13529" max="13529" width="14" style="30" customWidth="1"/>
    <col min="13530" max="13530" width="1.7109375" style="30" customWidth="1"/>
    <col min="13531" max="13775" width="11.42578125" style="30"/>
    <col min="13776" max="13776" width="4.42578125" style="30" customWidth="1"/>
    <col min="13777" max="13777" width="11.42578125" style="30"/>
    <col min="13778" max="13778" width="17.5703125" style="30" customWidth="1"/>
    <col min="13779" max="13779" width="11.5703125" style="30" customWidth="1"/>
    <col min="13780" max="13783" width="11.42578125" style="30"/>
    <col min="13784" max="13784" width="22.5703125" style="30" customWidth="1"/>
    <col min="13785" max="13785" width="14" style="30" customWidth="1"/>
    <col min="13786" max="13786" width="1.7109375" style="30" customWidth="1"/>
    <col min="13787" max="14031" width="11.42578125" style="30"/>
    <col min="14032" max="14032" width="4.42578125" style="30" customWidth="1"/>
    <col min="14033" max="14033" width="11.42578125" style="30"/>
    <col min="14034" max="14034" width="17.5703125" style="30" customWidth="1"/>
    <col min="14035" max="14035" width="11.5703125" style="30" customWidth="1"/>
    <col min="14036" max="14039" width="11.42578125" style="30"/>
    <col min="14040" max="14040" width="22.5703125" style="30" customWidth="1"/>
    <col min="14041" max="14041" width="14" style="30" customWidth="1"/>
    <col min="14042" max="14042" width="1.7109375" style="30" customWidth="1"/>
    <col min="14043" max="14287" width="11.42578125" style="30"/>
    <col min="14288" max="14288" width="4.42578125" style="30" customWidth="1"/>
    <col min="14289" max="14289" width="11.42578125" style="30"/>
    <col min="14290" max="14290" width="17.5703125" style="30" customWidth="1"/>
    <col min="14291" max="14291" width="11.5703125" style="30" customWidth="1"/>
    <col min="14292" max="14295" width="11.42578125" style="30"/>
    <col min="14296" max="14296" width="22.5703125" style="30" customWidth="1"/>
    <col min="14297" max="14297" width="14" style="30" customWidth="1"/>
    <col min="14298" max="14298" width="1.7109375" style="30" customWidth="1"/>
    <col min="14299" max="14543" width="11.42578125" style="30"/>
    <col min="14544" max="14544" width="4.42578125" style="30" customWidth="1"/>
    <col min="14545" max="14545" width="11.42578125" style="30"/>
    <col min="14546" max="14546" width="17.5703125" style="30" customWidth="1"/>
    <col min="14547" max="14547" width="11.5703125" style="30" customWidth="1"/>
    <col min="14548" max="14551" width="11.42578125" style="30"/>
    <col min="14552" max="14552" width="22.5703125" style="30" customWidth="1"/>
    <col min="14553" max="14553" width="14" style="30" customWidth="1"/>
    <col min="14554" max="14554" width="1.7109375" style="30" customWidth="1"/>
    <col min="14555" max="14799" width="11.42578125" style="30"/>
    <col min="14800" max="14800" width="4.42578125" style="30" customWidth="1"/>
    <col min="14801" max="14801" width="11.42578125" style="30"/>
    <col min="14802" max="14802" width="17.5703125" style="30" customWidth="1"/>
    <col min="14803" max="14803" width="11.5703125" style="30" customWidth="1"/>
    <col min="14804" max="14807" width="11.42578125" style="30"/>
    <col min="14808" max="14808" width="22.5703125" style="30" customWidth="1"/>
    <col min="14809" max="14809" width="14" style="30" customWidth="1"/>
    <col min="14810" max="14810" width="1.7109375" style="30" customWidth="1"/>
    <col min="14811" max="15055" width="11.42578125" style="30"/>
    <col min="15056" max="15056" width="4.42578125" style="30" customWidth="1"/>
    <col min="15057" max="15057" width="11.42578125" style="30"/>
    <col min="15058" max="15058" width="17.5703125" style="30" customWidth="1"/>
    <col min="15059" max="15059" width="11.5703125" style="30" customWidth="1"/>
    <col min="15060" max="15063" width="11.42578125" style="30"/>
    <col min="15064" max="15064" width="22.5703125" style="30" customWidth="1"/>
    <col min="15065" max="15065" width="14" style="30" customWidth="1"/>
    <col min="15066" max="15066" width="1.7109375" style="30" customWidth="1"/>
    <col min="15067" max="15311" width="11.42578125" style="30"/>
    <col min="15312" max="15312" width="4.42578125" style="30" customWidth="1"/>
    <col min="15313" max="15313" width="11.42578125" style="30"/>
    <col min="15314" max="15314" width="17.5703125" style="30" customWidth="1"/>
    <col min="15315" max="15315" width="11.5703125" style="30" customWidth="1"/>
    <col min="15316" max="15319" width="11.42578125" style="30"/>
    <col min="15320" max="15320" width="22.5703125" style="30" customWidth="1"/>
    <col min="15321" max="15321" width="14" style="30" customWidth="1"/>
    <col min="15322" max="15322" width="1.7109375" style="30" customWidth="1"/>
    <col min="15323" max="15567" width="11.42578125" style="30"/>
    <col min="15568" max="15568" width="4.42578125" style="30" customWidth="1"/>
    <col min="15569" max="15569" width="11.42578125" style="30"/>
    <col min="15570" max="15570" width="17.5703125" style="30" customWidth="1"/>
    <col min="15571" max="15571" width="11.5703125" style="30" customWidth="1"/>
    <col min="15572" max="15575" width="11.42578125" style="30"/>
    <col min="15576" max="15576" width="22.5703125" style="30" customWidth="1"/>
    <col min="15577" max="15577" width="14" style="30" customWidth="1"/>
    <col min="15578" max="15578" width="1.7109375" style="30" customWidth="1"/>
    <col min="15579" max="15823" width="11.42578125" style="30"/>
    <col min="15824" max="15824" width="4.42578125" style="30" customWidth="1"/>
    <col min="15825" max="15825" width="11.42578125" style="30"/>
    <col min="15826" max="15826" width="17.5703125" style="30" customWidth="1"/>
    <col min="15827" max="15827" width="11.5703125" style="30" customWidth="1"/>
    <col min="15828" max="15831" width="11.42578125" style="30"/>
    <col min="15832" max="15832" width="22.5703125" style="30" customWidth="1"/>
    <col min="15833" max="15833" width="14" style="30" customWidth="1"/>
    <col min="15834" max="15834" width="1.7109375" style="30" customWidth="1"/>
    <col min="15835" max="16079" width="11.42578125" style="30"/>
    <col min="16080" max="16080" width="4.42578125" style="30" customWidth="1"/>
    <col min="16081" max="16081" width="11.42578125" style="30"/>
    <col min="16082" max="16082" width="17.5703125" style="30" customWidth="1"/>
    <col min="16083" max="16083" width="11.5703125" style="30" customWidth="1"/>
    <col min="16084" max="16087" width="11.42578125" style="30"/>
    <col min="16088" max="16088" width="22.5703125" style="30" customWidth="1"/>
    <col min="16089" max="16089" width="14" style="30" customWidth="1"/>
    <col min="16090" max="16090" width="1.7109375" style="30" customWidth="1"/>
    <col min="16091" max="16384" width="11.42578125" style="30"/>
  </cols>
  <sheetData>
    <row r="1" spans="2:10" ht="18" customHeight="1" thickBot="1"/>
    <row r="2" spans="2:10" ht="19.5" customHeight="1">
      <c r="B2" s="31"/>
      <c r="C2" s="32"/>
      <c r="D2" s="33" t="s">
        <v>23</v>
      </c>
      <c r="E2" s="34"/>
      <c r="F2" s="34"/>
      <c r="G2" s="34"/>
      <c r="H2" s="34"/>
      <c r="I2" s="35"/>
      <c r="J2" s="36" t="s">
        <v>24</v>
      </c>
    </row>
    <row r="3" spans="2:10" ht="13.5" thickBot="1">
      <c r="B3" s="37"/>
      <c r="C3" s="38"/>
      <c r="D3" s="39"/>
      <c r="E3" s="40"/>
      <c r="F3" s="40"/>
      <c r="G3" s="40"/>
      <c r="H3" s="40"/>
      <c r="I3" s="41"/>
      <c r="J3" s="42"/>
    </row>
    <row r="4" spans="2:10">
      <c r="B4" s="37"/>
      <c r="C4" s="38"/>
      <c r="D4" s="33" t="s">
        <v>25</v>
      </c>
      <c r="E4" s="34"/>
      <c r="F4" s="34"/>
      <c r="G4" s="34"/>
      <c r="H4" s="34"/>
      <c r="I4" s="35"/>
      <c r="J4" s="36" t="s">
        <v>26</v>
      </c>
    </row>
    <row r="5" spans="2:10">
      <c r="B5" s="37"/>
      <c r="C5" s="38"/>
      <c r="D5" s="43"/>
      <c r="E5" s="44"/>
      <c r="F5" s="44"/>
      <c r="G5" s="44"/>
      <c r="H5" s="44"/>
      <c r="I5" s="45"/>
      <c r="J5" s="46"/>
    </row>
    <row r="6" spans="2:10" ht="13.5" thickBot="1">
      <c r="B6" s="47"/>
      <c r="C6" s="48"/>
      <c r="D6" s="39"/>
      <c r="E6" s="40"/>
      <c r="F6" s="40"/>
      <c r="G6" s="40"/>
      <c r="H6" s="40"/>
      <c r="I6" s="41"/>
      <c r="J6" s="42"/>
    </row>
    <row r="7" spans="2:10">
      <c r="B7" s="49"/>
      <c r="J7" s="50"/>
    </row>
    <row r="8" spans="2:10">
      <c r="B8" s="49"/>
      <c r="J8" s="50"/>
    </row>
    <row r="9" spans="2:10">
      <c r="B9" s="49"/>
      <c r="J9" s="50"/>
    </row>
    <row r="10" spans="2:10">
      <c r="B10" s="49"/>
      <c r="C10" s="30" t="s">
        <v>27</v>
      </c>
      <c r="E10" s="51"/>
      <c r="J10" s="50"/>
    </row>
    <row r="11" spans="2:10">
      <c r="B11" s="49"/>
      <c r="J11" s="50"/>
    </row>
    <row r="12" spans="2:10">
      <c r="B12" s="49"/>
      <c r="C12" s="52" t="s">
        <v>214</v>
      </c>
      <c r="J12" s="50"/>
    </row>
    <row r="13" spans="2:10">
      <c r="B13" s="49"/>
      <c r="C13" s="30" t="s">
        <v>215</v>
      </c>
      <c r="J13" s="50"/>
    </row>
    <row r="14" spans="2:10">
      <c r="B14" s="49"/>
      <c r="J14" s="50"/>
    </row>
    <row r="15" spans="2:10">
      <c r="B15" s="49"/>
      <c r="C15" s="30" t="s">
        <v>239</v>
      </c>
      <c r="J15" s="50"/>
    </row>
    <row r="16" spans="2:10">
      <c r="B16" s="49"/>
      <c r="C16" s="53"/>
      <c r="J16" s="50"/>
    </row>
    <row r="17" spans="2:10">
      <c r="B17" s="49"/>
      <c r="C17" s="30" t="s">
        <v>28</v>
      </c>
      <c r="D17" s="51"/>
      <c r="H17" s="54" t="s">
        <v>29</v>
      </c>
      <c r="I17" s="54" t="s">
        <v>30</v>
      </c>
      <c r="J17" s="50"/>
    </row>
    <row r="18" spans="2:10">
      <c r="B18" s="49"/>
      <c r="C18" s="52" t="s">
        <v>31</v>
      </c>
      <c r="D18" s="52"/>
      <c r="E18" s="52"/>
      <c r="F18" s="52"/>
      <c r="H18" s="55">
        <v>45</v>
      </c>
      <c r="I18" s="56">
        <v>209097598</v>
      </c>
      <c r="J18" s="50"/>
    </row>
    <row r="19" spans="2:10">
      <c r="B19" s="49"/>
      <c r="C19" s="30" t="s">
        <v>32</v>
      </c>
      <c r="H19" s="57">
        <v>2</v>
      </c>
      <c r="I19" s="58">
        <v>314681</v>
      </c>
      <c r="J19" s="50"/>
    </row>
    <row r="20" spans="2:10">
      <c r="B20" s="49"/>
      <c r="C20" s="30" t="s">
        <v>33</v>
      </c>
      <c r="H20" s="57">
        <v>5</v>
      </c>
      <c r="I20" s="58">
        <v>109782113</v>
      </c>
      <c r="J20" s="50"/>
    </row>
    <row r="21" spans="2:10">
      <c r="B21" s="49"/>
      <c r="C21" s="30" t="s">
        <v>34</v>
      </c>
      <c r="H21" s="57">
        <v>0</v>
      </c>
      <c r="I21" s="59">
        <v>0</v>
      </c>
      <c r="J21" s="50"/>
    </row>
    <row r="22" spans="2:10">
      <c r="B22" s="49"/>
      <c r="C22" s="30" t="s">
        <v>232</v>
      </c>
      <c r="H22" s="57">
        <v>30</v>
      </c>
      <c r="I22" s="59">
        <v>94122122</v>
      </c>
      <c r="J22" s="50"/>
    </row>
    <row r="23" spans="2:10">
      <c r="B23" s="49"/>
      <c r="C23" s="30" t="s">
        <v>35</v>
      </c>
      <c r="H23" s="57">
        <v>1</v>
      </c>
      <c r="I23" s="58">
        <v>184195</v>
      </c>
      <c r="J23" s="50"/>
    </row>
    <row r="24" spans="2:10" ht="13.5" thickBot="1">
      <c r="B24" s="49"/>
      <c r="C24" s="30" t="s">
        <v>36</v>
      </c>
      <c r="H24" s="60">
        <v>1</v>
      </c>
      <c r="I24" s="61">
        <v>812828</v>
      </c>
      <c r="J24" s="50"/>
    </row>
    <row r="25" spans="2:10">
      <c r="B25" s="49"/>
      <c r="C25" s="52" t="s">
        <v>37</v>
      </c>
      <c r="D25" s="52"/>
      <c r="E25" s="52"/>
      <c r="F25" s="52"/>
      <c r="H25" s="55">
        <f>H19+H20+H21+H23+H24+H22</f>
        <v>39</v>
      </c>
      <c r="I25" s="62">
        <f>I19+I20+I21+I23+I24+I22</f>
        <v>205215939</v>
      </c>
      <c r="J25" s="50"/>
    </row>
    <row r="26" spans="2:10">
      <c r="B26" s="49"/>
      <c r="C26" s="30" t="s">
        <v>38</v>
      </c>
      <c r="H26" s="57">
        <v>6</v>
      </c>
      <c r="I26" s="58">
        <v>3881659</v>
      </c>
      <c r="J26" s="50"/>
    </row>
    <row r="27" spans="2:10">
      <c r="B27" s="49"/>
      <c r="C27" s="30" t="s">
        <v>39</v>
      </c>
      <c r="H27" s="57">
        <v>0</v>
      </c>
      <c r="I27" s="58">
        <v>0</v>
      </c>
      <c r="J27" s="50"/>
    </row>
    <row r="28" spans="2:10" ht="13.5" thickBot="1">
      <c r="B28" s="49"/>
      <c r="C28" s="30" t="s">
        <v>40</v>
      </c>
      <c r="H28" s="60">
        <v>0</v>
      </c>
      <c r="I28" s="61">
        <v>0</v>
      </c>
      <c r="J28" s="50"/>
    </row>
    <row r="29" spans="2:10">
      <c r="B29" s="49"/>
      <c r="C29" s="52" t="s">
        <v>41</v>
      </c>
      <c r="D29" s="52"/>
      <c r="E29" s="52"/>
      <c r="F29" s="52"/>
      <c r="H29" s="55">
        <f>H26+H27+H28</f>
        <v>6</v>
      </c>
      <c r="I29" s="62">
        <f>I26+I27+I28</f>
        <v>3881659</v>
      </c>
      <c r="J29" s="50"/>
    </row>
    <row r="30" spans="2:10" ht="13.5" thickBot="1">
      <c r="B30" s="49"/>
      <c r="C30" s="30" t="s">
        <v>42</v>
      </c>
      <c r="D30" s="52"/>
      <c r="E30" s="52"/>
      <c r="F30" s="52"/>
      <c r="H30" s="60">
        <v>0</v>
      </c>
      <c r="I30" s="61">
        <v>0</v>
      </c>
      <c r="J30" s="50"/>
    </row>
    <row r="31" spans="2:10">
      <c r="B31" s="49"/>
      <c r="C31" s="52" t="s">
        <v>43</v>
      </c>
      <c r="D31" s="52"/>
      <c r="E31" s="52"/>
      <c r="F31" s="52"/>
      <c r="H31" s="57">
        <f>H30</f>
        <v>0</v>
      </c>
      <c r="I31" s="58">
        <f>I30</f>
        <v>0</v>
      </c>
      <c r="J31" s="50"/>
    </row>
    <row r="32" spans="2:10">
      <c r="B32" s="49"/>
      <c r="C32" s="52"/>
      <c r="D32" s="52"/>
      <c r="E32" s="52"/>
      <c r="F32" s="52"/>
      <c r="H32" s="63"/>
      <c r="I32" s="62"/>
      <c r="J32" s="50"/>
    </row>
    <row r="33" spans="2:10" ht="13.5" thickBot="1">
      <c r="B33" s="49"/>
      <c r="C33" s="52" t="s">
        <v>44</v>
      </c>
      <c r="D33" s="52"/>
      <c r="H33" s="64">
        <f>H25+H29+H31</f>
        <v>45</v>
      </c>
      <c r="I33" s="65">
        <f>I25+I29+I31</f>
        <v>209097598</v>
      </c>
      <c r="J33" s="50"/>
    </row>
    <row r="34" spans="2:10" ht="13.5" thickTop="1">
      <c r="B34" s="49"/>
      <c r="C34" s="52"/>
      <c r="D34" s="52"/>
      <c r="H34" s="66"/>
      <c r="I34" s="58"/>
      <c r="J34" s="50"/>
    </row>
    <row r="35" spans="2:10">
      <c r="B35" s="49"/>
      <c r="G35" s="66"/>
      <c r="H35" s="66"/>
      <c r="I35" s="66"/>
      <c r="J35" s="50"/>
    </row>
    <row r="36" spans="2:10">
      <c r="B36" s="49"/>
      <c r="G36" s="66"/>
      <c r="H36" s="66"/>
      <c r="I36" s="66"/>
      <c r="J36" s="50"/>
    </row>
    <row r="37" spans="2:10">
      <c r="B37" s="49"/>
      <c r="G37" s="66"/>
      <c r="H37" s="66"/>
      <c r="I37" s="66"/>
      <c r="J37" s="50"/>
    </row>
    <row r="38" spans="2:10" ht="13.5" thickBot="1">
      <c r="B38" s="49"/>
      <c r="C38" s="67"/>
      <c r="D38" s="67"/>
      <c r="G38" s="67" t="s">
        <v>45</v>
      </c>
      <c r="H38" s="67"/>
      <c r="I38" s="66"/>
      <c r="J38" s="50"/>
    </row>
    <row r="39" spans="2:10">
      <c r="B39" s="49"/>
      <c r="C39" s="66" t="s">
        <v>46</v>
      </c>
      <c r="D39" s="66"/>
      <c r="G39" s="66" t="s">
        <v>47</v>
      </c>
      <c r="H39" s="66"/>
      <c r="I39" s="66"/>
      <c r="J39" s="50"/>
    </row>
    <row r="40" spans="2:10">
      <c r="B40" s="49"/>
      <c r="G40" s="66"/>
      <c r="H40" s="66"/>
      <c r="I40" s="66"/>
      <c r="J40" s="50"/>
    </row>
    <row r="41" spans="2:10">
      <c r="B41" s="49"/>
      <c r="G41" s="66"/>
      <c r="H41" s="66"/>
      <c r="I41" s="66"/>
      <c r="J41" s="50"/>
    </row>
    <row r="42" spans="2:10" ht="18.75" customHeight="1" thickBot="1">
      <c r="B42" s="68"/>
      <c r="C42" s="69"/>
      <c r="D42" s="69"/>
      <c r="E42" s="69"/>
      <c r="F42" s="69"/>
      <c r="G42" s="67"/>
      <c r="H42" s="67"/>
      <c r="I42" s="67"/>
      <c r="J42" s="70"/>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dcterms:created xsi:type="dcterms:W3CDTF">2022-04-05T20:41:00Z</dcterms:created>
  <dcterms:modified xsi:type="dcterms:W3CDTF">2022-09-13T16:29:22Z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3082-11.2.0.9169</vt:lpwstr>
  </property>
</Properties>
</file>