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S AÑO 2022\09. SEPTIEMBRE CARTERAS RECIBIDAS\ESTADO DE CARTERA UNIDAD GINECOOBSTETRICA DEL PACIFICO SAS\"/>
    </mc:Choice>
  </mc:AlternateContent>
  <bookViews>
    <workbookView xWindow="0" yWindow="0" windowWidth="15000" windowHeight="7380" activeTab="1"/>
  </bookViews>
  <sheets>
    <sheet name="INFO IPS" sheetId="1" r:id="rId1"/>
    <sheet name="ESTADO DE CADA FACTURA" sheetId="3" r:id="rId2"/>
    <sheet name="TD" sheetId="4" r:id="rId3"/>
    <sheet name="FOR-CSA-018" sheetId="2" r:id="rId4"/>
  </sheets>
  <definedNames>
    <definedName name="_xlnm._FilterDatabase" localSheetId="1" hidden="1">'ESTADO DE CADA FACTURA'!$A$2:$AV$15</definedName>
  </definedNames>
  <calcPr calcId="152511"/>
  <pivotCaches>
    <pivotCache cacheId="47"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 i="3" l="1"/>
  <c r="J1" i="3"/>
  <c r="I30" i="2" l="1"/>
  <c r="H30" i="2"/>
  <c r="I28" i="2"/>
  <c r="H28" i="2"/>
  <c r="I24" i="2"/>
  <c r="I32" i="2" s="1"/>
  <c r="H24" i="2"/>
  <c r="H32" i="2" l="1"/>
  <c r="L14" i="1"/>
  <c r="L13" i="1"/>
  <c r="L2" i="1"/>
  <c r="L4" i="1"/>
  <c r="L5" i="1"/>
  <c r="L6" i="1"/>
  <c r="L7" i="1"/>
  <c r="L8" i="1"/>
  <c r="L3" i="1"/>
  <c r="L15" i="1" l="1"/>
</calcChain>
</file>

<file path=xl/comments1.xml><?xml version="1.0" encoding="utf-8"?>
<comments xmlns="http://schemas.openxmlformats.org/spreadsheetml/2006/main">
  <authors>
    <author>Juan Camilo Paez Ramirez</author>
  </authors>
  <commentList>
    <comment ref="B1" authorId="0" shapeId="0">
      <text>
        <r>
          <rPr>
            <b/>
            <sz val="9"/>
            <color indexed="81"/>
            <rFont val="Tahoma"/>
            <family val="2"/>
          </rPr>
          <t>Juan Camilo Paez Ramirez:</t>
        </r>
        <r>
          <rPr>
            <sz val="9"/>
            <color indexed="81"/>
            <rFont val="Tahoma"/>
            <family val="2"/>
          </rPr>
          <t xml:space="preserve">
NIT DE LA ENTIDAD QUE REPRESENTA</t>
        </r>
      </text>
    </comment>
    <comment ref="D1" authorId="0" shapeId="0">
      <text>
        <r>
          <rPr>
            <b/>
            <sz val="9"/>
            <color indexed="81"/>
            <rFont val="Tahoma"/>
            <family val="2"/>
          </rPr>
          <t>Juan Camilo Paez Ramirez:</t>
        </r>
        <r>
          <rPr>
            <sz val="9"/>
            <color indexed="81"/>
            <rFont val="Tahoma"/>
            <family val="2"/>
          </rPr>
          <t xml:space="preserve">
CARÁCTER ALFA NUMERICO (SI APLICA)</t>
        </r>
      </text>
    </comment>
    <comment ref="E1" authorId="0" shapeId="0">
      <text>
        <r>
          <rPr>
            <b/>
            <sz val="9"/>
            <color indexed="81"/>
            <rFont val="Tahoma"/>
            <family val="2"/>
          </rPr>
          <t>Juan Camilo Paez Ramirez:</t>
        </r>
        <r>
          <rPr>
            <sz val="9"/>
            <color indexed="81"/>
            <rFont val="Tahoma"/>
            <family val="2"/>
          </rPr>
          <t xml:space="preserve">
Numero fiscal de la factura</t>
        </r>
      </text>
    </comment>
    <comment ref="G1" authorId="0" shapeId="0">
      <text>
        <r>
          <rPr>
            <b/>
            <sz val="9"/>
            <color indexed="81"/>
            <rFont val="Tahoma"/>
            <family val="2"/>
          </rPr>
          <t>Juan Camilo Paez Ramirez:</t>
        </r>
        <r>
          <rPr>
            <sz val="9"/>
            <color indexed="81"/>
            <rFont val="Tahoma"/>
            <family val="2"/>
          </rPr>
          <t xml:space="preserve">
Si la Factura no tiene fecha de radicacion, dejar el campo en blanco</t>
        </r>
      </text>
    </comment>
  </commentList>
</comments>
</file>

<file path=xl/sharedStrings.xml><?xml version="1.0" encoding="utf-8"?>
<sst xmlns="http://schemas.openxmlformats.org/spreadsheetml/2006/main" count="250" uniqueCount="144">
  <si>
    <t>MODALIDAD CONTRATACION</t>
  </si>
  <si>
    <t>NOMBRE PRESTADOR</t>
  </si>
  <si>
    <t>No. FACTURA ACREEDOR</t>
  </si>
  <si>
    <t>FECHA FACTURA ACREEDOR</t>
  </si>
  <si>
    <t>FECHA DE RADICACION ACREEDOR</t>
  </si>
  <si>
    <t>VALOR FACTURA ACREEDOR</t>
  </si>
  <si>
    <t>VALOR COPAGO-CUOTA MODERADORA (Si Aplica)</t>
  </si>
  <si>
    <t>VALOR PAGADO POR LA EPS</t>
  </si>
  <si>
    <t>VALOR GLOSA ACEPTADA</t>
  </si>
  <si>
    <t>ACREEDOR SALDO DE FACTURA</t>
  </si>
  <si>
    <t>NIT PRESTADOR</t>
  </si>
  <si>
    <t>PREFIJO FACTURA ACREEDOR (Si Aplica)</t>
  </si>
  <si>
    <t>UNIDAD GINECOOBSTETRICA DEL PACIFICO SAS</t>
  </si>
  <si>
    <t>FUGP</t>
  </si>
  <si>
    <t>FOR-CSA-018</t>
  </si>
  <si>
    <t>HOJA 1 DE 1</t>
  </si>
  <si>
    <t>RESUMEN DE CARTERA REVISADA POR LA EPS</t>
  </si>
  <si>
    <t>VERSION 1</t>
  </si>
  <si>
    <t>SANTIAGO DE CALI , SEPTIEMBRE 13 DE 2022</t>
  </si>
  <si>
    <t>Con Corte al dia :31/08/2022</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</si>
  <si>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</si>
  <si>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</si>
  <si>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</si>
  <si>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</si>
  <si>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</si>
  <si>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</si>
  <si>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</si>
  <si>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</si>
  <si>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</si>
  <si>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</si>
  <si>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FACTURACION PENDIENTE PROGRAMACION DE PAGO DESPUES DEL CORTE</t>
  </si>
  <si>
    <t>FACTURA EN PROCESO INTERNO</t>
  </si>
  <si>
    <t>SUB TOTAL  CARTERA EN PROCESO POR LA EPS</t>
  </si>
  <si>
    <t>FACTURACIÓN COVID</t>
  </si>
  <si>
    <t>SUB TOTAL  FACTURACIÓN COVID</t>
  </si>
  <si>
    <t>TOTAL CARTERA REVISADA</t>
  </si>
  <si>
    <t>GERALDINE VALENCIA ZAMBRANO</t>
  </si>
  <si>
    <t>IPS.</t>
  </si>
  <si>
    <t>AUXILIAR DE CARTERA CUENTAS SALUD</t>
  </si>
  <si>
    <t>NIT IPS</t>
  </si>
  <si>
    <t xml:space="preserve"> ENTIDAD</t>
  </si>
  <si>
    <t>Prefijo Factura</t>
  </si>
  <si>
    <t>NUMERO FACTURA</t>
  </si>
  <si>
    <t>FACTURA</t>
  </si>
  <si>
    <t>LLAVE</t>
  </si>
  <si>
    <t>PREFIJO SASS</t>
  </si>
  <si>
    <t>NUMERO FACT SASSS</t>
  </si>
  <si>
    <t>FECHA FACT IPS</t>
  </si>
  <si>
    <t>VALOR FACT IPS</t>
  </si>
  <si>
    <t>SALDO FACT IPS</t>
  </si>
  <si>
    <t>OBSERVACION SASS</t>
  </si>
  <si>
    <t>VALIDACION ALFA FACT</t>
  </si>
  <si>
    <t>ESTADO EPS 13 SEPTIEMBRE</t>
  </si>
  <si>
    <t>FUERA DE CIERRE</t>
  </si>
  <si>
    <t>ESTADO VAGLO</t>
  </si>
  <si>
    <t>VALOR VAGLO</t>
  </si>
  <si>
    <t>DETALLE VAGLO</t>
  </si>
  <si>
    <t>P. ABIERTAS IMPORTE</t>
  </si>
  <si>
    <t>P. ABIERTAS DOC</t>
  </si>
  <si>
    <t>FACTURACIÓN COVID-19</t>
  </si>
  <si>
    <t>VALIDACIÓN COVID-19</t>
  </si>
  <si>
    <t>VALOR RADICADO FACT</t>
  </si>
  <si>
    <t>VALOR NOTA CREDITO</t>
  </si>
  <si>
    <t>VALOR NOTA DEBITO</t>
  </si>
  <si>
    <t>VALOR DESCCOMERCIAL</t>
  </si>
  <si>
    <t>VALOR CRUZADO SASS</t>
  </si>
  <si>
    <t>VALOR GLOSA ACEPTDA</t>
  </si>
  <si>
    <t>OBSERVACION GLOSA ACEPTADA</t>
  </si>
  <si>
    <t>VALOR GLOSA DEVUELTA</t>
  </si>
  <si>
    <t>OBSERVACION GLOSA DEVUELTA</t>
  </si>
  <si>
    <t>SALDO SASS</t>
  </si>
  <si>
    <t>VALOR CANCELADO SAP</t>
  </si>
  <si>
    <t>RETENCION</t>
  </si>
  <si>
    <t>DOC COMPENSACION SAP</t>
  </si>
  <si>
    <t>FECHA COMPENSACION SAP</t>
  </si>
  <si>
    <t>VALOR TRANFERENCIA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</si>
  <si>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</si>
  <si>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</si>
  <si>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</si>
  <si>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</si>
  <si>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</si>
  <si>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</si>
  <si>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</si>
  <si>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</si>
  <si>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</si>
  <si>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</si>
  <si>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F CORTE</t>
  </si>
  <si>
    <t>FUGP_2452</t>
  </si>
  <si>
    <t>900923860_FUGP_2452</t>
  </si>
  <si>
    <t>B)Factura sin saldo ERP</t>
  </si>
  <si>
    <t>OK</t>
  </si>
  <si>
    <t>FUGP_3036</t>
  </si>
  <si>
    <t>900923860_FUGP_3036</t>
  </si>
  <si>
    <t>FUGP_2356</t>
  </si>
  <si>
    <t>900923860_FUGP_2356</t>
  </si>
  <si>
    <t>FUGP_2261</t>
  </si>
  <si>
    <t>900923860_FUGP_2261</t>
  </si>
  <si>
    <t>B)Factura sin saldo ERP/conciliar diferencia valor de factura</t>
  </si>
  <si>
    <t>FUGP_1665</t>
  </si>
  <si>
    <t>900923860_FUGP_1665</t>
  </si>
  <si>
    <t>FUGP_1868</t>
  </si>
  <si>
    <t>900923860_FUGP_1868</t>
  </si>
  <si>
    <t>FUGP_2061</t>
  </si>
  <si>
    <t>900923860_FUGP_2061</t>
  </si>
  <si>
    <t>C)Glosas total pendiente por respuesta de IPS</t>
  </si>
  <si>
    <t>FACTURA DEVUELTA</t>
  </si>
  <si>
    <t>DEVOLUCION</t>
  </si>
  <si>
    <t xml:space="preserve">Facturacion. se devuelve la factura por que en la factura fa lta la relacion del los paciente donde viene el valor a desontar de cada paciente ya se seles habia enviado un ejemplo por correo la niña de radicacion por que no ya envia la factcompleta como las enviaban antes con la realccion en la fact ura con el valor del copago a descontar de cada uno de los paciente                                                                                                                                                                                                                                        angela campaz                                                                                                           </t>
  </si>
  <si>
    <t>SPTE INCOMPLETO, SE SOSTIENE DEVOLUCION DE LA FACTURA, AL MOMENTO DE VALIDAR LA INFORMACION NO SE EVIDENCIA SOPORTES DELAS AYUDAS DIAGNOSTICAS FACTURADAS, POR FAVOR TENER EN CUENTA QUE AL MOMENTO DE DAR RESPUESTA A LAS DEVOLUCIONES O GLOSAS SE DEBEN VOLVER A ADJUNTAR TODOS LOS SOPORTES DE LA FACTURA.CLAUDIA DIAZ</t>
  </si>
  <si>
    <t>SI</t>
  </si>
  <si>
    <t>FUGP_2171</t>
  </si>
  <si>
    <t>900923860_FUGP_2171</t>
  </si>
  <si>
    <t>D)Glosas parcial pendiente por respuesta de IPS/conciliar diferencia valor de factura</t>
  </si>
  <si>
    <t>FACTURA GLOSA PENDIENTE POR CONCILIAR</t>
  </si>
  <si>
    <t>GLOSA</t>
  </si>
  <si>
    <t xml:space="preserve">.AUTO. DESCONTAMOS LA AUTO.220328552387224 POR QUE NO EXISTE                                                            ANGELA CAMPAZ                                                                                                                                                                                                                                                                                                                                                                                                                                                                                                                                                                                                           </t>
  </si>
  <si>
    <t>AUTO. DESCONTAMOS LA AUTO.220328552387224 POR QUE NO EXISTEANGELA CAMPAZ</t>
  </si>
  <si>
    <t>NO</t>
  </si>
  <si>
    <t>FUGP_2355</t>
  </si>
  <si>
    <t>900923860_FUGP_2355</t>
  </si>
  <si>
    <t xml:space="preserve">.FACTURACION. SE APLICA GLOSA POR FACTURACION A LA PACIENTE A NDREA KATHERINE ESTUPIÑAN AL MOMENTO DE VALIDAR LA INFORMAON SE EVIDENCIAN QUE LOS SOPORTES Y AUTORIZACION PRESENTADA EN LA FACTURA YA FUERON CANCELADOS EN LA FACTURA FUGP 2171  POR FAVOR VALIDAR INFORMACION. CLAUDIA DIAZ                                                                                                                                                                                                                                                                                                                                                                                                                                                     </t>
  </si>
  <si>
    <t>FACTURACION. SE APLICA GLOSA POR FACTURACION A LA PACIENTE ANDREA KATHERINE ESTUPIÑAN AL MOMENTO DE VALIDAR LA INFORMACION SE EVIDENCIAN QUE LOS SOPORTES Y AUTORIZACION PRESENTADAEN LA FACTURA YA FUERON CANCELADOS EN LA FACTURA FUGP 2171POR FAVOR VALIDAR INFORMACION.CLAUDIA DIAZ</t>
  </si>
  <si>
    <t>FUGP_3035</t>
  </si>
  <si>
    <t>900923860_FUGP_3035</t>
  </si>
  <si>
    <t xml:space="preserve">.AUTO. descontamos la auto. 221343360393792 por que fue pagad a en la factura FUGP-2355                                 CLAUDIA M DIAS                                                                                                                                                                                                                                                                                                                                                                                                                                                                                                                                                                                                          </t>
  </si>
  <si>
    <t>AUTO. descontamos la auto. 221343360393792 por que fue pagada en la factura FUGP-2355CLAUDIA M DIAS</t>
  </si>
  <si>
    <t>FUGP_2451</t>
  </si>
  <si>
    <t>900923860_FUGP_2451</t>
  </si>
  <si>
    <t>.FACTURACION/AUT: SE REALIZA OBJECCION PACIENTE MELISA JIMENE Z CC1130620749 Y CAROLINA VENTE CASTRO CC 1111799944 PERTECEN AL REGIMEN SUBSIDIADO Y SE DEBEN DE RADICAR APARTE</t>
  </si>
  <si>
    <t>FACTURACION/AUT: SE REALIZA OBJECCION PACIENTE MELISA JIMENEZ CC1130620749 Y CAROLINA VENTE CASTRO CC 1111799944 PERTENECEN AL REGIMEN SUBSIDIADO Y SE DEBEN DE RADICAR APARTE,EL NAP QUE PRESENTAN POR EL SERVICIO DE LA PACIENTE YOANA ANYELIGAMBOA CUERO CC 1192754586  AUT 221323360441272 SE ENCUENTRA PAGO EN LA FACTURA FUGP-2261 FAVOR SOLICITAR AUTORIZACION PARA DAR TRAMITE. CLAUDIA DIAZ</t>
  </si>
  <si>
    <t>FUGP_4546</t>
  </si>
  <si>
    <t>900923860_FUGP_4546</t>
  </si>
  <si>
    <t>FUGP_4547</t>
  </si>
  <si>
    <t>900923860_FUGP_4547</t>
  </si>
  <si>
    <t>FACTURA PENDIENTE EN PROGRAMACIÓN DE PAGO</t>
  </si>
  <si>
    <t>FACTURA CANCELADA</t>
  </si>
  <si>
    <t>13.04.2022</t>
  </si>
  <si>
    <t>Total general</t>
  </si>
  <si>
    <t>Tipificación</t>
  </si>
  <si>
    <t>Cant Facturas</t>
  </si>
  <si>
    <t>Saldo Facturas</t>
  </si>
  <si>
    <t>Señores : UNIDAD GINECOOBSTETRICA DEL PACIFICO SAS</t>
  </si>
  <si>
    <t>NIT: 900923860</t>
  </si>
  <si>
    <t>A continuacion me permito remitir nuestra respuesta al estado de cartera presentado en la fecha: 06/09/2022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</si>
</sst>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43" formatCode="_-* #,##0.00_-;\-* #,##0.00_-;_-* &quot;-&quot;??_-;_-@_-"/>
    <numFmt numFmtId="164" formatCode="_-* #,##0\ _€_-;\-* #,##0\ _€_-;_-* &quot;-&quot;\ _€_-;_-@_-"/>
    <numFmt numFmtId="165" formatCode="yyyy\-mm\-dd;@"/>
    <numFmt numFmtId="166" formatCode="&quot;$&quot;\ #,##0;[Red]&quot;$&quot;\ #,##0"/>
    <numFmt numFmtId="167" formatCode="&quot;$&quot;\ #,##0"/>
    <numFmt numFmtId="168" formatCode="_-* #,##0_-;\-* #,##0_-;_-* &quot;-&quot;??_-;_-@_-"/>
  </numFmts>
  <fonts count="12" x14ac:knownFonts="1">
    <font>
      <sz val="11"/>
      <color theme="1"/>
      <name val="Calibri"/>
      <family val="2"/>
      <scheme val="minor"/>
    </font>
    <font>
      <sz val="11"/>
      <color theme="1"/>
      <name val="Calibri"/>
      <family val="2"/>
      <scheme val="minor"/>
    </font>
    <font>
      <b/>
      <sz val="8"/>
      <name val="Arial"/>
      <family val="2"/>
    </font>
    <font>
      <sz val="9"/>
      <color indexed="81"/>
      <name val="Tahoma"/>
      <family val="2"/>
    </font>
    <font>
      <b/>
      <sz val="9"/>
      <color indexed="81"/>
      <name val="Tahoma"/>
      <family val="2"/>
    </font>
    <font>
      <sz val="8"/>
      <color theme="1"/>
      <name val="Tahoma"/>
      <family val="2"/>
    </font>
    <font>
      <sz val="9"/>
      <color theme="1"/>
      <name val="Arial"/>
      <family val="2"/>
    </font>
    <font>
      <b/>
      <sz val="10"/>
      <color theme="1"/>
      <name val="Arial"/>
      <family val="2"/>
    </font>
    <font>
      <sz val="10"/>
      <name val="Arial"/>
      <family val="2"/>
    </font>
    <font>
      <sz val="10"/>
      <color indexed="8"/>
      <name val="Arial"/>
      <family val="2"/>
    </font>
    <font>
      <b/>
      <sz val="10"/>
      <color indexed="8"/>
      <name val="Arial"/>
      <family val="2"/>
    </font>
    <font>
      <b/>
      <sz val="11"/>
      <color theme="1"/>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rgb="FF92D05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1" fillId="0" borderId="0" applyFont="0" applyFill="0" applyBorder="0" applyAlignment="0" applyProtection="0"/>
    <xf numFmtId="0" fontId="8" fillId="0" borderId="0"/>
    <xf numFmtId="43" fontId="1" fillId="0" borderId="0" applyFont="0" applyFill="0" applyBorder="0" applyAlignment="0" applyProtection="0"/>
  </cellStyleXfs>
  <cellXfs count="77">
    <xf numFmtId="0" fontId="0" fillId="0" borderId="0" xfId="0"/>
    <xf numFmtId="0" fontId="2" fillId="0" borderId="1" xfId="0" applyFont="1" applyBorder="1" applyAlignment="1">
      <alignment horizontal="center" vertical="center" wrapText="1"/>
    </xf>
    <xf numFmtId="1" fontId="2"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164" fontId="2" fillId="0" borderId="1" xfId="1" applyFont="1" applyFill="1" applyBorder="1" applyAlignment="1">
      <alignment horizontal="center" vertical="center" wrapText="1"/>
    </xf>
    <xf numFmtId="0" fontId="0" fillId="0" borderId="1" xfId="0" applyBorder="1"/>
    <xf numFmtId="14" fontId="5" fillId="0" borderId="2" xfId="0" applyNumberFormat="1" applyFont="1" applyBorder="1" applyAlignment="1">
      <alignment horizontal="center" vertical="center" wrapText="1"/>
    </xf>
    <xf numFmtId="14" fontId="5" fillId="0" borderId="2" xfId="0" applyNumberFormat="1" applyFont="1" applyBorder="1" applyAlignment="1">
      <alignment horizontal="center" vertical="center"/>
    </xf>
    <xf numFmtId="0" fontId="6" fillId="0" borderId="1" xfId="0" applyFont="1" applyBorder="1"/>
    <xf numFmtId="0" fontId="6" fillId="0" borderId="1" xfId="0" applyFont="1" applyBorder="1" applyAlignment="1">
      <alignment horizontal="center"/>
    </xf>
    <xf numFmtId="164" fontId="6" fillId="0" borderId="1" xfId="0" applyNumberFormat="1" applyFont="1" applyBorder="1" applyAlignment="1">
      <alignment horizontal="right" vertical="center" wrapText="1"/>
    </xf>
    <xf numFmtId="14" fontId="6" fillId="0" borderId="1" xfId="0" applyNumberFormat="1" applyFont="1" applyBorder="1" applyAlignment="1">
      <alignment horizontal="center" vertical="center" wrapText="1"/>
    </xf>
    <xf numFmtId="164" fontId="6" fillId="0" borderId="1" xfId="1" applyFont="1" applyBorder="1" applyAlignment="1">
      <alignment horizontal="right" vertical="center" wrapText="1"/>
    </xf>
    <xf numFmtId="164" fontId="6" fillId="0" borderId="1" xfId="1" applyFont="1" applyBorder="1"/>
    <xf numFmtId="0" fontId="6" fillId="0" borderId="1" xfId="0" applyFont="1" applyBorder="1" applyAlignment="1">
      <alignment horizontal="center" vertical="center"/>
    </xf>
    <xf numFmtId="14" fontId="6" fillId="0" borderId="1" xfId="0" applyNumberFormat="1" applyFont="1" applyBorder="1" applyAlignment="1">
      <alignment horizontal="center" vertical="center"/>
    </xf>
    <xf numFmtId="14" fontId="6" fillId="0" borderId="2" xfId="0" applyNumberFormat="1" applyFont="1" applyBorder="1" applyAlignment="1">
      <alignment horizontal="center" vertical="center"/>
    </xf>
    <xf numFmtId="164" fontId="0" fillId="0" borderId="0" xfId="0" applyNumberFormat="1"/>
    <xf numFmtId="164" fontId="7" fillId="0" borderId="1" xfId="1" applyFont="1" applyBorder="1" applyAlignment="1">
      <alignment horizontal="right"/>
    </xf>
    <xf numFmtId="164" fontId="6" fillId="0" borderId="1" xfId="1" applyFont="1" applyBorder="1" applyAlignment="1">
      <alignment horizontal="center" vertical="center" wrapText="1"/>
    </xf>
    <xf numFmtId="0" fontId="9" fillId="0" borderId="0" xfId="2" applyFont="1"/>
    <xf numFmtId="0" fontId="9" fillId="0" borderId="3" xfId="2" applyFont="1" applyBorder="1" applyAlignment="1">
      <alignment horizontal="centerContinuous"/>
    </xf>
    <xf numFmtId="0" fontId="9" fillId="0" borderId="4" xfId="2" applyFont="1" applyBorder="1" applyAlignment="1">
      <alignment horizontal="centerContinuous"/>
    </xf>
    <xf numFmtId="0" fontId="10" fillId="0" borderId="3" xfId="2" applyFont="1" applyBorder="1" applyAlignment="1">
      <alignment horizontal="centerContinuous" vertical="center"/>
    </xf>
    <xf numFmtId="0" fontId="10" fillId="0" borderId="5" xfId="2" applyFont="1" applyBorder="1" applyAlignment="1">
      <alignment horizontal="centerContinuous" vertical="center"/>
    </xf>
    <xf numFmtId="0" fontId="10" fillId="0" borderId="4" xfId="2" applyFont="1" applyBorder="1" applyAlignment="1">
      <alignment horizontal="centerContinuous" vertical="center"/>
    </xf>
    <xf numFmtId="0" fontId="10" fillId="0" borderId="6" xfId="2" applyFont="1" applyBorder="1" applyAlignment="1">
      <alignment horizontal="centerContinuous" vertical="center"/>
    </xf>
    <xf numFmtId="0" fontId="9" fillId="0" borderId="7" xfId="2" applyFont="1" applyBorder="1" applyAlignment="1">
      <alignment horizontal="centerContinuous"/>
    </xf>
    <xf numFmtId="0" fontId="9" fillId="0" borderId="8" xfId="2" applyFont="1" applyBorder="1" applyAlignment="1">
      <alignment horizontal="centerContinuous"/>
    </xf>
    <xf numFmtId="0" fontId="10" fillId="0" borderId="9" xfId="2" applyFont="1" applyBorder="1" applyAlignment="1">
      <alignment horizontal="centerContinuous" vertical="center"/>
    </xf>
    <xf numFmtId="0" fontId="10" fillId="0" borderId="10" xfId="2" applyFont="1" applyBorder="1" applyAlignment="1">
      <alignment horizontal="centerContinuous" vertical="center"/>
    </xf>
    <xf numFmtId="0" fontId="10" fillId="0" borderId="11" xfId="2" applyFont="1" applyBorder="1" applyAlignment="1">
      <alignment horizontal="centerContinuous" vertical="center"/>
    </xf>
    <xf numFmtId="0" fontId="10" fillId="0" borderId="12" xfId="2" applyFont="1" applyBorder="1" applyAlignment="1">
      <alignment horizontal="centerContinuous" vertical="center"/>
    </xf>
    <xf numFmtId="0" fontId="10" fillId="0" borderId="7" xfId="2" applyFont="1" applyBorder="1" applyAlignment="1">
      <alignment horizontal="centerContinuous" vertical="center"/>
    </xf>
    <xf numFmtId="0" fontId="10" fillId="0" borderId="0" xfId="2" applyFont="1" applyAlignment="1">
      <alignment horizontal="centerContinuous" vertical="center"/>
    </xf>
    <xf numFmtId="0" fontId="10" fillId="0" borderId="8" xfId="2" applyFont="1" applyBorder="1" applyAlignment="1">
      <alignment horizontal="centerContinuous" vertical="center"/>
    </xf>
    <xf numFmtId="0" fontId="10" fillId="0" borderId="13" xfId="2" applyFont="1" applyBorder="1" applyAlignment="1">
      <alignment horizontal="centerContinuous" vertical="center"/>
    </xf>
    <xf numFmtId="0" fontId="9" fillId="0" borderId="9" xfId="2" applyFont="1" applyBorder="1" applyAlignment="1">
      <alignment horizontal="centerContinuous"/>
    </xf>
    <xf numFmtId="0" fontId="9" fillId="0" borderId="11" xfId="2" applyFont="1" applyBorder="1" applyAlignment="1">
      <alignment horizontal="centerContinuous"/>
    </xf>
    <xf numFmtId="0" fontId="9" fillId="0" borderId="7" xfId="2" applyFont="1" applyBorder="1"/>
    <xf numFmtId="0" fontId="9" fillId="0" borderId="8" xfId="2" applyFont="1" applyBorder="1"/>
    <xf numFmtId="14" fontId="9" fillId="0" borderId="0" xfId="2" applyNumberFormat="1" applyFont="1"/>
    <xf numFmtId="0" fontId="10" fillId="0" borderId="0" xfId="2" applyFont="1"/>
    <xf numFmtId="14" fontId="9" fillId="0" borderId="0" xfId="2" applyNumberFormat="1" applyFont="1" applyAlignment="1">
      <alignment horizontal="left"/>
    </xf>
    <xf numFmtId="0" fontId="10" fillId="0" borderId="0" xfId="2" applyFont="1" applyAlignment="1">
      <alignment horizontal="center"/>
    </xf>
    <xf numFmtId="1" fontId="10" fillId="0" borderId="0" xfId="2" applyNumberFormat="1" applyFont="1" applyAlignment="1">
      <alignment horizontal="center"/>
    </xf>
    <xf numFmtId="42" fontId="10" fillId="0" borderId="0" xfId="2" applyNumberFormat="1" applyFont="1" applyAlignment="1">
      <alignment horizontal="right"/>
    </xf>
    <xf numFmtId="1" fontId="9" fillId="0" borderId="0" xfId="2" applyNumberFormat="1" applyFont="1" applyAlignment="1">
      <alignment horizontal="center"/>
    </xf>
    <xf numFmtId="166" fontId="9" fillId="0" borderId="0" xfId="2" applyNumberFormat="1" applyFont="1" applyAlignment="1">
      <alignment horizontal="right"/>
    </xf>
    <xf numFmtId="167" fontId="9" fillId="0" borderId="0" xfId="2" applyNumberFormat="1" applyFont="1" applyAlignment="1">
      <alignment horizontal="right"/>
    </xf>
    <xf numFmtId="1" fontId="9" fillId="0" borderId="10" xfId="2" applyNumberFormat="1" applyFont="1" applyBorder="1" applyAlignment="1">
      <alignment horizontal="center"/>
    </xf>
    <xf numFmtId="166" fontId="9" fillId="0" borderId="10" xfId="2" applyNumberFormat="1" applyFont="1" applyBorder="1" applyAlignment="1">
      <alignment horizontal="right"/>
    </xf>
    <xf numFmtId="166" fontId="10" fillId="0" borderId="0" xfId="2" applyNumberFormat="1" applyFont="1" applyAlignment="1">
      <alignment horizontal="right"/>
    </xf>
    <xf numFmtId="0" fontId="9" fillId="0" borderId="0" xfId="2" applyFont="1" applyAlignment="1">
      <alignment horizontal="center"/>
    </xf>
    <xf numFmtId="1" fontId="10" fillId="0" borderId="14" xfId="2" applyNumberFormat="1" applyFont="1" applyBorder="1" applyAlignment="1">
      <alignment horizontal="center"/>
    </xf>
    <xf numFmtId="166" fontId="10" fillId="0" borderId="14" xfId="2" applyNumberFormat="1" applyFont="1" applyBorder="1" applyAlignment="1">
      <alignment horizontal="right"/>
    </xf>
    <xf numFmtId="166" fontId="9" fillId="0" borderId="0" xfId="2" applyNumberFormat="1" applyFont="1"/>
    <xf numFmtId="166" fontId="9" fillId="0" borderId="10" xfId="2" applyNumberFormat="1" applyFont="1" applyBorder="1"/>
    <xf numFmtId="0" fontId="9" fillId="0" borderId="9" xfId="2" applyFont="1" applyBorder="1"/>
    <xf numFmtId="0" fontId="9" fillId="0" borderId="10" xfId="2" applyFont="1" applyBorder="1"/>
    <xf numFmtId="0" fontId="9" fillId="0" borderId="11" xfId="2" applyFont="1" applyBorder="1"/>
    <xf numFmtId="0" fontId="11"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168" fontId="11" fillId="0" borderId="1" xfId="3" applyNumberFormat="1" applyFont="1" applyBorder="1" applyAlignment="1">
      <alignment horizontal="center" vertical="center" wrapText="1"/>
    </xf>
    <xf numFmtId="0" fontId="11" fillId="3" borderId="1" xfId="0" applyFont="1" applyFill="1" applyBorder="1" applyAlignment="1">
      <alignment horizontal="center" vertical="center" wrapText="1"/>
    </xf>
    <xf numFmtId="168" fontId="11" fillId="3" borderId="1" xfId="3" applyNumberFormat="1" applyFont="1" applyFill="1" applyBorder="1" applyAlignment="1">
      <alignment horizontal="center" vertical="center" wrapText="1"/>
    </xf>
    <xf numFmtId="168" fontId="11" fillId="4" borderId="1" xfId="3" applyNumberFormat="1" applyFont="1" applyFill="1" applyBorder="1" applyAlignment="1">
      <alignment horizontal="center" vertical="center" wrapText="1"/>
    </xf>
    <xf numFmtId="14" fontId="0" fillId="0" borderId="1" xfId="0" applyNumberFormat="1" applyBorder="1"/>
    <xf numFmtId="168" fontId="0" fillId="0" borderId="1" xfId="3" applyNumberFormat="1" applyFont="1" applyBorder="1"/>
    <xf numFmtId="168" fontId="0" fillId="0" borderId="0" xfId="3" applyNumberFormat="1" applyFont="1"/>
    <xf numFmtId="168" fontId="11" fillId="0" borderId="0" xfId="3" applyNumberFormat="1" applyFont="1"/>
    <xf numFmtId="0" fontId="0" fillId="0" borderId="1" xfId="0" applyBorder="1" applyAlignment="1">
      <alignment horizontal="left"/>
    </xf>
    <xf numFmtId="0" fontId="0" fillId="0" borderId="1" xfId="0" applyBorder="1" applyAlignment="1">
      <alignment horizontal="center"/>
    </xf>
    <xf numFmtId="0" fontId="0" fillId="0" borderId="1" xfId="0" applyNumberFormat="1" applyBorder="1" applyAlignment="1">
      <alignment horizontal="center"/>
    </xf>
    <xf numFmtId="0" fontId="0" fillId="0" borderId="0" xfId="0" applyAlignment="1">
      <alignment horizontal="center"/>
    </xf>
    <xf numFmtId="0" fontId="0" fillId="0" borderId="1" xfId="0" pivotButton="1" applyBorder="1" applyAlignment="1">
      <alignment horizontal="center"/>
    </xf>
    <xf numFmtId="168" fontId="0" fillId="0" borderId="1" xfId="0" applyNumberFormat="1" applyBorder="1"/>
  </cellXfs>
  <cellStyles count="4">
    <cellStyle name="Millares" xfId="3" builtinId="3"/>
    <cellStyle name="Millares [0]" xfId="1" builtinId="6"/>
    <cellStyle name="Normal" xfId="0" builtinId="0"/>
    <cellStyle name="Normal 2 2" xfId="2"/>
  </cellStyles>
  <dxfs count="12">
    <dxf>
      <alignment horizontal="center" readingOrder="0"/>
    </dxf>
    <dxf>
      <alignment horizontal="center" readingOrder="0"/>
    </dxf>
    <dxf>
      <alignment horizontal="center" readingOrder="0"/>
    </dxf>
    <dxf>
      <alignment horizontal="center" readingOrder="0"/>
    </dxf>
    <dxf>
      <numFmt numFmtId="168" formatCode="_-* #,##0_-;\-* #,##0_-;_-* &quot;-&quot;??_-;_-@_-"/>
    </dxf>
    <dxf>
      <numFmt numFmtId="168"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33</xdr:row>
      <xdr:rowOff>133351</xdr:rowOff>
    </xdr:from>
    <xdr:ext cx="1666875" cy="307974"/>
    <xdr:pic>
      <xdr:nvPicPr>
        <xdr:cNvPr id="2" name="Imagen 1"/>
        <xdr:cNvPicPr>
          <a:picLocks noChangeAspect="1"/>
        </xdr:cNvPicPr>
      </xdr:nvPicPr>
      <xdr:blipFill rotWithShape="1">
        <a:blip xmlns:r="http://schemas.openxmlformats.org/officeDocument/2006/relationships" r:embed="rId1"/>
        <a:srcRect b="18286"/>
        <a:stretch/>
      </xdr:blipFill>
      <xdr:spPr>
        <a:xfrm>
          <a:off x="4476750" y="5695951"/>
          <a:ext cx="1666875" cy="307974"/>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4817.403052893518" createdVersion="5" refreshedVersion="5" minRefreshableVersion="3" recordCount="13">
  <cacheSource type="worksheet">
    <worksheetSource ref="A2:AV15" sheet="ESTADO DE CADA FACTURA"/>
  </cacheSource>
  <cacheFields count="48">
    <cacheField name="NIT IPS" numFmtId="0">
      <sharedItems containsSemiMixedTypes="0" containsString="0" containsNumber="1" containsInteger="1" minValue="900923860" maxValue="900923860"/>
    </cacheField>
    <cacheField name=" ENTIDAD" numFmtId="0">
      <sharedItems/>
    </cacheField>
    <cacheField name="Prefijo Factura" numFmtId="0">
      <sharedItems/>
    </cacheField>
    <cacheField name="NUMERO FACTURA" numFmtId="0">
      <sharedItems containsSemiMixedTypes="0" containsString="0" containsNumber="1" containsInteger="1" minValue="1665" maxValue="4547"/>
    </cacheField>
    <cacheField name="FACTURA" numFmtId="0">
      <sharedItems/>
    </cacheField>
    <cacheField name="LLAVE" numFmtId="0">
      <sharedItems/>
    </cacheField>
    <cacheField name="PREFIJO SASS" numFmtId="0">
      <sharedItems/>
    </cacheField>
    <cacheField name="NUMERO FACT SASSS" numFmtId="0">
      <sharedItems containsSemiMixedTypes="0" containsString="0" containsNumber="1" containsInteger="1" minValue="1665" maxValue="4547"/>
    </cacheField>
    <cacheField name="FECHA FACT IPS" numFmtId="14">
      <sharedItems containsSemiMixedTypes="0" containsNonDate="0" containsDate="1" containsString="0" minDate="2021-10-13T00:00:00" maxDate="2022-08-23T00:00:00"/>
    </cacheField>
    <cacheField name="VALOR FACT IPS" numFmtId="168">
      <sharedItems containsSemiMixedTypes="0" containsString="0" containsNumber="1" containsInteger="1" minValue="1022450" maxValue="9364110"/>
    </cacheField>
    <cacheField name="SALDO FACT IPS" numFmtId="168">
      <sharedItems containsSemiMixedTypes="0" containsString="0" containsNumber="1" containsInteger="1" minValue="180000" maxValue="9305210"/>
    </cacheField>
    <cacheField name="OBSERVACION SASS" numFmtId="0">
      <sharedItems/>
    </cacheField>
    <cacheField name="VALIDACION ALFA FACT" numFmtId="0">
      <sharedItems/>
    </cacheField>
    <cacheField name="ESTADO EPS 13 SEPTIEMBRE" numFmtId="0">
      <sharedItems count="5">
        <s v="FACTURA PENDIENTE EN PROGRAMACIÓN DE PAGO"/>
        <s v="FACTURA CANCELADA"/>
        <s v="FACTURA DEVUELTA"/>
        <s v="FACTURA GLOSA PENDIENTE POR CONCILIAR"/>
        <s v="FACTURA EN PROCESO INTERNO"/>
      </sharedItems>
    </cacheField>
    <cacheField name="FUERA DE CIERRE" numFmtId="0">
      <sharedItems containsString="0" containsBlank="1" containsNumber="1" containsInteger="1" minValue="1" maxValue="1"/>
    </cacheField>
    <cacheField name="ESTADO VAGLO" numFmtId="0">
      <sharedItems containsBlank="1"/>
    </cacheField>
    <cacheField name="VALOR VAGLO" numFmtId="168">
      <sharedItems containsSemiMixedTypes="0" containsString="0" containsNumber="1" containsInteger="1" minValue="0" maxValue="9078140"/>
    </cacheField>
    <cacheField name="DETALLE VAGLO" numFmtId="0">
      <sharedItems containsBlank="1" longText="1"/>
    </cacheField>
    <cacheField name="P. ABIERTAS IMPORTE" numFmtId="168">
      <sharedItems containsString="0" containsBlank="1" containsNumber="1" containsInteger="1" minValue="1002001" maxValue="1924014"/>
    </cacheField>
    <cacheField name="P. ABIERTAS DOC" numFmtId="0">
      <sharedItems containsString="0" containsBlank="1" containsNumber="1" containsInteger="1" minValue="1222060893" maxValue="1222129002"/>
    </cacheField>
    <cacheField name="FACTURACIÓN COVID-19" numFmtId="0">
      <sharedItems containsNonDate="0" containsString="0" containsBlank="1"/>
    </cacheField>
    <cacheField name="VALIDACIÓN COVID-19" numFmtId="0">
      <sharedItems containsNonDate="0" containsString="0" containsBlank="1"/>
    </cacheField>
    <cacheField name="VALOR RADICADO FACT" numFmtId="168">
      <sharedItems containsSemiMixedTypes="0" containsString="0" containsNumber="1" containsInteger="1" minValue="1022450" maxValue="9305210"/>
    </cacheField>
    <cacheField name="VALOR NOTA CREDITO" numFmtId="168">
      <sharedItems containsSemiMixedTypes="0" containsString="0" containsNumber="1" containsInteger="1" minValue="0" maxValue="0"/>
    </cacheField>
    <cacheField name="VALOR NOTA DEBITO" numFmtId="168">
      <sharedItems containsSemiMixedTypes="0" containsString="0" containsNumber="1" containsInteger="1" minValue="0" maxValue="0"/>
    </cacheField>
    <cacheField name="VALOR DESCCOMERCIAL" numFmtId="168">
      <sharedItems containsSemiMixedTypes="0" containsString="0" containsNumber="1" containsInteger="1" minValue="0" maxValue="0"/>
    </cacheField>
    <cacheField name="VALOR CRUZADO SASS" numFmtId="168">
      <sharedItems containsSemiMixedTypes="0" containsString="0" containsNumber="1" containsInteger="1" minValue="0" maxValue="9009500"/>
    </cacheField>
    <cacheField name="VALOR GLOSA ACEPTDA" numFmtId="168">
      <sharedItems containsSemiMixedTypes="0" containsString="0" containsNumber="1" containsInteger="1" minValue="0" maxValue="0"/>
    </cacheField>
    <cacheField name="OBSERVACION GLOSA ACEPTADA" numFmtId="0">
      <sharedItems containsNonDate="0" containsString="0" containsBlank="1"/>
    </cacheField>
    <cacheField name="VALOR GLOSA DEVUELTA" numFmtId="168">
      <sharedItems containsSemiMixedTypes="0" containsString="0" containsNumber="1" containsInteger="1" minValue="0" maxValue="9078140"/>
    </cacheField>
    <cacheField name="OBSERVACION GLOSA DEVUELTA" numFmtId="0">
      <sharedItems containsBlank="1" longText="1"/>
    </cacheField>
    <cacheField name="SALDO SASS" numFmtId="168">
      <sharedItems containsSemiMixedTypes="0" containsString="0" containsNumber="1" containsInteger="1" minValue="0" maxValue="9078140"/>
    </cacheField>
    <cacheField name="VALOR CANCELADO SAP" numFmtId="168">
      <sharedItems containsSemiMixedTypes="0" containsString="0" containsNumber="1" containsInteger="1" minValue="0" maxValue="2634034"/>
    </cacheField>
    <cacheField name="RETENCION" numFmtId="168">
      <sharedItems containsSemiMixedTypes="0" containsString="0" containsNumber="1" containsInteger="1" minValue="0" maxValue="0"/>
    </cacheField>
    <cacheField name="DOC COMPENSACION SAP" numFmtId="0">
      <sharedItems containsString="0" containsBlank="1" containsNumber="1" containsInteger="1" minValue="4800054388" maxValue="4800054388"/>
    </cacheField>
    <cacheField name="FECHA COMPENSACION SAP" numFmtId="0">
      <sharedItems containsBlank="1"/>
    </cacheField>
    <cacheField name="VALOR TRANFERENCIA" numFmtId="168">
      <sharedItems containsSemiMixedTypes="0" containsString="0" containsNumber="1" containsInteger="1" minValue="0" maxValue="0"/>
    </cacheField>
    <cacheField name="FECHA RAD IPS" numFmtId="14">
      <sharedItems containsSemiMixedTypes="0" containsNonDate="0" containsDate="1" containsString="0" minDate="2021-10-19T00:00:00" maxDate="2022-08-26T00:00:00"/>
    </cacheField>
    <cacheField name="FECHA RAD INICIAL SASS" numFmtId="0">
      <sharedItems containsNonDate="0" containsString="0" containsBlank="1"/>
    </cacheField>
    <cacheField name="ULTIMO ESTADO FACT" numFmtId="0">
      <sharedItems containsSemiMixedTypes="0" containsString="0"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emiMixedTypes="0" containsString="0" containsNumber="1" containsInteger="1" minValue="1" maxValue="2"/>
    </cacheField>
    <cacheField name="F PROBABLE PAGO SASS" numFmtId="0">
      <sharedItems containsSemiMixedTypes="0" containsString="0" containsNumber="1" containsInteger="1" minValue="20220228" maxValue="21001231"/>
    </cacheField>
    <cacheField name="F RAD SASS" numFmtId="0">
      <sharedItems containsSemiMixedTypes="0" containsString="0" containsNumber="1" containsInteger="1" minValue="20220219" maxValue="20220908"/>
    </cacheField>
    <cacheField name="VALOR REPORTADO CRICULAR 030" numFmtId="168">
      <sharedItems containsSemiMixedTypes="0" containsString="0" containsNumber="1" containsInteger="1" minValue="1022450" maxValue="9305210"/>
    </cacheField>
    <cacheField name="VALOR GLOSA ACEPTADA REPORTADO CIRCULAR 030" numFmtId="168">
      <sharedItems containsSemiMixedTypes="0" containsString="0" containsNumber="1" containsInteger="1" minValue="0" maxValue="0"/>
    </cacheField>
    <cacheField name="F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
  <r>
    <n v="900923860"/>
    <s v="UNIDAD GINECOOBSTETRICA DEL PACIFICO SAS"/>
    <s v="FUGP"/>
    <n v="2452"/>
    <s v="FUGP_2452"/>
    <s v="900923860_FUGP_2452"/>
    <s v="FUGP"/>
    <n v="2452"/>
    <d v="2022-06-20T00:00:00"/>
    <n v="1022450"/>
    <n v="1022450"/>
    <s v="B)Factura sin saldo ERP"/>
    <s v="OK"/>
    <x v="0"/>
    <m/>
    <m/>
    <n v="0"/>
    <m/>
    <n v="1002001"/>
    <n v="1222060893"/>
    <m/>
    <m/>
    <n v="1022450"/>
    <n v="0"/>
    <n v="0"/>
    <n v="0"/>
    <n v="1022450"/>
    <n v="0"/>
    <m/>
    <n v="0"/>
    <m/>
    <n v="0"/>
    <n v="0"/>
    <n v="0"/>
    <m/>
    <m/>
    <n v="0"/>
    <d v="2022-06-23T00:00:00"/>
    <m/>
    <n v="2"/>
    <m/>
    <m/>
    <n v="1"/>
    <n v="20220730"/>
    <n v="20220716"/>
    <n v="1022450"/>
    <n v="0"/>
    <m/>
  </r>
  <r>
    <n v="900923860"/>
    <s v="UNIDAD GINECOOBSTETRICA DEL PACIFICO SAS"/>
    <s v="FUGP"/>
    <n v="3036"/>
    <s v="FUGP_3036"/>
    <s v="900923860_FUGP_3036"/>
    <s v="FUGP"/>
    <n v="3036"/>
    <d v="2022-07-18T00:00:00"/>
    <n v="1668380"/>
    <n v="1668380"/>
    <s v="B)Factura sin saldo ERP"/>
    <s v="OK"/>
    <x v="0"/>
    <m/>
    <m/>
    <n v="0"/>
    <m/>
    <n v="1635012"/>
    <n v="1222128987"/>
    <m/>
    <m/>
    <n v="1668380"/>
    <n v="0"/>
    <n v="0"/>
    <n v="0"/>
    <n v="1668380"/>
    <n v="0"/>
    <m/>
    <n v="0"/>
    <m/>
    <n v="0"/>
    <n v="0"/>
    <n v="0"/>
    <m/>
    <m/>
    <n v="0"/>
    <d v="2022-07-25T00:00:00"/>
    <m/>
    <n v="2"/>
    <m/>
    <m/>
    <n v="1"/>
    <n v="20220830"/>
    <n v="20220809"/>
    <n v="1668380"/>
    <n v="0"/>
    <m/>
  </r>
  <r>
    <n v="900923860"/>
    <s v="UNIDAD GINECOOBSTETRICA DEL PACIFICO SAS"/>
    <s v="FUGP"/>
    <n v="2356"/>
    <s v="FUGP_2356"/>
    <s v="900923860_FUGP_2356"/>
    <s v="FUGP"/>
    <n v="2356"/>
    <d v="2022-05-16T00:00:00"/>
    <n v="1963280"/>
    <n v="1963280"/>
    <s v="B)Factura sin saldo ERP"/>
    <s v="OK"/>
    <x v="0"/>
    <m/>
    <m/>
    <n v="0"/>
    <m/>
    <n v="1924014"/>
    <n v="1222129002"/>
    <m/>
    <m/>
    <n v="1963280"/>
    <n v="0"/>
    <n v="0"/>
    <n v="0"/>
    <n v="1963280"/>
    <n v="0"/>
    <m/>
    <n v="0"/>
    <m/>
    <n v="0"/>
    <n v="0"/>
    <n v="0"/>
    <m/>
    <m/>
    <n v="0"/>
    <d v="2022-05-22T00:00:00"/>
    <m/>
    <n v="2"/>
    <m/>
    <m/>
    <n v="1"/>
    <n v="20220830"/>
    <n v="20220810"/>
    <n v="1963280"/>
    <n v="0"/>
    <m/>
  </r>
  <r>
    <n v="900923860"/>
    <s v="UNIDAD GINECOOBSTETRICA DEL PACIFICO SAS"/>
    <s v="FUGP"/>
    <n v="2261"/>
    <s v="FUGP_2261"/>
    <s v="900923860_FUGP_2261"/>
    <s v="FUGP"/>
    <n v="2261"/>
    <d v="2022-04-18T00:00:00"/>
    <n v="8271690"/>
    <n v="8181490"/>
    <s v="B)Factura sin saldo ERP/conciliar diferencia valor de factura"/>
    <s v="OK"/>
    <x v="0"/>
    <m/>
    <m/>
    <n v="0"/>
    <m/>
    <m/>
    <m/>
    <m/>
    <m/>
    <n v="8181490"/>
    <n v="0"/>
    <n v="0"/>
    <n v="0"/>
    <n v="8181490"/>
    <n v="0"/>
    <m/>
    <n v="0"/>
    <m/>
    <n v="0"/>
    <n v="0"/>
    <n v="0"/>
    <m/>
    <m/>
    <n v="0"/>
    <d v="2022-04-24T00:00:00"/>
    <m/>
    <n v="2"/>
    <m/>
    <m/>
    <n v="1"/>
    <n v="20220530"/>
    <n v="20220517"/>
    <n v="8181490"/>
    <n v="0"/>
    <m/>
  </r>
  <r>
    <n v="900923860"/>
    <s v="UNIDAD GINECOOBSTETRICA DEL PACIFICO SAS"/>
    <s v="FUGP"/>
    <n v="1665"/>
    <s v="FUGP_1665"/>
    <s v="900923860_FUGP_1665"/>
    <s v="FUGP"/>
    <n v="1665"/>
    <d v="2021-10-13T00:00:00"/>
    <n v="8985490"/>
    <n v="8915490"/>
    <s v="B)Factura sin saldo ERP/conciliar diferencia valor de factura"/>
    <s v="OK"/>
    <x v="0"/>
    <m/>
    <m/>
    <n v="0"/>
    <m/>
    <m/>
    <m/>
    <m/>
    <m/>
    <n v="8915490"/>
    <n v="0"/>
    <n v="0"/>
    <n v="0"/>
    <n v="8915490"/>
    <n v="0"/>
    <m/>
    <n v="0"/>
    <m/>
    <n v="0"/>
    <n v="0"/>
    <n v="0"/>
    <m/>
    <m/>
    <n v="0"/>
    <d v="2021-10-19T00:00:00"/>
    <m/>
    <n v="2"/>
    <m/>
    <m/>
    <n v="1"/>
    <n v="20220530"/>
    <n v="20220516"/>
    <n v="8915490"/>
    <n v="0"/>
    <m/>
  </r>
  <r>
    <n v="900923860"/>
    <s v="UNIDAD GINECOOBSTETRICA DEL PACIFICO SAS"/>
    <s v="FUGP"/>
    <n v="1868"/>
    <s v="FUGP_1868"/>
    <s v="900923860_FUGP_1868"/>
    <s v="FUGP"/>
    <n v="1868"/>
    <d v="2022-01-12T00:00:00"/>
    <n v="2867790"/>
    <n v="180000"/>
    <s v="B)Factura sin saldo ERP/conciliar diferencia valor de factura"/>
    <s v="OK"/>
    <x v="1"/>
    <m/>
    <m/>
    <n v="0"/>
    <m/>
    <m/>
    <m/>
    <m/>
    <m/>
    <n v="2687790"/>
    <n v="0"/>
    <n v="0"/>
    <n v="0"/>
    <n v="2687790"/>
    <n v="0"/>
    <m/>
    <n v="0"/>
    <m/>
    <n v="0"/>
    <n v="2634034"/>
    <n v="0"/>
    <n v="4800054388"/>
    <s v="13.04.2022"/>
    <n v="0"/>
    <d v="2022-01-19T00:00:00"/>
    <m/>
    <n v="2"/>
    <m/>
    <m/>
    <n v="1"/>
    <n v="20220228"/>
    <n v="20220219"/>
    <n v="2687790"/>
    <n v="0"/>
    <m/>
  </r>
  <r>
    <n v="900923860"/>
    <s v="UNIDAD GINECOOBSTETRICA DEL PACIFICO SAS"/>
    <s v="FUGP"/>
    <n v="2061"/>
    <s v="FUGP_2061"/>
    <s v="900923860_FUGP_2061"/>
    <s v="FUGP"/>
    <n v="2061"/>
    <d v="2022-02-17T00:00:00"/>
    <n v="9120940"/>
    <n v="9078140"/>
    <s v="C)Glosas total pendiente por respuesta de IPS"/>
    <s v="OK"/>
    <x v="2"/>
    <m/>
    <s v="DEVOLUCION"/>
    <n v="9078140"/>
    <s v="Facturacion. se devuelve la factura por que en la factura fa lta la relacion del los paciente donde viene el valor a desontar de cada paciente ya se seles habia enviado un ejemplo por correo la niña de radicacion por que no ya envia la factcompleta como las enviaban antes con la realccion en la fact ura con el valor del copago a descontar de cada uno de los paciente                                                                                                                                                                                                                                        angela campaz                                                                                                           "/>
    <m/>
    <m/>
    <m/>
    <m/>
    <n v="9078140"/>
    <n v="0"/>
    <n v="0"/>
    <n v="0"/>
    <n v="0"/>
    <n v="0"/>
    <m/>
    <n v="9078140"/>
    <s v="SPTE INCOMPLETO, SE SOSTIENE DEVOLUCION DE LA FACTURA, AL MOMENTO DE VALIDAR LA INFORMACION NO SE EVIDENCIA SOPORTES DELAS AYUDAS DIAGNOSTICAS FACTURADAS, POR FAVOR TENER EN CUENTA QUE AL MOMENTO DE DAR RESPUESTA A LAS DEVOLUCIONES O GLOSAS SE DEBEN VOLVER A ADJUNTAR TODOS LOS SOPORTES DE LA FACTURA.CLAUDIA DIAZ"/>
    <n v="9078140"/>
    <n v="0"/>
    <n v="0"/>
    <m/>
    <m/>
    <n v="0"/>
    <d v="2022-02-21T00:00:00"/>
    <m/>
    <n v="9"/>
    <m/>
    <s v="SI"/>
    <n v="2"/>
    <n v="21001231"/>
    <n v="20220514"/>
    <n v="9078140"/>
    <n v="0"/>
    <m/>
  </r>
  <r>
    <n v="900923860"/>
    <s v="UNIDAD GINECOOBSTETRICA DEL PACIFICO SAS"/>
    <s v="FUGP"/>
    <n v="2171"/>
    <s v="FUGP_2171"/>
    <s v="900923860_FUGP_2171"/>
    <s v="FUGP"/>
    <n v="2171"/>
    <d v="2022-03-18T00:00:00"/>
    <n v="7618660"/>
    <n v="7477770"/>
    <s v="D)Glosas parcial pendiente por respuesta de IPS/conciliar diferencia valor de factura"/>
    <s v="OK"/>
    <x v="3"/>
    <m/>
    <s v="GLOSA"/>
    <n v="126090"/>
    <s v=".AUTO. DESCONTAMOS LA AUTO.220328552387224 POR QUE NO EXISTE                                                            ANGELA CAMPAZ                                                                                                                                                                                                                                                                                                                                                                                                                                                                                                                                                                                                           "/>
    <m/>
    <m/>
    <m/>
    <m/>
    <n v="7603860"/>
    <n v="0"/>
    <n v="0"/>
    <n v="0"/>
    <n v="7477770"/>
    <n v="0"/>
    <m/>
    <n v="126090"/>
    <s v="AUTO. DESCONTAMOS LA AUTO.220328552387224 POR QUE NO EXISTEANGELA CAMPAZ"/>
    <n v="126090"/>
    <n v="0"/>
    <n v="0"/>
    <m/>
    <m/>
    <n v="0"/>
    <d v="2022-03-23T00:00:00"/>
    <m/>
    <n v="9"/>
    <m/>
    <s v="NO"/>
    <n v="1"/>
    <n v="21001231"/>
    <n v="20220419"/>
    <n v="7603860"/>
    <n v="0"/>
    <m/>
  </r>
  <r>
    <n v="900923860"/>
    <s v="UNIDAD GINECOOBSTETRICA DEL PACIFICO SAS"/>
    <s v="FUGP"/>
    <n v="2355"/>
    <s v="FUGP_2355"/>
    <s v="900923860_FUGP_2355"/>
    <s v="FUGP"/>
    <n v="2355"/>
    <d v="2022-05-16T00:00:00"/>
    <n v="8983450"/>
    <n v="8928050"/>
    <s v="D)Glosas parcial pendiente por respuesta de IPS/conciliar diferencia valor de factura"/>
    <s v="OK"/>
    <x v="3"/>
    <m/>
    <s v="GLOSA"/>
    <n v="60253"/>
    <s v=".FACTURACION. SE APLICA GLOSA POR FACTURACION A LA PACIENTE A NDREA KATHERINE ESTUPIÑAN AL MOMENTO DE VALIDAR LA INFORMAON SE EVIDENCIAN QUE LOS SOPORTES Y AUTORIZACION PRESENTADA EN LA FACTURA YA FUERON CANCELADOS EN LA FACTURA FUGP 2171  POR FAVOR VALIDAR INFORMACION. CLAUDIA DIAZ                                                                                                                                                                                                                                                                                                                                                                                                                                                     "/>
    <m/>
    <m/>
    <m/>
    <m/>
    <n v="8928050"/>
    <n v="0"/>
    <n v="0"/>
    <n v="0"/>
    <n v="8867797"/>
    <n v="0"/>
    <m/>
    <n v="60253"/>
    <s v="FACTURACION. SE APLICA GLOSA POR FACTURACION A LA PACIENTE ANDREA KATHERINE ESTUPIÑAN AL MOMENTO DE VALIDAR LA INFORMACION SE EVIDENCIAN QUE LOS SOPORTES Y AUTORIZACION PRESENTADAEN LA FACTURA YA FUERON CANCELADOS EN LA FACTURA FUGP 2171POR FAVOR VALIDAR INFORMACION.CLAUDIA DIAZ"/>
    <n v="60253"/>
    <n v="0"/>
    <n v="0"/>
    <m/>
    <m/>
    <n v="0"/>
    <d v="2022-05-22T00:00:00"/>
    <m/>
    <n v="9"/>
    <m/>
    <s v="NO"/>
    <n v="1"/>
    <n v="21001231"/>
    <n v="20220810"/>
    <n v="8928050"/>
    <n v="0"/>
    <m/>
  </r>
  <r>
    <n v="900923860"/>
    <s v="UNIDAD GINECOOBSTETRICA DEL PACIFICO SAS"/>
    <s v="FUGP"/>
    <n v="3035"/>
    <s v="FUGP_3035"/>
    <s v="900923860_FUGP_3035"/>
    <s v="FUGP"/>
    <n v="3035"/>
    <d v="2022-07-18T00:00:00"/>
    <n v="8203970"/>
    <n v="8137770"/>
    <s v="D)Glosas parcial pendiente por respuesta de IPS/conciliar diferencia valor de factura"/>
    <s v="OK"/>
    <x v="3"/>
    <m/>
    <s v="GLOSA"/>
    <n v="126090"/>
    <s v=".AUTO. descontamos la auto. 221343360393792 por que fue pagad a en la factura FUGP-2355                                 CLAUDIA M DIAS                                                                                                                                                                                                                                                                                                                                                                                                                                                                                                                                                                                                          "/>
    <m/>
    <m/>
    <m/>
    <m/>
    <n v="8137770"/>
    <n v="0"/>
    <n v="0"/>
    <n v="0"/>
    <n v="8011680"/>
    <n v="0"/>
    <m/>
    <n v="126090"/>
    <s v="AUTO. descontamos la auto. 221343360393792 por que fue pagada en la factura FUGP-2355CLAUDIA M DIAS"/>
    <n v="126090"/>
    <n v="0"/>
    <n v="0"/>
    <m/>
    <m/>
    <n v="0"/>
    <d v="2022-07-25T00:00:00"/>
    <m/>
    <n v="9"/>
    <m/>
    <s v="NO"/>
    <n v="1"/>
    <n v="21001231"/>
    <n v="20220809"/>
    <n v="8137770"/>
    <n v="0"/>
    <m/>
  </r>
  <r>
    <n v="900923860"/>
    <s v="UNIDAD GINECOOBSTETRICA DEL PACIFICO SAS"/>
    <s v="FUGP"/>
    <n v="2451"/>
    <s v="FUGP_2451"/>
    <s v="900923860_FUGP_2451"/>
    <s v="FUGP"/>
    <n v="2451"/>
    <d v="2022-06-20T00:00:00"/>
    <n v="9364110"/>
    <n v="9305210"/>
    <s v="D)Glosas parcial pendiente por respuesta de IPS/conciliar diferencia valor de factura"/>
    <s v="OK"/>
    <x v="3"/>
    <m/>
    <s v="GLOSA"/>
    <n v="295710"/>
    <s v=".FACTURACION/AUT: SE REALIZA OBJECCION PACIENTE MELISA JIMENE Z CC1130620749 Y CAROLINA VENTE CASTRO CC 1111799944 PERTECEN AL REGIMEN SUBSIDIADO Y SE DEBEN DE RADICAR APARTE"/>
    <m/>
    <m/>
    <m/>
    <m/>
    <n v="9305210"/>
    <n v="0"/>
    <n v="0"/>
    <n v="0"/>
    <n v="9009500"/>
    <n v="0"/>
    <m/>
    <n v="295710"/>
    <s v="FACTURACION/AUT: SE REALIZA OBJECCION PACIENTE MELISA JIMENEZ CC1130620749 Y CAROLINA VENTE CASTRO CC 1111799944 PERTENECEN AL REGIMEN SUBSIDIADO Y SE DEBEN DE RADICAR APARTE,EL NAP QUE PRESENTAN POR EL SERVICIO DE LA PACIENTE YOANA ANYELIGAMBOA CUERO CC 1192754586  AUT 221323360441272 SE ENCUENTRA PAGO EN LA FACTURA FUGP-2261 FAVOR SOLICITAR AUTORIZACION PARA DAR TRAMITE. CLAUDIA DIAZ"/>
    <n v="295710"/>
    <n v="0"/>
    <n v="0"/>
    <m/>
    <m/>
    <n v="0"/>
    <d v="2022-06-23T00:00:00"/>
    <m/>
    <n v="9"/>
    <m/>
    <s v="NO"/>
    <n v="1"/>
    <n v="21001231"/>
    <n v="20220716"/>
    <n v="9305210"/>
    <n v="0"/>
    <m/>
  </r>
  <r>
    <n v="900923860"/>
    <s v="UNIDAD GINECOOBSTETRICA DEL PACIFICO SAS"/>
    <s v="FUGP"/>
    <n v="4546"/>
    <s v="FUGP_4546"/>
    <s v="900923860_FUGP_4546"/>
    <s v="FUGP"/>
    <n v="4546"/>
    <d v="2022-08-22T00:00:00"/>
    <n v="5546510"/>
    <n v="5489610"/>
    <s v="D)Glosas parcial pendiente por respuesta de IPS/conciliar diferencia valor de factura"/>
    <s v="OK"/>
    <x v="4"/>
    <n v="1"/>
    <m/>
    <n v="0"/>
    <m/>
    <m/>
    <m/>
    <m/>
    <m/>
    <n v="5489610"/>
    <n v="0"/>
    <n v="0"/>
    <n v="0"/>
    <n v="0"/>
    <n v="0"/>
    <m/>
    <n v="109110"/>
    <m/>
    <n v="5489610"/>
    <n v="0"/>
    <n v="0"/>
    <m/>
    <m/>
    <n v="0"/>
    <d v="2022-08-25T00:00:00"/>
    <m/>
    <n v="9"/>
    <m/>
    <s v="NO"/>
    <n v="1"/>
    <n v="21001231"/>
    <n v="20220908"/>
    <n v="5489610"/>
    <n v="0"/>
    <m/>
  </r>
  <r>
    <n v="900923860"/>
    <s v="UNIDAD GINECOOBSTETRICA DEL PACIFICO SAS"/>
    <s v="FUGP"/>
    <n v="4547"/>
    <s v="FUGP_4547"/>
    <s v="900923860_FUGP_4547"/>
    <s v="FUGP"/>
    <n v="4547"/>
    <d v="2022-08-22T00:00:00"/>
    <n v="1412530"/>
    <n v="1412530"/>
    <s v="D)Glosas parcial pendiente por respuesta de IPS/conciliar diferencia valor de factura"/>
    <s v="OK"/>
    <x v="4"/>
    <n v="1"/>
    <m/>
    <n v="0"/>
    <m/>
    <m/>
    <m/>
    <m/>
    <m/>
    <n v="1413530"/>
    <n v="0"/>
    <n v="0"/>
    <n v="0"/>
    <n v="0"/>
    <n v="0"/>
    <m/>
    <n v="126090"/>
    <m/>
    <n v="1413530"/>
    <n v="0"/>
    <n v="0"/>
    <m/>
    <m/>
    <n v="0"/>
    <d v="2022-08-25T00:00:00"/>
    <m/>
    <n v="9"/>
    <m/>
    <s v="NO"/>
    <n v="1"/>
    <n v="21001231"/>
    <n v="20220908"/>
    <n v="1413530"/>
    <n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4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9" firstHeaderRow="0" firstDataRow="1" firstDataCol="1"/>
  <pivotFields count="48">
    <pivotField showAll="0"/>
    <pivotField showAll="0"/>
    <pivotField showAll="0"/>
    <pivotField showAll="0"/>
    <pivotField showAll="0"/>
    <pivotField showAll="0"/>
    <pivotField showAll="0"/>
    <pivotField showAll="0"/>
    <pivotField numFmtId="14" showAll="0"/>
    <pivotField numFmtId="168" showAll="0"/>
    <pivotField dataField="1" numFmtId="168" showAll="0"/>
    <pivotField showAll="0"/>
    <pivotField showAll="0"/>
    <pivotField axis="axisRow" showAll="0" sortType="ascending">
      <items count="6">
        <item x="1"/>
        <item x="2"/>
        <item x="4"/>
        <item x="3"/>
        <item x="0"/>
        <item t="default"/>
      </items>
      <autoSortScope>
        <pivotArea dataOnly="0" outline="0" fieldPosition="0">
          <references count="1">
            <reference field="4294967294" count="1" selected="0">
              <x v="0"/>
            </reference>
          </references>
        </pivotArea>
      </autoSortScope>
    </pivotField>
    <pivotField showAll="0"/>
    <pivotField showAll="0"/>
    <pivotField numFmtId="168" showAll="0"/>
    <pivotField showAll="0"/>
    <pivotField showAll="0"/>
    <pivotField showAll="0"/>
    <pivotField showAll="0"/>
    <pivotField showAll="0"/>
    <pivotField numFmtId="168" showAll="0"/>
    <pivotField numFmtId="168" showAll="0"/>
    <pivotField numFmtId="168" showAll="0"/>
    <pivotField numFmtId="168" showAll="0"/>
    <pivotField numFmtId="168" showAll="0"/>
    <pivotField numFmtId="168" showAll="0"/>
    <pivotField showAll="0"/>
    <pivotField numFmtId="168" showAll="0"/>
    <pivotField showAll="0"/>
    <pivotField numFmtId="168" showAll="0"/>
    <pivotField numFmtId="168" showAll="0"/>
    <pivotField numFmtId="168" showAll="0"/>
    <pivotField showAll="0"/>
    <pivotField showAll="0"/>
    <pivotField numFmtId="168" showAll="0"/>
    <pivotField numFmtId="14" showAll="0"/>
    <pivotField showAll="0"/>
    <pivotField showAll="0"/>
    <pivotField showAll="0"/>
    <pivotField showAll="0"/>
    <pivotField showAll="0"/>
    <pivotField showAll="0"/>
    <pivotField showAll="0"/>
    <pivotField numFmtId="168" showAll="0"/>
    <pivotField numFmtId="168" showAll="0"/>
    <pivotField showAll="0"/>
  </pivotFields>
  <rowFields count="1">
    <field x="13"/>
  </rowFields>
  <rowItems count="6">
    <i>
      <x/>
    </i>
    <i>
      <x v="1"/>
    </i>
    <i>
      <x v="2"/>
    </i>
    <i>
      <x v="3"/>
    </i>
    <i>
      <x v="4"/>
    </i>
    <i t="grand">
      <x/>
    </i>
  </rowItems>
  <colFields count="1">
    <field x="-2"/>
  </colFields>
  <colItems count="2">
    <i>
      <x/>
    </i>
    <i i="1">
      <x v="1"/>
    </i>
  </colItems>
  <dataFields count="2">
    <dataField name="Cant Facturas" fld="10" subtotal="count" baseField="13" baseItem="0"/>
    <dataField name="Saldo Facturas" fld="10" baseField="0" baseItem="0" numFmtId="168"/>
  </dataFields>
  <formats count="12">
    <format dxfId="11">
      <pivotArea type="all" dataOnly="0" outline="0" fieldPosition="0"/>
    </format>
    <format dxfId="10">
      <pivotArea outline="0" collapsedLevelsAreSubtotals="1" fieldPosition="0"/>
    </format>
    <format dxfId="9">
      <pivotArea field="13" type="button" dataOnly="0" labelOnly="1" outline="0" axis="axisRow" fieldPosition="0"/>
    </format>
    <format dxfId="8">
      <pivotArea dataOnly="0" labelOnly="1" fieldPosition="0">
        <references count="1">
          <reference field="13" count="0"/>
        </references>
      </pivotArea>
    </format>
    <format dxfId="7">
      <pivotArea dataOnly="0" labelOnly="1" grandRow="1" outline="0" fieldPosition="0"/>
    </format>
    <format dxfId="6">
      <pivotArea dataOnly="0" labelOnly="1" outline="0" fieldPosition="0">
        <references count="1">
          <reference field="4294967294" count="2">
            <x v="0"/>
            <x v="1"/>
          </reference>
        </references>
      </pivotArea>
    </format>
    <format dxfId="5">
      <pivotArea outline="0" collapsedLevelsAreSubtotals="1" fieldPosition="0">
        <references count="1">
          <reference field="4294967294" count="1" selected="0">
            <x v="1"/>
          </reference>
        </references>
      </pivotArea>
    </format>
    <format dxfId="4">
      <pivotArea dataOnly="0" labelOnly="1" outline="0" fieldPosition="0">
        <references count="1">
          <reference field="4294967294" count="1">
            <x v="1"/>
          </reference>
        </references>
      </pivotArea>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field="13" type="button" dataOnly="0" labelOnly="1" outline="0" axis="axisRow" fieldPosition="0"/>
    </format>
    <format dxfId="0">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4"/>
  <sheetViews>
    <sheetView showGridLines="0" workbookViewId="0">
      <selection activeCell="D16" sqref="D16"/>
    </sheetView>
  </sheetViews>
  <sheetFormatPr baseColWidth="10" defaultRowHeight="15" x14ac:dyDescent="0.25"/>
  <cols>
    <col min="1" max="1" width="13.7109375" customWidth="1"/>
    <col min="2" max="2" width="11.5703125" bestFit="1" customWidth="1"/>
    <col min="4" max="4" width="17.85546875" customWidth="1"/>
    <col min="5" max="7" width="11.5703125" bestFit="1" customWidth="1"/>
    <col min="8" max="8" width="12.140625" bestFit="1" customWidth="1"/>
    <col min="9" max="9" width="17.7109375" customWidth="1"/>
    <col min="10" max="10" width="13.85546875" bestFit="1" customWidth="1"/>
    <col min="11" max="11" width="14.42578125" customWidth="1"/>
    <col min="12" max="12" width="14.42578125" bestFit="1" customWidth="1"/>
  </cols>
  <sheetData>
    <row r="1" spans="1:12" ht="45" x14ac:dyDescent="0.25">
      <c r="A1" s="1" t="s">
        <v>0</v>
      </c>
      <c r="B1" s="1" t="s">
        <v>10</v>
      </c>
      <c r="C1" s="2" t="s">
        <v>1</v>
      </c>
      <c r="D1" s="1" t="s">
        <v>11</v>
      </c>
      <c r="E1" s="2" t="s">
        <v>2</v>
      </c>
      <c r="F1" s="3" t="s">
        <v>3</v>
      </c>
      <c r="G1" s="3" t="s">
        <v>4</v>
      </c>
      <c r="H1" s="4" t="s">
        <v>5</v>
      </c>
      <c r="I1" s="4" t="s">
        <v>6</v>
      </c>
      <c r="J1" s="4" t="s">
        <v>7</v>
      </c>
      <c r="K1" s="4" t="s">
        <v>8</v>
      </c>
      <c r="L1" s="4" t="s">
        <v>9</v>
      </c>
    </row>
    <row r="2" spans="1:12" x14ac:dyDescent="0.25">
      <c r="A2" s="5"/>
      <c r="B2" s="8">
        <v>900923860</v>
      </c>
      <c r="C2" s="8" t="s">
        <v>12</v>
      </c>
      <c r="D2" s="8" t="s">
        <v>13</v>
      </c>
      <c r="E2" s="9">
        <v>1665</v>
      </c>
      <c r="F2" s="11">
        <v>44482</v>
      </c>
      <c r="G2" s="11">
        <v>44488</v>
      </c>
      <c r="H2" s="19">
        <v>8985490</v>
      </c>
      <c r="I2" s="8">
        <v>70000</v>
      </c>
      <c r="J2" s="8"/>
      <c r="K2" s="8"/>
      <c r="L2" s="10">
        <f>+H2-I2</f>
        <v>8915490</v>
      </c>
    </row>
    <row r="3" spans="1:12" x14ac:dyDescent="0.25">
      <c r="A3" s="5"/>
      <c r="B3" s="8">
        <v>900923860</v>
      </c>
      <c r="C3" s="8" t="s">
        <v>12</v>
      </c>
      <c r="D3" s="8" t="s">
        <v>13</v>
      </c>
      <c r="E3" s="14">
        <v>2061</v>
      </c>
      <c r="F3" s="11">
        <v>44609</v>
      </c>
      <c r="G3" s="11">
        <v>44613</v>
      </c>
      <c r="H3" s="19">
        <v>9120940</v>
      </c>
      <c r="I3" s="12">
        <v>42800</v>
      </c>
      <c r="J3" s="8"/>
      <c r="K3" s="8"/>
      <c r="L3" s="10">
        <f>+H3-I3</f>
        <v>9078140</v>
      </c>
    </row>
    <row r="4" spans="1:12" x14ac:dyDescent="0.25">
      <c r="A4" s="5"/>
      <c r="B4" s="8">
        <v>900923860</v>
      </c>
      <c r="C4" s="8" t="s">
        <v>12</v>
      </c>
      <c r="D4" s="8" t="s">
        <v>13</v>
      </c>
      <c r="E4" s="14">
        <v>2171</v>
      </c>
      <c r="F4" s="11">
        <v>44638</v>
      </c>
      <c r="G4" s="11">
        <v>44643</v>
      </c>
      <c r="H4" s="19">
        <v>7618660</v>
      </c>
      <c r="I4" s="12">
        <v>14800</v>
      </c>
      <c r="J4" s="8"/>
      <c r="K4" s="13">
        <v>126090</v>
      </c>
      <c r="L4" s="10">
        <f>+H4-I4-K4</f>
        <v>7477770</v>
      </c>
    </row>
    <row r="5" spans="1:12" x14ac:dyDescent="0.25">
      <c r="A5" s="5"/>
      <c r="B5" s="8">
        <v>900923860</v>
      </c>
      <c r="C5" s="8" t="s">
        <v>12</v>
      </c>
      <c r="D5" s="8" t="s">
        <v>13</v>
      </c>
      <c r="E5" s="14">
        <v>2261</v>
      </c>
      <c r="F5" s="15">
        <v>44669</v>
      </c>
      <c r="G5" s="6">
        <v>44675</v>
      </c>
      <c r="H5" s="19">
        <v>8271690</v>
      </c>
      <c r="I5" s="12">
        <v>90200</v>
      </c>
      <c r="J5" s="8"/>
      <c r="K5" s="8"/>
      <c r="L5" s="10">
        <f t="shared" ref="L5:L8" si="0">+H5-I5</f>
        <v>8181490</v>
      </c>
    </row>
    <row r="6" spans="1:12" x14ac:dyDescent="0.25">
      <c r="A6" s="5"/>
      <c r="B6" s="8">
        <v>900923860</v>
      </c>
      <c r="C6" s="8" t="s">
        <v>12</v>
      </c>
      <c r="D6" s="8" t="s">
        <v>13</v>
      </c>
      <c r="E6" s="14">
        <v>2355</v>
      </c>
      <c r="F6" s="15">
        <v>44697</v>
      </c>
      <c r="G6" s="6">
        <v>44703</v>
      </c>
      <c r="H6" s="19">
        <v>8983450</v>
      </c>
      <c r="I6" s="12">
        <v>55400</v>
      </c>
      <c r="J6" s="8"/>
      <c r="K6" s="8"/>
      <c r="L6" s="10">
        <f t="shared" si="0"/>
        <v>8928050</v>
      </c>
    </row>
    <row r="7" spans="1:12" x14ac:dyDescent="0.25">
      <c r="A7" s="5"/>
      <c r="B7" s="8">
        <v>900923860</v>
      </c>
      <c r="C7" s="8" t="s">
        <v>12</v>
      </c>
      <c r="D7" s="8" t="s">
        <v>13</v>
      </c>
      <c r="E7" s="14">
        <v>2451</v>
      </c>
      <c r="F7" s="15">
        <v>44732</v>
      </c>
      <c r="G7" s="6">
        <v>44735</v>
      </c>
      <c r="H7" s="19">
        <v>9364110</v>
      </c>
      <c r="I7" s="12">
        <v>58900</v>
      </c>
      <c r="J7" s="8"/>
      <c r="K7" s="8"/>
      <c r="L7" s="10">
        <f t="shared" si="0"/>
        <v>9305210</v>
      </c>
    </row>
    <row r="8" spans="1:12" x14ac:dyDescent="0.25">
      <c r="A8" s="5"/>
      <c r="B8" s="8">
        <v>900923860</v>
      </c>
      <c r="C8" s="8" t="s">
        <v>12</v>
      </c>
      <c r="D8" s="8" t="s">
        <v>13</v>
      </c>
      <c r="E8" s="14">
        <v>3035</v>
      </c>
      <c r="F8" s="15">
        <v>44760</v>
      </c>
      <c r="G8" s="6">
        <v>44767</v>
      </c>
      <c r="H8" s="19">
        <v>8203970</v>
      </c>
      <c r="I8" s="12">
        <v>66200</v>
      </c>
      <c r="J8" s="8"/>
      <c r="K8" s="8"/>
      <c r="L8" s="10">
        <f t="shared" si="0"/>
        <v>8137770</v>
      </c>
    </row>
    <row r="9" spans="1:12" x14ac:dyDescent="0.25">
      <c r="A9" s="5"/>
      <c r="B9" s="8">
        <v>900923860</v>
      </c>
      <c r="C9" s="8" t="s">
        <v>12</v>
      </c>
      <c r="D9" s="8" t="s">
        <v>13</v>
      </c>
      <c r="E9" s="9">
        <v>1868</v>
      </c>
      <c r="F9" s="16">
        <v>44573</v>
      </c>
      <c r="G9" s="6">
        <v>44580</v>
      </c>
      <c r="H9" s="19">
        <v>2867790</v>
      </c>
      <c r="I9" s="8"/>
      <c r="J9" s="13">
        <v>2634034</v>
      </c>
      <c r="K9" s="8"/>
      <c r="L9" s="10">
        <v>180000</v>
      </c>
    </row>
    <row r="10" spans="1:12" x14ac:dyDescent="0.25">
      <c r="A10" s="5"/>
      <c r="B10" s="8">
        <v>900923860</v>
      </c>
      <c r="C10" s="8" t="s">
        <v>12</v>
      </c>
      <c r="D10" s="8" t="s">
        <v>13</v>
      </c>
      <c r="E10" s="14">
        <v>2356</v>
      </c>
      <c r="F10" s="16">
        <v>44697</v>
      </c>
      <c r="G10" s="6">
        <v>44703</v>
      </c>
      <c r="H10" s="19">
        <v>1963280</v>
      </c>
      <c r="I10" s="8"/>
      <c r="J10" s="8"/>
      <c r="K10" s="8"/>
      <c r="L10" s="12">
        <v>1963280</v>
      </c>
    </row>
    <row r="11" spans="1:12" x14ac:dyDescent="0.25">
      <c r="A11" s="5"/>
      <c r="B11" s="8">
        <v>900923860</v>
      </c>
      <c r="C11" s="8" t="s">
        <v>12</v>
      </c>
      <c r="D11" s="8" t="s">
        <v>13</v>
      </c>
      <c r="E11" s="14">
        <v>2452</v>
      </c>
      <c r="F11" s="16">
        <v>44732</v>
      </c>
      <c r="G11" s="6">
        <v>44735</v>
      </c>
      <c r="H11" s="19">
        <v>1022450</v>
      </c>
      <c r="I11" s="8"/>
      <c r="J11" s="8"/>
      <c r="K11" s="8"/>
      <c r="L11" s="12">
        <v>1022450</v>
      </c>
    </row>
    <row r="12" spans="1:12" x14ac:dyDescent="0.25">
      <c r="A12" s="5"/>
      <c r="B12" s="8">
        <v>900923860</v>
      </c>
      <c r="C12" s="8" t="s">
        <v>12</v>
      </c>
      <c r="D12" s="8" t="s">
        <v>13</v>
      </c>
      <c r="E12" s="14">
        <v>3036</v>
      </c>
      <c r="F12" s="16">
        <v>44760</v>
      </c>
      <c r="G12" s="6">
        <v>44767</v>
      </c>
      <c r="H12" s="19">
        <v>1668380</v>
      </c>
      <c r="I12" s="8"/>
      <c r="J12" s="8"/>
      <c r="K12" s="8"/>
      <c r="L12" s="12">
        <v>1668380</v>
      </c>
    </row>
    <row r="13" spans="1:12" x14ac:dyDescent="0.25">
      <c r="A13" s="5"/>
      <c r="B13" s="8">
        <v>900923860</v>
      </c>
      <c r="C13" s="8" t="s">
        <v>12</v>
      </c>
      <c r="D13" s="8" t="s">
        <v>13</v>
      </c>
      <c r="E13" s="9">
        <v>4546</v>
      </c>
      <c r="F13" s="7">
        <v>44795</v>
      </c>
      <c r="G13" s="6">
        <v>44798</v>
      </c>
      <c r="H13" s="19">
        <v>5546510</v>
      </c>
      <c r="I13" s="8">
        <v>56900</v>
      </c>
      <c r="J13" s="8"/>
      <c r="K13" s="8"/>
      <c r="L13" s="8">
        <f>+H13-I13</f>
        <v>5489610</v>
      </c>
    </row>
    <row r="14" spans="1:12" x14ac:dyDescent="0.25">
      <c r="A14" s="5"/>
      <c r="B14" s="8">
        <v>900923860</v>
      </c>
      <c r="C14" s="8" t="s">
        <v>12</v>
      </c>
      <c r="D14" s="8" t="s">
        <v>13</v>
      </c>
      <c r="E14" s="9">
        <v>4547</v>
      </c>
      <c r="F14" s="7">
        <v>44795</v>
      </c>
      <c r="G14" s="6">
        <v>44798</v>
      </c>
      <c r="H14" s="19">
        <v>1412530</v>
      </c>
      <c r="I14" s="8"/>
      <c r="J14" s="8"/>
      <c r="K14" s="8"/>
      <c r="L14" s="8">
        <f>+H14</f>
        <v>1412530</v>
      </c>
    </row>
    <row r="15" spans="1:12" x14ac:dyDescent="0.25">
      <c r="A15" s="5"/>
      <c r="B15" s="8"/>
      <c r="C15" s="8"/>
      <c r="D15" s="8"/>
      <c r="E15" s="8"/>
      <c r="F15" s="8"/>
      <c r="G15" s="8"/>
      <c r="H15" s="8"/>
      <c r="I15" s="8"/>
      <c r="J15" s="8"/>
      <c r="K15" s="8"/>
      <c r="L15" s="18">
        <f>SUM(L2:L14)</f>
        <v>71760170</v>
      </c>
    </row>
    <row r="24" spans="12:12" x14ac:dyDescent="0.25">
      <c r="L24" s="17"/>
    </row>
  </sheetData>
  <dataValidations count="3">
    <dataValidation type="date" allowBlank="1" showInputMessage="1" showErrorMessage="1" sqref="G1:G4 F1:F1048576 G15:G1048576">
      <formula1>36526</formula1>
      <formula2>44656</formula2>
    </dataValidation>
    <dataValidation type="textLength" allowBlank="1" showInputMessage="1" showErrorMessage="1" errorTitle="ERROR" error="El prefijo no debe superar los 4 caracteres" sqref="D2:D1048576">
      <formula1>0</formula1>
      <formula2>4</formula2>
    </dataValidation>
    <dataValidation type="whole" allowBlank="1" showInputMessage="1" showErrorMessage="1" errorTitle="ERROR" error="Datos no validos" sqref="E2:E1048576">
      <formula1>1</formula1>
      <formula2>9999999999999</formula2>
    </dataValidation>
  </dataValidations>
  <pageMargins left="0.7" right="0.7" top="0.75" bottom="0.75" header="0.3" footer="0.3"/>
  <pageSetup paperSize="9"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V15"/>
  <sheetViews>
    <sheetView tabSelected="1" workbookViewId="0">
      <selection activeCell="F18" sqref="F18"/>
    </sheetView>
  </sheetViews>
  <sheetFormatPr baseColWidth="10" defaultRowHeight="15" x14ac:dyDescent="0.25"/>
  <cols>
    <col min="2" max="2" width="43" bestFit="1" customWidth="1"/>
    <col min="3" max="3" width="7.42578125" bestFit="1" customWidth="1"/>
    <col min="4" max="4" width="9.28515625" bestFit="1" customWidth="1"/>
    <col min="6" max="6" width="20.85546875" bestFit="1" customWidth="1"/>
    <col min="7" max="7" width="8" bestFit="1" customWidth="1"/>
    <col min="8" max="8" width="11.140625" bestFit="1" customWidth="1"/>
    <col min="10" max="11" width="14.140625" bestFit="1" customWidth="1"/>
    <col min="14" max="14" width="47" bestFit="1" customWidth="1"/>
    <col min="19" max="19" width="13.140625" style="69" bestFit="1" customWidth="1"/>
  </cols>
  <sheetData>
    <row r="1" spans="1:48" x14ac:dyDescent="0.25">
      <c r="J1" s="70">
        <f>SUBTOTAL(9,J3:J15)</f>
        <v>34170190</v>
      </c>
      <c r="K1" s="70">
        <f>SUBTOTAL(9,K3:K15)</f>
        <v>33848800</v>
      </c>
    </row>
    <row r="2" spans="1:48" ht="105" x14ac:dyDescent="0.25">
      <c r="A2" s="61" t="s">
        <v>39</v>
      </c>
      <c r="B2" s="61" t="s">
        <v>40</v>
      </c>
      <c r="C2" s="61" t="s">
        <v>41</v>
      </c>
      <c r="D2" s="61" t="s">
        <v>42</v>
      </c>
      <c r="E2" s="61" t="s">
        <v>43</v>
      </c>
      <c r="F2" s="62" t="s">
        <v>44</v>
      </c>
      <c r="G2" s="61" t="s">
        <v>45</v>
      </c>
      <c r="H2" s="61" t="s">
        <v>46</v>
      </c>
      <c r="I2" s="61" t="s">
        <v>47</v>
      </c>
      <c r="J2" s="63" t="s">
        <v>48</v>
      </c>
      <c r="K2" s="63" t="s">
        <v>49</v>
      </c>
      <c r="L2" s="61" t="s">
        <v>50</v>
      </c>
      <c r="M2" s="61" t="s">
        <v>51</v>
      </c>
      <c r="N2" s="64" t="s">
        <v>52</v>
      </c>
      <c r="O2" s="64" t="s">
        <v>53</v>
      </c>
      <c r="P2" s="64" t="s">
        <v>54</v>
      </c>
      <c r="Q2" s="65" t="s">
        <v>55</v>
      </c>
      <c r="R2" s="64" t="s">
        <v>56</v>
      </c>
      <c r="S2" s="65" t="s">
        <v>57</v>
      </c>
      <c r="T2" s="64" t="s">
        <v>58</v>
      </c>
      <c r="U2" s="64" t="s">
        <v>59</v>
      </c>
      <c r="V2" s="64" t="s">
        <v>60</v>
      </c>
      <c r="W2" s="63" t="s">
        <v>61</v>
      </c>
      <c r="X2" s="63" t="s">
        <v>62</v>
      </c>
      <c r="Y2" s="63" t="s">
        <v>63</v>
      </c>
      <c r="Z2" s="63" t="s">
        <v>64</v>
      </c>
      <c r="AA2" s="63" t="s">
        <v>65</v>
      </c>
      <c r="AB2" s="66" t="s">
        <v>66</v>
      </c>
      <c r="AC2" s="66" t="s">
        <v>67</v>
      </c>
      <c r="AD2" s="66" t="s">
        <v>68</v>
      </c>
      <c r="AE2" s="66" t="s">
        <v>69</v>
      </c>
      <c r="AF2" s="63" t="s">
        <v>70</v>
      </c>
      <c r="AG2" s="65" t="s">
        <v>71</v>
      </c>
      <c r="AH2" s="65" t="s">
        <v>72</v>
      </c>
      <c r="AI2" s="64" t="s">
        <v>73</v>
      </c>
      <c r="AJ2" s="64" t="s">
        <v>74</v>
      </c>
      <c r="AK2" s="65" t="s">
        <v>75</v>
      </c>
      <c r="AL2" s="61" t="s">
        <v>76</v>
      </c>
      <c r="AM2" s="61" t="s">
        <v>77</v>
      </c>
      <c r="AN2" s="62" t="s">
        <v>78</v>
      </c>
      <c r="AO2" s="61" t="s">
        <v>79</v>
      </c>
      <c r="AP2" s="61" t="s">
        <v>80</v>
      </c>
      <c r="AQ2" s="61" t="s">
        <v>81</v>
      </c>
      <c r="AR2" s="61" t="s">
        <v>82</v>
      </c>
      <c r="AS2" s="61" t="s">
        <v>83</v>
      </c>
      <c r="AT2" s="63" t="s">
        <v>84</v>
      </c>
      <c r="AU2" s="63" t="s">
        <v>85</v>
      </c>
      <c r="AV2" s="61" t="s">
        <v>86</v>
      </c>
    </row>
    <row r="3" spans="1:48" hidden="1" x14ac:dyDescent="0.25">
      <c r="A3" s="5">
        <v>900923860</v>
      </c>
      <c r="B3" s="5" t="s">
        <v>12</v>
      </c>
      <c r="C3" s="5" t="s">
        <v>13</v>
      </c>
      <c r="D3" s="5">
        <v>2452</v>
      </c>
      <c r="E3" s="5" t="s">
        <v>87</v>
      </c>
      <c r="F3" s="5" t="s">
        <v>88</v>
      </c>
      <c r="G3" s="5" t="s">
        <v>13</v>
      </c>
      <c r="H3" s="5">
        <v>2452</v>
      </c>
      <c r="I3" s="67">
        <v>44732</v>
      </c>
      <c r="J3" s="68">
        <v>1022450</v>
      </c>
      <c r="K3" s="68">
        <v>1022450</v>
      </c>
      <c r="L3" s="5" t="s">
        <v>89</v>
      </c>
      <c r="M3" s="5" t="s">
        <v>90</v>
      </c>
      <c r="N3" s="5" t="s">
        <v>134</v>
      </c>
      <c r="O3" s="5"/>
      <c r="P3" s="5"/>
      <c r="Q3" s="68">
        <v>0</v>
      </c>
      <c r="R3" s="5"/>
      <c r="S3" s="68">
        <v>1002001</v>
      </c>
      <c r="T3" s="5">
        <v>1222060893</v>
      </c>
      <c r="U3" s="5"/>
      <c r="V3" s="5"/>
      <c r="W3" s="68">
        <v>1022450</v>
      </c>
      <c r="X3" s="68">
        <v>0</v>
      </c>
      <c r="Y3" s="68">
        <v>0</v>
      </c>
      <c r="Z3" s="68">
        <v>0</v>
      </c>
      <c r="AA3" s="68">
        <v>1022450</v>
      </c>
      <c r="AB3" s="68">
        <v>0</v>
      </c>
      <c r="AC3" s="5"/>
      <c r="AD3" s="68">
        <v>0</v>
      </c>
      <c r="AE3" s="5"/>
      <c r="AF3" s="68">
        <v>0</v>
      </c>
      <c r="AG3" s="68">
        <v>0</v>
      </c>
      <c r="AH3" s="68">
        <v>0</v>
      </c>
      <c r="AI3" s="5"/>
      <c r="AJ3" s="5"/>
      <c r="AK3" s="68">
        <v>0</v>
      </c>
      <c r="AL3" s="67">
        <v>44735</v>
      </c>
      <c r="AM3" s="5"/>
      <c r="AN3" s="5">
        <v>2</v>
      </c>
      <c r="AO3" s="5"/>
      <c r="AP3" s="5"/>
      <c r="AQ3" s="5">
        <v>1</v>
      </c>
      <c r="AR3" s="5">
        <v>20220730</v>
      </c>
      <c r="AS3" s="5">
        <v>20220716</v>
      </c>
      <c r="AT3" s="68">
        <v>1022450</v>
      </c>
      <c r="AU3" s="68">
        <v>0</v>
      </c>
      <c r="AV3" s="5"/>
    </row>
    <row r="4" spans="1:48" hidden="1" x14ac:dyDescent="0.25">
      <c r="A4" s="5">
        <v>900923860</v>
      </c>
      <c r="B4" s="5" t="s">
        <v>12</v>
      </c>
      <c r="C4" s="5" t="s">
        <v>13</v>
      </c>
      <c r="D4" s="5">
        <v>3036</v>
      </c>
      <c r="E4" s="5" t="s">
        <v>91</v>
      </c>
      <c r="F4" s="5" t="s">
        <v>92</v>
      </c>
      <c r="G4" s="5" t="s">
        <v>13</v>
      </c>
      <c r="H4" s="5">
        <v>3036</v>
      </c>
      <c r="I4" s="67">
        <v>44760</v>
      </c>
      <c r="J4" s="68">
        <v>1668380</v>
      </c>
      <c r="K4" s="68">
        <v>1668380</v>
      </c>
      <c r="L4" s="5" t="s">
        <v>89</v>
      </c>
      <c r="M4" s="5" t="s">
        <v>90</v>
      </c>
      <c r="N4" s="5" t="s">
        <v>134</v>
      </c>
      <c r="O4" s="5"/>
      <c r="P4" s="5"/>
      <c r="Q4" s="68">
        <v>0</v>
      </c>
      <c r="R4" s="5"/>
      <c r="S4" s="68">
        <v>1635012</v>
      </c>
      <c r="T4" s="5">
        <v>1222128987</v>
      </c>
      <c r="U4" s="5"/>
      <c r="V4" s="5"/>
      <c r="W4" s="68">
        <v>1668380</v>
      </c>
      <c r="X4" s="68">
        <v>0</v>
      </c>
      <c r="Y4" s="68">
        <v>0</v>
      </c>
      <c r="Z4" s="68">
        <v>0</v>
      </c>
      <c r="AA4" s="68">
        <v>1668380</v>
      </c>
      <c r="AB4" s="68">
        <v>0</v>
      </c>
      <c r="AC4" s="5"/>
      <c r="AD4" s="68">
        <v>0</v>
      </c>
      <c r="AE4" s="5"/>
      <c r="AF4" s="68">
        <v>0</v>
      </c>
      <c r="AG4" s="68">
        <v>0</v>
      </c>
      <c r="AH4" s="68">
        <v>0</v>
      </c>
      <c r="AI4" s="5"/>
      <c r="AJ4" s="5"/>
      <c r="AK4" s="68">
        <v>0</v>
      </c>
      <c r="AL4" s="67">
        <v>44767</v>
      </c>
      <c r="AM4" s="5"/>
      <c r="AN4" s="5">
        <v>2</v>
      </c>
      <c r="AO4" s="5"/>
      <c r="AP4" s="5"/>
      <c r="AQ4" s="5">
        <v>1</v>
      </c>
      <c r="AR4" s="5">
        <v>20220830</v>
      </c>
      <c r="AS4" s="5">
        <v>20220809</v>
      </c>
      <c r="AT4" s="68">
        <v>1668380</v>
      </c>
      <c r="AU4" s="68">
        <v>0</v>
      </c>
      <c r="AV4" s="5"/>
    </row>
    <row r="5" spans="1:48" hidden="1" x14ac:dyDescent="0.25">
      <c r="A5" s="5">
        <v>900923860</v>
      </c>
      <c r="B5" s="5" t="s">
        <v>12</v>
      </c>
      <c r="C5" s="5" t="s">
        <v>13</v>
      </c>
      <c r="D5" s="5">
        <v>2356</v>
      </c>
      <c r="E5" s="5" t="s">
        <v>93</v>
      </c>
      <c r="F5" s="5" t="s">
        <v>94</v>
      </c>
      <c r="G5" s="5" t="s">
        <v>13</v>
      </c>
      <c r="H5" s="5">
        <v>2356</v>
      </c>
      <c r="I5" s="67">
        <v>44697</v>
      </c>
      <c r="J5" s="68">
        <v>1963280</v>
      </c>
      <c r="K5" s="68">
        <v>1963280</v>
      </c>
      <c r="L5" s="5" t="s">
        <v>89</v>
      </c>
      <c r="M5" s="5" t="s">
        <v>90</v>
      </c>
      <c r="N5" s="5" t="s">
        <v>134</v>
      </c>
      <c r="O5" s="5"/>
      <c r="P5" s="5"/>
      <c r="Q5" s="68">
        <v>0</v>
      </c>
      <c r="R5" s="5"/>
      <c r="S5" s="68">
        <v>1924014</v>
      </c>
      <c r="T5" s="5">
        <v>1222129002</v>
      </c>
      <c r="U5" s="5"/>
      <c r="V5" s="5"/>
      <c r="W5" s="68">
        <v>1963280</v>
      </c>
      <c r="X5" s="68">
        <v>0</v>
      </c>
      <c r="Y5" s="68">
        <v>0</v>
      </c>
      <c r="Z5" s="68">
        <v>0</v>
      </c>
      <c r="AA5" s="68">
        <v>1963280</v>
      </c>
      <c r="AB5" s="68">
        <v>0</v>
      </c>
      <c r="AC5" s="5"/>
      <c r="AD5" s="68">
        <v>0</v>
      </c>
      <c r="AE5" s="5"/>
      <c r="AF5" s="68">
        <v>0</v>
      </c>
      <c r="AG5" s="68">
        <v>0</v>
      </c>
      <c r="AH5" s="68">
        <v>0</v>
      </c>
      <c r="AI5" s="5"/>
      <c r="AJ5" s="5"/>
      <c r="AK5" s="68">
        <v>0</v>
      </c>
      <c r="AL5" s="67">
        <v>44703</v>
      </c>
      <c r="AM5" s="5"/>
      <c r="AN5" s="5">
        <v>2</v>
      </c>
      <c r="AO5" s="5"/>
      <c r="AP5" s="5"/>
      <c r="AQ5" s="5">
        <v>1</v>
      </c>
      <c r="AR5" s="5">
        <v>20220830</v>
      </c>
      <c r="AS5" s="5">
        <v>20220810</v>
      </c>
      <c r="AT5" s="68">
        <v>1963280</v>
      </c>
      <c r="AU5" s="68">
        <v>0</v>
      </c>
      <c r="AV5" s="5"/>
    </row>
    <row r="6" spans="1:48" hidden="1" x14ac:dyDescent="0.25">
      <c r="A6" s="5">
        <v>900923860</v>
      </c>
      <c r="B6" s="5" t="s">
        <v>12</v>
      </c>
      <c r="C6" s="5" t="s">
        <v>13</v>
      </c>
      <c r="D6" s="5">
        <v>2261</v>
      </c>
      <c r="E6" s="5" t="s">
        <v>95</v>
      </c>
      <c r="F6" s="5" t="s">
        <v>96</v>
      </c>
      <c r="G6" s="5" t="s">
        <v>13</v>
      </c>
      <c r="H6" s="5">
        <v>2261</v>
      </c>
      <c r="I6" s="67">
        <v>44669</v>
      </c>
      <c r="J6" s="68">
        <v>8271690</v>
      </c>
      <c r="K6" s="68">
        <v>8181490</v>
      </c>
      <c r="L6" s="5" t="s">
        <v>97</v>
      </c>
      <c r="M6" s="5" t="s">
        <v>90</v>
      </c>
      <c r="N6" s="5" t="s">
        <v>134</v>
      </c>
      <c r="O6" s="5"/>
      <c r="P6" s="5"/>
      <c r="Q6" s="68">
        <v>0</v>
      </c>
      <c r="R6" s="5"/>
      <c r="S6" s="68"/>
      <c r="T6" s="5"/>
      <c r="U6" s="5"/>
      <c r="V6" s="5"/>
      <c r="W6" s="68">
        <v>8181490</v>
      </c>
      <c r="X6" s="68">
        <v>0</v>
      </c>
      <c r="Y6" s="68">
        <v>0</v>
      </c>
      <c r="Z6" s="68">
        <v>0</v>
      </c>
      <c r="AA6" s="68">
        <v>8181490</v>
      </c>
      <c r="AB6" s="68">
        <v>0</v>
      </c>
      <c r="AC6" s="5"/>
      <c r="AD6" s="68">
        <v>0</v>
      </c>
      <c r="AE6" s="5"/>
      <c r="AF6" s="68">
        <v>0</v>
      </c>
      <c r="AG6" s="68">
        <v>0</v>
      </c>
      <c r="AH6" s="68">
        <v>0</v>
      </c>
      <c r="AI6" s="5"/>
      <c r="AJ6" s="5"/>
      <c r="AK6" s="68">
        <v>0</v>
      </c>
      <c r="AL6" s="67">
        <v>44675</v>
      </c>
      <c r="AM6" s="5"/>
      <c r="AN6" s="5">
        <v>2</v>
      </c>
      <c r="AO6" s="5"/>
      <c r="AP6" s="5"/>
      <c r="AQ6" s="5">
        <v>1</v>
      </c>
      <c r="AR6" s="5">
        <v>20220530</v>
      </c>
      <c r="AS6" s="5">
        <v>20220517</v>
      </c>
      <c r="AT6" s="68">
        <v>8181490</v>
      </c>
      <c r="AU6" s="68">
        <v>0</v>
      </c>
      <c r="AV6" s="5"/>
    </row>
    <row r="7" spans="1:48" hidden="1" x14ac:dyDescent="0.25">
      <c r="A7" s="5">
        <v>900923860</v>
      </c>
      <c r="B7" s="5" t="s">
        <v>12</v>
      </c>
      <c r="C7" s="5" t="s">
        <v>13</v>
      </c>
      <c r="D7" s="5">
        <v>1665</v>
      </c>
      <c r="E7" s="5" t="s">
        <v>98</v>
      </c>
      <c r="F7" s="5" t="s">
        <v>99</v>
      </c>
      <c r="G7" s="5" t="s">
        <v>13</v>
      </c>
      <c r="H7" s="5">
        <v>1665</v>
      </c>
      <c r="I7" s="67">
        <v>44482</v>
      </c>
      <c r="J7" s="68">
        <v>8985490</v>
      </c>
      <c r="K7" s="68">
        <v>8915490</v>
      </c>
      <c r="L7" s="5" t="s">
        <v>97</v>
      </c>
      <c r="M7" s="5" t="s">
        <v>90</v>
      </c>
      <c r="N7" s="5" t="s">
        <v>134</v>
      </c>
      <c r="O7" s="5"/>
      <c r="P7" s="5"/>
      <c r="Q7" s="68">
        <v>0</v>
      </c>
      <c r="R7" s="5"/>
      <c r="S7" s="68"/>
      <c r="T7" s="5"/>
      <c r="U7" s="5"/>
      <c r="V7" s="5"/>
      <c r="W7" s="68">
        <v>8915490</v>
      </c>
      <c r="X7" s="68">
        <v>0</v>
      </c>
      <c r="Y7" s="68">
        <v>0</v>
      </c>
      <c r="Z7" s="68">
        <v>0</v>
      </c>
      <c r="AA7" s="68">
        <v>8915490</v>
      </c>
      <c r="AB7" s="68">
        <v>0</v>
      </c>
      <c r="AC7" s="5"/>
      <c r="AD7" s="68">
        <v>0</v>
      </c>
      <c r="AE7" s="5"/>
      <c r="AF7" s="68">
        <v>0</v>
      </c>
      <c r="AG7" s="68">
        <v>0</v>
      </c>
      <c r="AH7" s="68">
        <v>0</v>
      </c>
      <c r="AI7" s="5"/>
      <c r="AJ7" s="5"/>
      <c r="AK7" s="68">
        <v>0</v>
      </c>
      <c r="AL7" s="67">
        <v>44488</v>
      </c>
      <c r="AM7" s="5"/>
      <c r="AN7" s="5">
        <v>2</v>
      </c>
      <c r="AO7" s="5"/>
      <c r="AP7" s="5"/>
      <c r="AQ7" s="5">
        <v>1</v>
      </c>
      <c r="AR7" s="5">
        <v>20220530</v>
      </c>
      <c r="AS7" s="5">
        <v>20220516</v>
      </c>
      <c r="AT7" s="68">
        <v>8915490</v>
      </c>
      <c r="AU7" s="68">
        <v>0</v>
      </c>
      <c r="AV7" s="5"/>
    </row>
    <row r="8" spans="1:48" hidden="1" x14ac:dyDescent="0.25">
      <c r="A8" s="5">
        <v>900923860</v>
      </c>
      <c r="B8" s="5" t="s">
        <v>12</v>
      </c>
      <c r="C8" s="5" t="s">
        <v>13</v>
      </c>
      <c r="D8" s="5">
        <v>1868</v>
      </c>
      <c r="E8" s="5" t="s">
        <v>100</v>
      </c>
      <c r="F8" s="5" t="s">
        <v>101</v>
      </c>
      <c r="G8" s="5" t="s">
        <v>13</v>
      </c>
      <c r="H8" s="5">
        <v>1868</v>
      </c>
      <c r="I8" s="67">
        <v>44573</v>
      </c>
      <c r="J8" s="68">
        <v>2867790</v>
      </c>
      <c r="K8" s="68">
        <v>180000</v>
      </c>
      <c r="L8" s="5" t="s">
        <v>97</v>
      </c>
      <c r="M8" s="5" t="s">
        <v>90</v>
      </c>
      <c r="N8" s="5" t="s">
        <v>135</v>
      </c>
      <c r="O8" s="5"/>
      <c r="P8" s="5"/>
      <c r="Q8" s="68">
        <v>0</v>
      </c>
      <c r="R8" s="5"/>
      <c r="S8" s="68"/>
      <c r="T8" s="5"/>
      <c r="U8" s="5"/>
      <c r="V8" s="5"/>
      <c r="W8" s="68">
        <v>2687790</v>
      </c>
      <c r="X8" s="68">
        <v>0</v>
      </c>
      <c r="Y8" s="68">
        <v>0</v>
      </c>
      <c r="Z8" s="68">
        <v>0</v>
      </c>
      <c r="AA8" s="68">
        <v>2687790</v>
      </c>
      <c r="AB8" s="68">
        <v>0</v>
      </c>
      <c r="AC8" s="5"/>
      <c r="AD8" s="68">
        <v>0</v>
      </c>
      <c r="AE8" s="5"/>
      <c r="AF8" s="68">
        <v>0</v>
      </c>
      <c r="AG8" s="68">
        <v>2634034</v>
      </c>
      <c r="AH8" s="68">
        <v>0</v>
      </c>
      <c r="AI8" s="5">
        <v>4800054388</v>
      </c>
      <c r="AJ8" s="5" t="s">
        <v>136</v>
      </c>
      <c r="AK8" s="68">
        <v>0</v>
      </c>
      <c r="AL8" s="67">
        <v>44580</v>
      </c>
      <c r="AM8" s="5"/>
      <c r="AN8" s="5">
        <v>2</v>
      </c>
      <c r="AO8" s="5"/>
      <c r="AP8" s="5"/>
      <c r="AQ8" s="5">
        <v>1</v>
      </c>
      <c r="AR8" s="5">
        <v>20220228</v>
      </c>
      <c r="AS8" s="5">
        <v>20220219</v>
      </c>
      <c r="AT8" s="68">
        <v>2687790</v>
      </c>
      <c r="AU8" s="68">
        <v>0</v>
      </c>
      <c r="AV8" s="5"/>
    </row>
    <row r="9" spans="1:48" hidden="1" x14ac:dyDescent="0.25">
      <c r="A9" s="5">
        <v>900923860</v>
      </c>
      <c r="B9" s="5" t="s">
        <v>12</v>
      </c>
      <c r="C9" s="5" t="s">
        <v>13</v>
      </c>
      <c r="D9" s="5">
        <v>2061</v>
      </c>
      <c r="E9" s="5" t="s">
        <v>102</v>
      </c>
      <c r="F9" s="5" t="s">
        <v>103</v>
      </c>
      <c r="G9" s="5" t="s">
        <v>13</v>
      </c>
      <c r="H9" s="5">
        <v>2061</v>
      </c>
      <c r="I9" s="67">
        <v>44609</v>
      </c>
      <c r="J9" s="68">
        <v>9120940</v>
      </c>
      <c r="K9" s="68">
        <v>9078140</v>
      </c>
      <c r="L9" s="5" t="s">
        <v>104</v>
      </c>
      <c r="M9" s="5" t="s">
        <v>90</v>
      </c>
      <c r="N9" s="5" t="s">
        <v>105</v>
      </c>
      <c r="O9" s="5"/>
      <c r="P9" s="5" t="s">
        <v>106</v>
      </c>
      <c r="Q9" s="68">
        <v>9078140</v>
      </c>
      <c r="R9" s="5" t="s">
        <v>107</v>
      </c>
      <c r="S9" s="68"/>
      <c r="T9" s="5"/>
      <c r="U9" s="5"/>
      <c r="V9" s="5"/>
      <c r="W9" s="68">
        <v>9078140</v>
      </c>
      <c r="X9" s="68">
        <v>0</v>
      </c>
      <c r="Y9" s="68">
        <v>0</v>
      </c>
      <c r="Z9" s="68">
        <v>0</v>
      </c>
      <c r="AA9" s="68">
        <v>0</v>
      </c>
      <c r="AB9" s="68">
        <v>0</v>
      </c>
      <c r="AC9" s="5"/>
      <c r="AD9" s="68">
        <v>9078140</v>
      </c>
      <c r="AE9" s="5" t="s">
        <v>108</v>
      </c>
      <c r="AF9" s="68">
        <v>9078140</v>
      </c>
      <c r="AG9" s="68">
        <v>0</v>
      </c>
      <c r="AH9" s="68">
        <v>0</v>
      </c>
      <c r="AI9" s="5"/>
      <c r="AJ9" s="5"/>
      <c r="AK9" s="68">
        <v>0</v>
      </c>
      <c r="AL9" s="67">
        <v>44613</v>
      </c>
      <c r="AM9" s="5"/>
      <c r="AN9" s="5">
        <v>9</v>
      </c>
      <c r="AO9" s="5"/>
      <c r="AP9" s="5" t="s">
        <v>109</v>
      </c>
      <c r="AQ9" s="5">
        <v>2</v>
      </c>
      <c r="AR9" s="5">
        <v>21001231</v>
      </c>
      <c r="AS9" s="5">
        <v>20220514</v>
      </c>
      <c r="AT9" s="68">
        <v>9078140</v>
      </c>
      <c r="AU9" s="68">
        <v>0</v>
      </c>
      <c r="AV9" s="5"/>
    </row>
    <row r="10" spans="1:48" x14ac:dyDescent="0.25">
      <c r="A10" s="5">
        <v>900923860</v>
      </c>
      <c r="B10" s="5" t="s">
        <v>12</v>
      </c>
      <c r="C10" s="5" t="s">
        <v>13</v>
      </c>
      <c r="D10" s="5">
        <v>2171</v>
      </c>
      <c r="E10" s="5" t="s">
        <v>110</v>
      </c>
      <c r="F10" s="5" t="s">
        <v>111</v>
      </c>
      <c r="G10" s="5" t="s">
        <v>13</v>
      </c>
      <c r="H10" s="5">
        <v>2171</v>
      </c>
      <c r="I10" s="67">
        <v>44638</v>
      </c>
      <c r="J10" s="68">
        <v>7618660</v>
      </c>
      <c r="K10" s="68">
        <v>7477770</v>
      </c>
      <c r="L10" s="5" t="s">
        <v>112</v>
      </c>
      <c r="M10" s="5" t="s">
        <v>90</v>
      </c>
      <c r="N10" s="5" t="s">
        <v>113</v>
      </c>
      <c r="O10" s="5"/>
      <c r="P10" s="5" t="s">
        <v>114</v>
      </c>
      <c r="Q10" s="68">
        <v>126090</v>
      </c>
      <c r="R10" s="5" t="s">
        <v>115</v>
      </c>
      <c r="S10" s="68"/>
      <c r="T10" s="5"/>
      <c r="U10" s="5"/>
      <c r="V10" s="5"/>
      <c r="W10" s="68">
        <v>7603860</v>
      </c>
      <c r="X10" s="68">
        <v>0</v>
      </c>
      <c r="Y10" s="68">
        <v>0</v>
      </c>
      <c r="Z10" s="68">
        <v>0</v>
      </c>
      <c r="AA10" s="68">
        <v>7477770</v>
      </c>
      <c r="AB10" s="68">
        <v>0</v>
      </c>
      <c r="AC10" s="5"/>
      <c r="AD10" s="68">
        <v>126090</v>
      </c>
      <c r="AE10" s="5" t="s">
        <v>116</v>
      </c>
      <c r="AF10" s="68">
        <v>126090</v>
      </c>
      <c r="AG10" s="68">
        <v>0</v>
      </c>
      <c r="AH10" s="68">
        <v>0</v>
      </c>
      <c r="AI10" s="5"/>
      <c r="AJ10" s="5"/>
      <c r="AK10" s="68">
        <v>0</v>
      </c>
      <c r="AL10" s="67">
        <v>44643</v>
      </c>
      <c r="AM10" s="5"/>
      <c r="AN10" s="5">
        <v>9</v>
      </c>
      <c r="AO10" s="5"/>
      <c r="AP10" s="5" t="s">
        <v>117</v>
      </c>
      <c r="AQ10" s="5">
        <v>1</v>
      </c>
      <c r="AR10" s="5">
        <v>21001231</v>
      </c>
      <c r="AS10" s="5">
        <v>20220419</v>
      </c>
      <c r="AT10" s="68">
        <v>7603860</v>
      </c>
      <c r="AU10" s="68">
        <v>0</v>
      </c>
      <c r="AV10" s="5"/>
    </row>
    <row r="11" spans="1:48" x14ac:dyDescent="0.25">
      <c r="A11" s="5">
        <v>900923860</v>
      </c>
      <c r="B11" s="5" t="s">
        <v>12</v>
      </c>
      <c r="C11" s="5" t="s">
        <v>13</v>
      </c>
      <c r="D11" s="5">
        <v>2355</v>
      </c>
      <c r="E11" s="5" t="s">
        <v>118</v>
      </c>
      <c r="F11" s="5" t="s">
        <v>119</v>
      </c>
      <c r="G11" s="5" t="s">
        <v>13</v>
      </c>
      <c r="H11" s="5">
        <v>2355</v>
      </c>
      <c r="I11" s="67">
        <v>44697</v>
      </c>
      <c r="J11" s="68">
        <v>8983450</v>
      </c>
      <c r="K11" s="68">
        <v>8928050</v>
      </c>
      <c r="L11" s="5" t="s">
        <v>112</v>
      </c>
      <c r="M11" s="5" t="s">
        <v>90</v>
      </c>
      <c r="N11" s="5" t="s">
        <v>113</v>
      </c>
      <c r="O11" s="5"/>
      <c r="P11" s="5" t="s">
        <v>114</v>
      </c>
      <c r="Q11" s="68">
        <v>60253</v>
      </c>
      <c r="R11" s="5" t="s">
        <v>120</v>
      </c>
      <c r="S11" s="68"/>
      <c r="T11" s="5"/>
      <c r="U11" s="5"/>
      <c r="V11" s="5"/>
      <c r="W11" s="68">
        <v>8928050</v>
      </c>
      <c r="X11" s="68">
        <v>0</v>
      </c>
      <c r="Y11" s="68">
        <v>0</v>
      </c>
      <c r="Z11" s="68">
        <v>0</v>
      </c>
      <c r="AA11" s="68">
        <v>8867797</v>
      </c>
      <c r="AB11" s="68">
        <v>0</v>
      </c>
      <c r="AC11" s="5"/>
      <c r="AD11" s="68">
        <v>60253</v>
      </c>
      <c r="AE11" s="5" t="s">
        <v>121</v>
      </c>
      <c r="AF11" s="68">
        <v>60253</v>
      </c>
      <c r="AG11" s="68">
        <v>0</v>
      </c>
      <c r="AH11" s="68">
        <v>0</v>
      </c>
      <c r="AI11" s="5"/>
      <c r="AJ11" s="5"/>
      <c r="AK11" s="68">
        <v>0</v>
      </c>
      <c r="AL11" s="67">
        <v>44703</v>
      </c>
      <c r="AM11" s="5"/>
      <c r="AN11" s="5">
        <v>9</v>
      </c>
      <c r="AO11" s="5"/>
      <c r="AP11" s="5" t="s">
        <v>117</v>
      </c>
      <c r="AQ11" s="5">
        <v>1</v>
      </c>
      <c r="AR11" s="5">
        <v>21001231</v>
      </c>
      <c r="AS11" s="5">
        <v>20220810</v>
      </c>
      <c r="AT11" s="68">
        <v>8928050</v>
      </c>
      <c r="AU11" s="68">
        <v>0</v>
      </c>
      <c r="AV11" s="5"/>
    </row>
    <row r="12" spans="1:48" x14ac:dyDescent="0.25">
      <c r="A12" s="5">
        <v>900923860</v>
      </c>
      <c r="B12" s="5" t="s">
        <v>12</v>
      </c>
      <c r="C12" s="5" t="s">
        <v>13</v>
      </c>
      <c r="D12" s="5">
        <v>3035</v>
      </c>
      <c r="E12" s="5" t="s">
        <v>122</v>
      </c>
      <c r="F12" s="5" t="s">
        <v>123</v>
      </c>
      <c r="G12" s="5" t="s">
        <v>13</v>
      </c>
      <c r="H12" s="5">
        <v>3035</v>
      </c>
      <c r="I12" s="67">
        <v>44760</v>
      </c>
      <c r="J12" s="68">
        <v>8203970</v>
      </c>
      <c r="K12" s="68">
        <v>8137770</v>
      </c>
      <c r="L12" s="5" t="s">
        <v>112</v>
      </c>
      <c r="M12" s="5" t="s">
        <v>90</v>
      </c>
      <c r="N12" s="5" t="s">
        <v>113</v>
      </c>
      <c r="O12" s="5"/>
      <c r="P12" s="5" t="s">
        <v>114</v>
      </c>
      <c r="Q12" s="68">
        <v>126090</v>
      </c>
      <c r="R12" s="5" t="s">
        <v>124</v>
      </c>
      <c r="S12" s="68"/>
      <c r="T12" s="5"/>
      <c r="U12" s="5"/>
      <c r="V12" s="5"/>
      <c r="W12" s="68">
        <v>8137770</v>
      </c>
      <c r="X12" s="68">
        <v>0</v>
      </c>
      <c r="Y12" s="68">
        <v>0</v>
      </c>
      <c r="Z12" s="68">
        <v>0</v>
      </c>
      <c r="AA12" s="68">
        <v>8011680</v>
      </c>
      <c r="AB12" s="68">
        <v>0</v>
      </c>
      <c r="AC12" s="5"/>
      <c r="AD12" s="68">
        <v>126090</v>
      </c>
      <c r="AE12" s="5" t="s">
        <v>125</v>
      </c>
      <c r="AF12" s="68">
        <v>126090</v>
      </c>
      <c r="AG12" s="68">
        <v>0</v>
      </c>
      <c r="AH12" s="68">
        <v>0</v>
      </c>
      <c r="AI12" s="5"/>
      <c r="AJ12" s="5"/>
      <c r="AK12" s="68">
        <v>0</v>
      </c>
      <c r="AL12" s="67">
        <v>44767</v>
      </c>
      <c r="AM12" s="5"/>
      <c r="AN12" s="5">
        <v>9</v>
      </c>
      <c r="AO12" s="5"/>
      <c r="AP12" s="5" t="s">
        <v>117</v>
      </c>
      <c r="AQ12" s="5">
        <v>1</v>
      </c>
      <c r="AR12" s="5">
        <v>21001231</v>
      </c>
      <c r="AS12" s="5">
        <v>20220809</v>
      </c>
      <c r="AT12" s="68">
        <v>8137770</v>
      </c>
      <c r="AU12" s="68">
        <v>0</v>
      </c>
      <c r="AV12" s="5"/>
    </row>
    <row r="13" spans="1:48" x14ac:dyDescent="0.25">
      <c r="A13" s="5">
        <v>900923860</v>
      </c>
      <c r="B13" s="5" t="s">
        <v>12</v>
      </c>
      <c r="C13" s="5" t="s">
        <v>13</v>
      </c>
      <c r="D13" s="5">
        <v>2451</v>
      </c>
      <c r="E13" s="5" t="s">
        <v>126</v>
      </c>
      <c r="F13" s="5" t="s">
        <v>127</v>
      </c>
      <c r="G13" s="5" t="s">
        <v>13</v>
      </c>
      <c r="H13" s="5">
        <v>2451</v>
      </c>
      <c r="I13" s="67">
        <v>44732</v>
      </c>
      <c r="J13" s="68">
        <v>9364110</v>
      </c>
      <c r="K13" s="68">
        <v>9305210</v>
      </c>
      <c r="L13" s="5" t="s">
        <v>112</v>
      </c>
      <c r="M13" s="5" t="s">
        <v>90</v>
      </c>
      <c r="N13" s="5" t="s">
        <v>113</v>
      </c>
      <c r="O13" s="5"/>
      <c r="P13" s="5" t="s">
        <v>114</v>
      </c>
      <c r="Q13" s="68">
        <v>295710</v>
      </c>
      <c r="R13" s="5" t="s">
        <v>128</v>
      </c>
      <c r="S13" s="68"/>
      <c r="T13" s="5"/>
      <c r="U13" s="5"/>
      <c r="V13" s="5"/>
      <c r="W13" s="68">
        <v>9305210</v>
      </c>
      <c r="X13" s="68">
        <v>0</v>
      </c>
      <c r="Y13" s="68">
        <v>0</v>
      </c>
      <c r="Z13" s="68">
        <v>0</v>
      </c>
      <c r="AA13" s="68">
        <v>9009500</v>
      </c>
      <c r="AB13" s="68">
        <v>0</v>
      </c>
      <c r="AC13" s="5"/>
      <c r="AD13" s="68">
        <v>295710</v>
      </c>
      <c r="AE13" s="5" t="s">
        <v>129</v>
      </c>
      <c r="AF13" s="68">
        <v>295710</v>
      </c>
      <c r="AG13" s="68">
        <v>0</v>
      </c>
      <c r="AH13" s="68">
        <v>0</v>
      </c>
      <c r="AI13" s="5"/>
      <c r="AJ13" s="5"/>
      <c r="AK13" s="68">
        <v>0</v>
      </c>
      <c r="AL13" s="67">
        <v>44735</v>
      </c>
      <c r="AM13" s="5"/>
      <c r="AN13" s="5">
        <v>9</v>
      </c>
      <c r="AO13" s="5"/>
      <c r="AP13" s="5" t="s">
        <v>117</v>
      </c>
      <c r="AQ13" s="5">
        <v>1</v>
      </c>
      <c r="AR13" s="5">
        <v>21001231</v>
      </c>
      <c r="AS13" s="5">
        <v>20220716</v>
      </c>
      <c r="AT13" s="68">
        <v>9305210</v>
      </c>
      <c r="AU13" s="68">
        <v>0</v>
      </c>
      <c r="AV13" s="5"/>
    </row>
    <row r="14" spans="1:48" hidden="1" x14ac:dyDescent="0.25">
      <c r="A14" s="5">
        <v>900923860</v>
      </c>
      <c r="B14" s="5" t="s">
        <v>12</v>
      </c>
      <c r="C14" s="5" t="s">
        <v>13</v>
      </c>
      <c r="D14" s="5">
        <v>4546</v>
      </c>
      <c r="E14" s="5" t="s">
        <v>130</v>
      </c>
      <c r="F14" s="5" t="s">
        <v>131</v>
      </c>
      <c r="G14" s="5" t="s">
        <v>13</v>
      </c>
      <c r="H14" s="5">
        <v>4546</v>
      </c>
      <c r="I14" s="67">
        <v>44795</v>
      </c>
      <c r="J14" s="68">
        <v>5546510</v>
      </c>
      <c r="K14" s="68">
        <v>5489610</v>
      </c>
      <c r="L14" s="5" t="s">
        <v>112</v>
      </c>
      <c r="M14" s="5" t="s">
        <v>90</v>
      </c>
      <c r="N14" s="5" t="s">
        <v>31</v>
      </c>
      <c r="O14" s="5">
        <v>1</v>
      </c>
      <c r="P14" s="5"/>
      <c r="Q14" s="68">
        <v>0</v>
      </c>
      <c r="R14" s="5"/>
      <c r="S14" s="68"/>
      <c r="T14" s="5"/>
      <c r="U14" s="5"/>
      <c r="V14" s="5"/>
      <c r="W14" s="68">
        <v>5489610</v>
      </c>
      <c r="X14" s="68">
        <v>0</v>
      </c>
      <c r="Y14" s="68">
        <v>0</v>
      </c>
      <c r="Z14" s="68">
        <v>0</v>
      </c>
      <c r="AA14" s="68">
        <v>0</v>
      </c>
      <c r="AB14" s="68">
        <v>0</v>
      </c>
      <c r="AC14" s="5"/>
      <c r="AD14" s="68">
        <v>109110</v>
      </c>
      <c r="AE14" s="5"/>
      <c r="AF14" s="68">
        <v>5489610</v>
      </c>
      <c r="AG14" s="68">
        <v>0</v>
      </c>
      <c r="AH14" s="68">
        <v>0</v>
      </c>
      <c r="AI14" s="5"/>
      <c r="AJ14" s="5"/>
      <c r="AK14" s="68">
        <v>0</v>
      </c>
      <c r="AL14" s="67">
        <v>44798</v>
      </c>
      <c r="AM14" s="5"/>
      <c r="AN14" s="5">
        <v>9</v>
      </c>
      <c r="AO14" s="5"/>
      <c r="AP14" s="5" t="s">
        <v>117</v>
      </c>
      <c r="AQ14" s="5">
        <v>1</v>
      </c>
      <c r="AR14" s="5">
        <v>21001231</v>
      </c>
      <c r="AS14" s="5">
        <v>20220908</v>
      </c>
      <c r="AT14" s="68">
        <v>5489610</v>
      </c>
      <c r="AU14" s="68">
        <v>0</v>
      </c>
      <c r="AV14" s="5"/>
    </row>
    <row r="15" spans="1:48" hidden="1" x14ac:dyDescent="0.25">
      <c r="A15" s="5">
        <v>900923860</v>
      </c>
      <c r="B15" s="5" t="s">
        <v>12</v>
      </c>
      <c r="C15" s="5" t="s">
        <v>13</v>
      </c>
      <c r="D15" s="5">
        <v>4547</v>
      </c>
      <c r="E15" s="5" t="s">
        <v>132</v>
      </c>
      <c r="F15" s="5" t="s">
        <v>133</v>
      </c>
      <c r="G15" s="5" t="s">
        <v>13</v>
      </c>
      <c r="H15" s="5">
        <v>4547</v>
      </c>
      <c r="I15" s="67">
        <v>44795</v>
      </c>
      <c r="J15" s="68">
        <v>1412530</v>
      </c>
      <c r="K15" s="68">
        <v>1412530</v>
      </c>
      <c r="L15" s="5" t="s">
        <v>112</v>
      </c>
      <c r="M15" s="5" t="s">
        <v>90</v>
      </c>
      <c r="N15" s="5" t="s">
        <v>31</v>
      </c>
      <c r="O15" s="5">
        <v>1</v>
      </c>
      <c r="P15" s="5"/>
      <c r="Q15" s="68">
        <v>0</v>
      </c>
      <c r="R15" s="5"/>
      <c r="S15" s="68"/>
      <c r="T15" s="5"/>
      <c r="U15" s="5"/>
      <c r="V15" s="5"/>
      <c r="W15" s="68">
        <v>1413530</v>
      </c>
      <c r="X15" s="68">
        <v>0</v>
      </c>
      <c r="Y15" s="68">
        <v>0</v>
      </c>
      <c r="Z15" s="68">
        <v>0</v>
      </c>
      <c r="AA15" s="68">
        <v>0</v>
      </c>
      <c r="AB15" s="68">
        <v>0</v>
      </c>
      <c r="AC15" s="5"/>
      <c r="AD15" s="68">
        <v>126090</v>
      </c>
      <c r="AE15" s="5"/>
      <c r="AF15" s="68">
        <v>1413530</v>
      </c>
      <c r="AG15" s="68">
        <v>0</v>
      </c>
      <c r="AH15" s="68">
        <v>0</v>
      </c>
      <c r="AI15" s="5"/>
      <c r="AJ15" s="5"/>
      <c r="AK15" s="68">
        <v>0</v>
      </c>
      <c r="AL15" s="67">
        <v>44798</v>
      </c>
      <c r="AM15" s="5"/>
      <c r="AN15" s="5">
        <v>9</v>
      </c>
      <c r="AO15" s="5"/>
      <c r="AP15" s="5" t="s">
        <v>117</v>
      </c>
      <c r="AQ15" s="5">
        <v>1</v>
      </c>
      <c r="AR15" s="5">
        <v>21001231</v>
      </c>
      <c r="AS15" s="5">
        <v>20220908</v>
      </c>
      <c r="AT15" s="68">
        <v>1413530</v>
      </c>
      <c r="AU15" s="68">
        <v>0</v>
      </c>
      <c r="AV15" s="5"/>
    </row>
  </sheetData>
  <autoFilter ref="A2:AV15">
    <filterColumn colId="13">
      <filters>
        <filter val="FACTURA GLOSA PENDIENTE POR CONCILIAR"/>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C9" sqref="A4:C9"/>
    </sheetView>
  </sheetViews>
  <sheetFormatPr baseColWidth="10" defaultRowHeight="15" x14ac:dyDescent="0.25"/>
  <cols>
    <col min="1" max="1" width="47" bestFit="1" customWidth="1"/>
    <col min="2" max="2" width="12.7109375" style="74" bestFit="1" customWidth="1"/>
    <col min="3" max="3" width="15" style="69" bestFit="1" customWidth="1"/>
  </cols>
  <sheetData>
    <row r="3" spans="1:3" x14ac:dyDescent="0.25">
      <c r="A3" s="75" t="s">
        <v>138</v>
      </c>
      <c r="B3" s="72" t="s">
        <v>139</v>
      </c>
      <c r="C3" s="76" t="s">
        <v>140</v>
      </c>
    </row>
    <row r="4" spans="1:3" x14ac:dyDescent="0.25">
      <c r="A4" s="71" t="s">
        <v>135</v>
      </c>
      <c r="B4" s="73">
        <v>1</v>
      </c>
      <c r="C4" s="76">
        <v>180000</v>
      </c>
    </row>
    <row r="5" spans="1:3" x14ac:dyDescent="0.25">
      <c r="A5" s="71" t="s">
        <v>105</v>
      </c>
      <c r="B5" s="73">
        <v>1</v>
      </c>
      <c r="C5" s="76">
        <v>9078140</v>
      </c>
    </row>
    <row r="6" spans="1:3" x14ac:dyDescent="0.25">
      <c r="A6" s="71" t="s">
        <v>31</v>
      </c>
      <c r="B6" s="73">
        <v>2</v>
      </c>
      <c r="C6" s="76">
        <v>6902140</v>
      </c>
    </row>
    <row r="7" spans="1:3" x14ac:dyDescent="0.25">
      <c r="A7" s="71" t="s">
        <v>113</v>
      </c>
      <c r="B7" s="73">
        <v>4</v>
      </c>
      <c r="C7" s="76">
        <v>33848800</v>
      </c>
    </row>
    <row r="8" spans="1:3" x14ac:dyDescent="0.25">
      <c r="A8" s="71" t="s">
        <v>134</v>
      </c>
      <c r="B8" s="73">
        <v>5</v>
      </c>
      <c r="C8" s="76">
        <v>21751090</v>
      </c>
    </row>
    <row r="9" spans="1:3" x14ac:dyDescent="0.25">
      <c r="A9" s="72" t="s">
        <v>137</v>
      </c>
      <c r="B9" s="73">
        <v>13</v>
      </c>
      <c r="C9" s="76">
        <v>71760170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opLeftCell="A7" zoomScale="90" zoomScaleNormal="90" zoomScaleSheetLayoutView="100" workbookViewId="0">
      <selection activeCell="I23" sqref="I23"/>
    </sheetView>
  </sheetViews>
  <sheetFormatPr baseColWidth="10" defaultRowHeight="12.75" x14ac:dyDescent="0.2"/>
  <cols>
    <col min="1" max="1" width="4.42578125" style="20" customWidth="1"/>
    <col min="2" max="2" width="11.42578125" style="20"/>
    <col min="3" max="3" width="17.5703125" style="20" customWidth="1"/>
    <col min="4" max="4" width="11.5703125" style="20" customWidth="1"/>
    <col min="5" max="8" width="11.42578125" style="20"/>
    <col min="9" max="9" width="22.5703125" style="20" customWidth="1"/>
    <col min="10" max="10" width="14" style="20" customWidth="1"/>
    <col min="11" max="11" width="1.7109375" style="20" customWidth="1"/>
    <col min="12" max="222" width="11.42578125" style="20"/>
    <col min="223" max="223" width="4.42578125" style="20" customWidth="1"/>
    <col min="224" max="224" width="11.42578125" style="20"/>
    <col min="225" max="225" width="17.5703125" style="20" customWidth="1"/>
    <col min="226" max="226" width="11.5703125" style="20" customWidth="1"/>
    <col min="227" max="230" width="11.42578125" style="20"/>
    <col min="231" max="231" width="22.5703125" style="20" customWidth="1"/>
    <col min="232" max="232" width="14" style="20" customWidth="1"/>
    <col min="233" max="233" width="1.7109375" style="20" customWidth="1"/>
    <col min="234" max="478" width="11.42578125" style="20"/>
    <col min="479" max="479" width="4.42578125" style="20" customWidth="1"/>
    <col min="480" max="480" width="11.42578125" style="20"/>
    <col min="481" max="481" width="17.5703125" style="20" customWidth="1"/>
    <col min="482" max="482" width="11.5703125" style="20" customWidth="1"/>
    <col min="483" max="486" width="11.42578125" style="20"/>
    <col min="487" max="487" width="22.5703125" style="20" customWidth="1"/>
    <col min="488" max="488" width="14" style="20" customWidth="1"/>
    <col min="489" max="489" width="1.7109375" style="20" customWidth="1"/>
    <col min="490" max="734" width="11.42578125" style="20"/>
    <col min="735" max="735" width="4.42578125" style="20" customWidth="1"/>
    <col min="736" max="736" width="11.42578125" style="20"/>
    <col min="737" max="737" width="17.5703125" style="20" customWidth="1"/>
    <col min="738" max="738" width="11.5703125" style="20" customWidth="1"/>
    <col min="739" max="742" width="11.42578125" style="20"/>
    <col min="743" max="743" width="22.5703125" style="20" customWidth="1"/>
    <col min="744" max="744" width="14" style="20" customWidth="1"/>
    <col min="745" max="745" width="1.7109375" style="20" customWidth="1"/>
    <col min="746" max="990" width="11.42578125" style="20"/>
    <col min="991" max="991" width="4.42578125" style="20" customWidth="1"/>
    <col min="992" max="992" width="11.42578125" style="20"/>
    <col min="993" max="993" width="17.5703125" style="20" customWidth="1"/>
    <col min="994" max="994" width="11.5703125" style="20" customWidth="1"/>
    <col min="995" max="998" width="11.42578125" style="20"/>
    <col min="999" max="999" width="22.5703125" style="20" customWidth="1"/>
    <col min="1000" max="1000" width="14" style="20" customWidth="1"/>
    <col min="1001" max="1001" width="1.7109375" style="20" customWidth="1"/>
    <col min="1002" max="1246" width="11.42578125" style="20"/>
    <col min="1247" max="1247" width="4.42578125" style="20" customWidth="1"/>
    <col min="1248" max="1248" width="11.42578125" style="20"/>
    <col min="1249" max="1249" width="17.5703125" style="20" customWidth="1"/>
    <col min="1250" max="1250" width="11.5703125" style="20" customWidth="1"/>
    <col min="1251" max="1254" width="11.42578125" style="20"/>
    <col min="1255" max="1255" width="22.5703125" style="20" customWidth="1"/>
    <col min="1256" max="1256" width="14" style="20" customWidth="1"/>
    <col min="1257" max="1257" width="1.7109375" style="20" customWidth="1"/>
    <col min="1258" max="1502" width="11.42578125" style="20"/>
    <col min="1503" max="1503" width="4.42578125" style="20" customWidth="1"/>
    <col min="1504" max="1504" width="11.42578125" style="20"/>
    <col min="1505" max="1505" width="17.5703125" style="20" customWidth="1"/>
    <col min="1506" max="1506" width="11.5703125" style="20" customWidth="1"/>
    <col min="1507" max="1510" width="11.42578125" style="20"/>
    <col min="1511" max="1511" width="22.5703125" style="20" customWidth="1"/>
    <col min="1512" max="1512" width="14" style="20" customWidth="1"/>
    <col min="1513" max="1513" width="1.7109375" style="20" customWidth="1"/>
    <col min="1514" max="1758" width="11.42578125" style="20"/>
    <col min="1759" max="1759" width="4.42578125" style="20" customWidth="1"/>
    <col min="1760" max="1760" width="11.42578125" style="20"/>
    <col min="1761" max="1761" width="17.5703125" style="20" customWidth="1"/>
    <col min="1762" max="1762" width="11.5703125" style="20" customWidth="1"/>
    <col min="1763" max="1766" width="11.42578125" style="20"/>
    <col min="1767" max="1767" width="22.5703125" style="20" customWidth="1"/>
    <col min="1768" max="1768" width="14" style="20" customWidth="1"/>
    <col min="1769" max="1769" width="1.7109375" style="20" customWidth="1"/>
    <col min="1770" max="2014" width="11.42578125" style="20"/>
    <col min="2015" max="2015" width="4.42578125" style="20" customWidth="1"/>
    <col min="2016" max="2016" width="11.42578125" style="20"/>
    <col min="2017" max="2017" width="17.5703125" style="20" customWidth="1"/>
    <col min="2018" max="2018" width="11.5703125" style="20" customWidth="1"/>
    <col min="2019" max="2022" width="11.42578125" style="20"/>
    <col min="2023" max="2023" width="22.5703125" style="20" customWidth="1"/>
    <col min="2024" max="2024" width="14" style="20" customWidth="1"/>
    <col min="2025" max="2025" width="1.7109375" style="20" customWidth="1"/>
    <col min="2026" max="2270" width="11.42578125" style="20"/>
    <col min="2271" max="2271" width="4.42578125" style="20" customWidth="1"/>
    <col min="2272" max="2272" width="11.42578125" style="20"/>
    <col min="2273" max="2273" width="17.5703125" style="20" customWidth="1"/>
    <col min="2274" max="2274" width="11.5703125" style="20" customWidth="1"/>
    <col min="2275" max="2278" width="11.42578125" style="20"/>
    <col min="2279" max="2279" width="22.5703125" style="20" customWidth="1"/>
    <col min="2280" max="2280" width="14" style="20" customWidth="1"/>
    <col min="2281" max="2281" width="1.7109375" style="20" customWidth="1"/>
    <col min="2282" max="2526" width="11.42578125" style="20"/>
    <col min="2527" max="2527" width="4.42578125" style="20" customWidth="1"/>
    <col min="2528" max="2528" width="11.42578125" style="20"/>
    <col min="2529" max="2529" width="17.5703125" style="20" customWidth="1"/>
    <col min="2530" max="2530" width="11.5703125" style="20" customWidth="1"/>
    <col min="2531" max="2534" width="11.42578125" style="20"/>
    <col min="2535" max="2535" width="22.5703125" style="20" customWidth="1"/>
    <col min="2536" max="2536" width="14" style="20" customWidth="1"/>
    <col min="2537" max="2537" width="1.7109375" style="20" customWidth="1"/>
    <col min="2538" max="2782" width="11.42578125" style="20"/>
    <col min="2783" max="2783" width="4.42578125" style="20" customWidth="1"/>
    <col min="2784" max="2784" width="11.42578125" style="20"/>
    <col min="2785" max="2785" width="17.5703125" style="20" customWidth="1"/>
    <col min="2786" max="2786" width="11.5703125" style="20" customWidth="1"/>
    <col min="2787" max="2790" width="11.42578125" style="20"/>
    <col min="2791" max="2791" width="22.5703125" style="20" customWidth="1"/>
    <col min="2792" max="2792" width="14" style="20" customWidth="1"/>
    <col min="2793" max="2793" width="1.7109375" style="20" customWidth="1"/>
    <col min="2794" max="3038" width="11.42578125" style="20"/>
    <col min="3039" max="3039" width="4.42578125" style="20" customWidth="1"/>
    <col min="3040" max="3040" width="11.42578125" style="20"/>
    <col min="3041" max="3041" width="17.5703125" style="20" customWidth="1"/>
    <col min="3042" max="3042" width="11.5703125" style="20" customWidth="1"/>
    <col min="3043" max="3046" width="11.42578125" style="20"/>
    <col min="3047" max="3047" width="22.5703125" style="20" customWidth="1"/>
    <col min="3048" max="3048" width="14" style="20" customWidth="1"/>
    <col min="3049" max="3049" width="1.7109375" style="20" customWidth="1"/>
    <col min="3050" max="3294" width="11.42578125" style="20"/>
    <col min="3295" max="3295" width="4.42578125" style="20" customWidth="1"/>
    <col min="3296" max="3296" width="11.42578125" style="20"/>
    <col min="3297" max="3297" width="17.5703125" style="20" customWidth="1"/>
    <col min="3298" max="3298" width="11.5703125" style="20" customWidth="1"/>
    <col min="3299" max="3302" width="11.42578125" style="20"/>
    <col min="3303" max="3303" width="22.5703125" style="20" customWidth="1"/>
    <col min="3304" max="3304" width="14" style="20" customWidth="1"/>
    <col min="3305" max="3305" width="1.7109375" style="20" customWidth="1"/>
    <col min="3306" max="3550" width="11.42578125" style="20"/>
    <col min="3551" max="3551" width="4.42578125" style="20" customWidth="1"/>
    <col min="3552" max="3552" width="11.42578125" style="20"/>
    <col min="3553" max="3553" width="17.5703125" style="20" customWidth="1"/>
    <col min="3554" max="3554" width="11.5703125" style="20" customWidth="1"/>
    <col min="3555" max="3558" width="11.42578125" style="20"/>
    <col min="3559" max="3559" width="22.5703125" style="20" customWidth="1"/>
    <col min="3560" max="3560" width="14" style="20" customWidth="1"/>
    <col min="3561" max="3561" width="1.7109375" style="20" customWidth="1"/>
    <col min="3562" max="3806" width="11.42578125" style="20"/>
    <col min="3807" max="3807" width="4.42578125" style="20" customWidth="1"/>
    <col min="3808" max="3808" width="11.42578125" style="20"/>
    <col min="3809" max="3809" width="17.5703125" style="20" customWidth="1"/>
    <col min="3810" max="3810" width="11.5703125" style="20" customWidth="1"/>
    <col min="3811" max="3814" width="11.42578125" style="20"/>
    <col min="3815" max="3815" width="22.5703125" style="20" customWidth="1"/>
    <col min="3816" max="3816" width="14" style="20" customWidth="1"/>
    <col min="3817" max="3817" width="1.7109375" style="20" customWidth="1"/>
    <col min="3818" max="4062" width="11.42578125" style="20"/>
    <col min="4063" max="4063" width="4.42578125" style="20" customWidth="1"/>
    <col min="4064" max="4064" width="11.42578125" style="20"/>
    <col min="4065" max="4065" width="17.5703125" style="20" customWidth="1"/>
    <col min="4066" max="4066" width="11.5703125" style="20" customWidth="1"/>
    <col min="4067" max="4070" width="11.42578125" style="20"/>
    <col min="4071" max="4071" width="22.5703125" style="20" customWidth="1"/>
    <col min="4072" max="4072" width="14" style="20" customWidth="1"/>
    <col min="4073" max="4073" width="1.7109375" style="20" customWidth="1"/>
    <col min="4074" max="4318" width="11.42578125" style="20"/>
    <col min="4319" max="4319" width="4.42578125" style="20" customWidth="1"/>
    <col min="4320" max="4320" width="11.42578125" style="20"/>
    <col min="4321" max="4321" width="17.5703125" style="20" customWidth="1"/>
    <col min="4322" max="4322" width="11.5703125" style="20" customWidth="1"/>
    <col min="4323" max="4326" width="11.42578125" style="20"/>
    <col min="4327" max="4327" width="22.5703125" style="20" customWidth="1"/>
    <col min="4328" max="4328" width="14" style="20" customWidth="1"/>
    <col min="4329" max="4329" width="1.7109375" style="20" customWidth="1"/>
    <col min="4330" max="4574" width="11.42578125" style="20"/>
    <col min="4575" max="4575" width="4.42578125" style="20" customWidth="1"/>
    <col min="4576" max="4576" width="11.42578125" style="20"/>
    <col min="4577" max="4577" width="17.5703125" style="20" customWidth="1"/>
    <col min="4578" max="4578" width="11.5703125" style="20" customWidth="1"/>
    <col min="4579" max="4582" width="11.42578125" style="20"/>
    <col min="4583" max="4583" width="22.5703125" style="20" customWidth="1"/>
    <col min="4584" max="4584" width="14" style="20" customWidth="1"/>
    <col min="4585" max="4585" width="1.7109375" style="20" customWidth="1"/>
    <col min="4586" max="4830" width="11.42578125" style="20"/>
    <col min="4831" max="4831" width="4.42578125" style="20" customWidth="1"/>
    <col min="4832" max="4832" width="11.42578125" style="20"/>
    <col min="4833" max="4833" width="17.5703125" style="20" customWidth="1"/>
    <col min="4834" max="4834" width="11.5703125" style="20" customWidth="1"/>
    <col min="4835" max="4838" width="11.42578125" style="20"/>
    <col min="4839" max="4839" width="22.5703125" style="20" customWidth="1"/>
    <col min="4840" max="4840" width="14" style="20" customWidth="1"/>
    <col min="4841" max="4841" width="1.7109375" style="20" customWidth="1"/>
    <col min="4842" max="5086" width="11.42578125" style="20"/>
    <col min="5087" max="5087" width="4.42578125" style="20" customWidth="1"/>
    <col min="5088" max="5088" width="11.42578125" style="20"/>
    <col min="5089" max="5089" width="17.5703125" style="20" customWidth="1"/>
    <col min="5090" max="5090" width="11.5703125" style="20" customWidth="1"/>
    <col min="5091" max="5094" width="11.42578125" style="20"/>
    <col min="5095" max="5095" width="22.5703125" style="20" customWidth="1"/>
    <col min="5096" max="5096" width="14" style="20" customWidth="1"/>
    <col min="5097" max="5097" width="1.7109375" style="20" customWidth="1"/>
    <col min="5098" max="5342" width="11.42578125" style="20"/>
    <col min="5343" max="5343" width="4.42578125" style="20" customWidth="1"/>
    <col min="5344" max="5344" width="11.42578125" style="20"/>
    <col min="5345" max="5345" width="17.5703125" style="20" customWidth="1"/>
    <col min="5346" max="5346" width="11.5703125" style="20" customWidth="1"/>
    <col min="5347" max="5350" width="11.42578125" style="20"/>
    <col min="5351" max="5351" width="22.5703125" style="20" customWidth="1"/>
    <col min="5352" max="5352" width="14" style="20" customWidth="1"/>
    <col min="5353" max="5353" width="1.7109375" style="20" customWidth="1"/>
    <col min="5354" max="5598" width="11.42578125" style="20"/>
    <col min="5599" max="5599" width="4.42578125" style="20" customWidth="1"/>
    <col min="5600" max="5600" width="11.42578125" style="20"/>
    <col min="5601" max="5601" width="17.5703125" style="20" customWidth="1"/>
    <col min="5602" max="5602" width="11.5703125" style="20" customWidth="1"/>
    <col min="5603" max="5606" width="11.42578125" style="20"/>
    <col min="5607" max="5607" width="22.5703125" style="20" customWidth="1"/>
    <col min="5608" max="5608" width="14" style="20" customWidth="1"/>
    <col min="5609" max="5609" width="1.7109375" style="20" customWidth="1"/>
    <col min="5610" max="5854" width="11.42578125" style="20"/>
    <col min="5855" max="5855" width="4.42578125" style="20" customWidth="1"/>
    <col min="5856" max="5856" width="11.42578125" style="20"/>
    <col min="5857" max="5857" width="17.5703125" style="20" customWidth="1"/>
    <col min="5858" max="5858" width="11.5703125" style="20" customWidth="1"/>
    <col min="5859" max="5862" width="11.42578125" style="20"/>
    <col min="5863" max="5863" width="22.5703125" style="20" customWidth="1"/>
    <col min="5864" max="5864" width="14" style="20" customWidth="1"/>
    <col min="5865" max="5865" width="1.7109375" style="20" customWidth="1"/>
    <col min="5866" max="6110" width="11.42578125" style="20"/>
    <col min="6111" max="6111" width="4.42578125" style="20" customWidth="1"/>
    <col min="6112" max="6112" width="11.42578125" style="20"/>
    <col min="6113" max="6113" width="17.5703125" style="20" customWidth="1"/>
    <col min="6114" max="6114" width="11.5703125" style="20" customWidth="1"/>
    <col min="6115" max="6118" width="11.42578125" style="20"/>
    <col min="6119" max="6119" width="22.5703125" style="20" customWidth="1"/>
    <col min="6120" max="6120" width="14" style="20" customWidth="1"/>
    <col min="6121" max="6121" width="1.7109375" style="20" customWidth="1"/>
    <col min="6122" max="6366" width="11.42578125" style="20"/>
    <col min="6367" max="6367" width="4.42578125" style="20" customWidth="1"/>
    <col min="6368" max="6368" width="11.42578125" style="20"/>
    <col min="6369" max="6369" width="17.5703125" style="20" customWidth="1"/>
    <col min="6370" max="6370" width="11.5703125" style="20" customWidth="1"/>
    <col min="6371" max="6374" width="11.42578125" style="20"/>
    <col min="6375" max="6375" width="22.5703125" style="20" customWidth="1"/>
    <col min="6376" max="6376" width="14" style="20" customWidth="1"/>
    <col min="6377" max="6377" width="1.7109375" style="20" customWidth="1"/>
    <col min="6378" max="6622" width="11.42578125" style="20"/>
    <col min="6623" max="6623" width="4.42578125" style="20" customWidth="1"/>
    <col min="6624" max="6624" width="11.42578125" style="20"/>
    <col min="6625" max="6625" width="17.5703125" style="20" customWidth="1"/>
    <col min="6626" max="6626" width="11.5703125" style="20" customWidth="1"/>
    <col min="6627" max="6630" width="11.42578125" style="20"/>
    <col min="6631" max="6631" width="22.5703125" style="20" customWidth="1"/>
    <col min="6632" max="6632" width="14" style="20" customWidth="1"/>
    <col min="6633" max="6633" width="1.7109375" style="20" customWidth="1"/>
    <col min="6634" max="6878" width="11.42578125" style="20"/>
    <col min="6879" max="6879" width="4.42578125" style="20" customWidth="1"/>
    <col min="6880" max="6880" width="11.42578125" style="20"/>
    <col min="6881" max="6881" width="17.5703125" style="20" customWidth="1"/>
    <col min="6882" max="6882" width="11.5703125" style="20" customWidth="1"/>
    <col min="6883" max="6886" width="11.42578125" style="20"/>
    <col min="6887" max="6887" width="22.5703125" style="20" customWidth="1"/>
    <col min="6888" max="6888" width="14" style="20" customWidth="1"/>
    <col min="6889" max="6889" width="1.7109375" style="20" customWidth="1"/>
    <col min="6890" max="7134" width="11.42578125" style="20"/>
    <col min="7135" max="7135" width="4.42578125" style="20" customWidth="1"/>
    <col min="7136" max="7136" width="11.42578125" style="20"/>
    <col min="7137" max="7137" width="17.5703125" style="20" customWidth="1"/>
    <col min="7138" max="7138" width="11.5703125" style="20" customWidth="1"/>
    <col min="7139" max="7142" width="11.42578125" style="20"/>
    <col min="7143" max="7143" width="22.5703125" style="20" customWidth="1"/>
    <col min="7144" max="7144" width="14" style="20" customWidth="1"/>
    <col min="7145" max="7145" width="1.7109375" style="20" customWidth="1"/>
    <col min="7146" max="7390" width="11.42578125" style="20"/>
    <col min="7391" max="7391" width="4.42578125" style="20" customWidth="1"/>
    <col min="7392" max="7392" width="11.42578125" style="20"/>
    <col min="7393" max="7393" width="17.5703125" style="20" customWidth="1"/>
    <col min="7394" max="7394" width="11.5703125" style="20" customWidth="1"/>
    <col min="7395" max="7398" width="11.42578125" style="20"/>
    <col min="7399" max="7399" width="22.5703125" style="20" customWidth="1"/>
    <col min="7400" max="7400" width="14" style="20" customWidth="1"/>
    <col min="7401" max="7401" width="1.7109375" style="20" customWidth="1"/>
    <col min="7402" max="7646" width="11.42578125" style="20"/>
    <col min="7647" max="7647" width="4.42578125" style="20" customWidth="1"/>
    <col min="7648" max="7648" width="11.42578125" style="20"/>
    <col min="7649" max="7649" width="17.5703125" style="20" customWidth="1"/>
    <col min="7650" max="7650" width="11.5703125" style="20" customWidth="1"/>
    <col min="7651" max="7654" width="11.42578125" style="20"/>
    <col min="7655" max="7655" width="22.5703125" style="20" customWidth="1"/>
    <col min="7656" max="7656" width="14" style="20" customWidth="1"/>
    <col min="7657" max="7657" width="1.7109375" style="20" customWidth="1"/>
    <col min="7658" max="7902" width="11.42578125" style="20"/>
    <col min="7903" max="7903" width="4.42578125" style="20" customWidth="1"/>
    <col min="7904" max="7904" width="11.42578125" style="20"/>
    <col min="7905" max="7905" width="17.5703125" style="20" customWidth="1"/>
    <col min="7906" max="7906" width="11.5703125" style="20" customWidth="1"/>
    <col min="7907" max="7910" width="11.42578125" style="20"/>
    <col min="7911" max="7911" width="22.5703125" style="20" customWidth="1"/>
    <col min="7912" max="7912" width="14" style="20" customWidth="1"/>
    <col min="7913" max="7913" width="1.7109375" style="20" customWidth="1"/>
    <col min="7914" max="8158" width="11.42578125" style="20"/>
    <col min="8159" max="8159" width="4.42578125" style="20" customWidth="1"/>
    <col min="8160" max="8160" width="11.42578125" style="20"/>
    <col min="8161" max="8161" width="17.5703125" style="20" customWidth="1"/>
    <col min="8162" max="8162" width="11.5703125" style="20" customWidth="1"/>
    <col min="8163" max="8166" width="11.42578125" style="20"/>
    <col min="8167" max="8167" width="22.5703125" style="20" customWidth="1"/>
    <col min="8168" max="8168" width="14" style="20" customWidth="1"/>
    <col min="8169" max="8169" width="1.7109375" style="20" customWidth="1"/>
    <col min="8170" max="8414" width="11.42578125" style="20"/>
    <col min="8415" max="8415" width="4.42578125" style="20" customWidth="1"/>
    <col min="8416" max="8416" width="11.42578125" style="20"/>
    <col min="8417" max="8417" width="17.5703125" style="20" customWidth="1"/>
    <col min="8418" max="8418" width="11.5703125" style="20" customWidth="1"/>
    <col min="8419" max="8422" width="11.42578125" style="20"/>
    <col min="8423" max="8423" width="22.5703125" style="20" customWidth="1"/>
    <col min="8424" max="8424" width="14" style="20" customWidth="1"/>
    <col min="8425" max="8425" width="1.7109375" style="20" customWidth="1"/>
    <col min="8426" max="8670" width="11.42578125" style="20"/>
    <col min="8671" max="8671" width="4.42578125" style="20" customWidth="1"/>
    <col min="8672" max="8672" width="11.42578125" style="20"/>
    <col min="8673" max="8673" width="17.5703125" style="20" customWidth="1"/>
    <col min="8674" max="8674" width="11.5703125" style="20" customWidth="1"/>
    <col min="8675" max="8678" width="11.42578125" style="20"/>
    <col min="8679" max="8679" width="22.5703125" style="20" customWidth="1"/>
    <col min="8680" max="8680" width="14" style="20" customWidth="1"/>
    <col min="8681" max="8681" width="1.7109375" style="20" customWidth="1"/>
    <col min="8682" max="8926" width="11.42578125" style="20"/>
    <col min="8927" max="8927" width="4.42578125" style="20" customWidth="1"/>
    <col min="8928" max="8928" width="11.42578125" style="20"/>
    <col min="8929" max="8929" width="17.5703125" style="20" customWidth="1"/>
    <col min="8930" max="8930" width="11.5703125" style="20" customWidth="1"/>
    <col min="8931" max="8934" width="11.42578125" style="20"/>
    <col min="8935" max="8935" width="22.5703125" style="20" customWidth="1"/>
    <col min="8936" max="8936" width="14" style="20" customWidth="1"/>
    <col min="8937" max="8937" width="1.7109375" style="20" customWidth="1"/>
    <col min="8938" max="9182" width="11.42578125" style="20"/>
    <col min="9183" max="9183" width="4.42578125" style="20" customWidth="1"/>
    <col min="9184" max="9184" width="11.42578125" style="20"/>
    <col min="9185" max="9185" width="17.5703125" style="20" customWidth="1"/>
    <col min="9186" max="9186" width="11.5703125" style="20" customWidth="1"/>
    <col min="9187" max="9190" width="11.42578125" style="20"/>
    <col min="9191" max="9191" width="22.5703125" style="20" customWidth="1"/>
    <col min="9192" max="9192" width="14" style="20" customWidth="1"/>
    <col min="9193" max="9193" width="1.7109375" style="20" customWidth="1"/>
    <col min="9194" max="9438" width="11.42578125" style="20"/>
    <col min="9439" max="9439" width="4.42578125" style="20" customWidth="1"/>
    <col min="9440" max="9440" width="11.42578125" style="20"/>
    <col min="9441" max="9441" width="17.5703125" style="20" customWidth="1"/>
    <col min="9442" max="9442" width="11.5703125" style="20" customWidth="1"/>
    <col min="9443" max="9446" width="11.42578125" style="20"/>
    <col min="9447" max="9447" width="22.5703125" style="20" customWidth="1"/>
    <col min="9448" max="9448" width="14" style="20" customWidth="1"/>
    <col min="9449" max="9449" width="1.7109375" style="20" customWidth="1"/>
    <col min="9450" max="9694" width="11.42578125" style="20"/>
    <col min="9695" max="9695" width="4.42578125" style="20" customWidth="1"/>
    <col min="9696" max="9696" width="11.42578125" style="20"/>
    <col min="9697" max="9697" width="17.5703125" style="20" customWidth="1"/>
    <col min="9698" max="9698" width="11.5703125" style="20" customWidth="1"/>
    <col min="9699" max="9702" width="11.42578125" style="20"/>
    <col min="9703" max="9703" width="22.5703125" style="20" customWidth="1"/>
    <col min="9704" max="9704" width="14" style="20" customWidth="1"/>
    <col min="9705" max="9705" width="1.7109375" style="20" customWidth="1"/>
    <col min="9706" max="9950" width="11.42578125" style="20"/>
    <col min="9951" max="9951" width="4.42578125" style="20" customWidth="1"/>
    <col min="9952" max="9952" width="11.42578125" style="20"/>
    <col min="9953" max="9953" width="17.5703125" style="20" customWidth="1"/>
    <col min="9954" max="9954" width="11.5703125" style="20" customWidth="1"/>
    <col min="9955" max="9958" width="11.42578125" style="20"/>
    <col min="9959" max="9959" width="22.5703125" style="20" customWidth="1"/>
    <col min="9960" max="9960" width="14" style="20" customWidth="1"/>
    <col min="9961" max="9961" width="1.7109375" style="20" customWidth="1"/>
    <col min="9962" max="10206" width="11.42578125" style="20"/>
    <col min="10207" max="10207" width="4.42578125" style="20" customWidth="1"/>
    <col min="10208" max="10208" width="11.42578125" style="20"/>
    <col min="10209" max="10209" width="17.5703125" style="20" customWidth="1"/>
    <col min="10210" max="10210" width="11.5703125" style="20" customWidth="1"/>
    <col min="10211" max="10214" width="11.42578125" style="20"/>
    <col min="10215" max="10215" width="22.5703125" style="20" customWidth="1"/>
    <col min="10216" max="10216" width="14" style="20" customWidth="1"/>
    <col min="10217" max="10217" width="1.7109375" style="20" customWidth="1"/>
    <col min="10218" max="10462" width="11.42578125" style="20"/>
    <col min="10463" max="10463" width="4.42578125" style="20" customWidth="1"/>
    <col min="10464" max="10464" width="11.42578125" style="20"/>
    <col min="10465" max="10465" width="17.5703125" style="20" customWidth="1"/>
    <col min="10466" max="10466" width="11.5703125" style="20" customWidth="1"/>
    <col min="10467" max="10470" width="11.42578125" style="20"/>
    <col min="10471" max="10471" width="22.5703125" style="20" customWidth="1"/>
    <col min="10472" max="10472" width="14" style="20" customWidth="1"/>
    <col min="10473" max="10473" width="1.7109375" style="20" customWidth="1"/>
    <col min="10474" max="10718" width="11.42578125" style="20"/>
    <col min="10719" max="10719" width="4.42578125" style="20" customWidth="1"/>
    <col min="10720" max="10720" width="11.42578125" style="20"/>
    <col min="10721" max="10721" width="17.5703125" style="20" customWidth="1"/>
    <col min="10722" max="10722" width="11.5703125" style="20" customWidth="1"/>
    <col min="10723" max="10726" width="11.42578125" style="20"/>
    <col min="10727" max="10727" width="22.5703125" style="20" customWidth="1"/>
    <col min="10728" max="10728" width="14" style="20" customWidth="1"/>
    <col min="10729" max="10729" width="1.7109375" style="20" customWidth="1"/>
    <col min="10730" max="10974" width="11.42578125" style="20"/>
    <col min="10975" max="10975" width="4.42578125" style="20" customWidth="1"/>
    <col min="10976" max="10976" width="11.42578125" style="20"/>
    <col min="10977" max="10977" width="17.5703125" style="20" customWidth="1"/>
    <col min="10978" max="10978" width="11.5703125" style="20" customWidth="1"/>
    <col min="10979" max="10982" width="11.42578125" style="20"/>
    <col min="10983" max="10983" width="22.5703125" style="20" customWidth="1"/>
    <col min="10984" max="10984" width="14" style="20" customWidth="1"/>
    <col min="10985" max="10985" width="1.7109375" style="20" customWidth="1"/>
    <col min="10986" max="11230" width="11.42578125" style="20"/>
    <col min="11231" max="11231" width="4.42578125" style="20" customWidth="1"/>
    <col min="11232" max="11232" width="11.42578125" style="20"/>
    <col min="11233" max="11233" width="17.5703125" style="20" customWidth="1"/>
    <col min="11234" max="11234" width="11.5703125" style="20" customWidth="1"/>
    <col min="11235" max="11238" width="11.42578125" style="20"/>
    <col min="11239" max="11239" width="22.5703125" style="20" customWidth="1"/>
    <col min="11240" max="11240" width="14" style="20" customWidth="1"/>
    <col min="11241" max="11241" width="1.7109375" style="20" customWidth="1"/>
    <col min="11242" max="11486" width="11.42578125" style="20"/>
    <col min="11487" max="11487" width="4.42578125" style="20" customWidth="1"/>
    <col min="11488" max="11488" width="11.42578125" style="20"/>
    <col min="11489" max="11489" width="17.5703125" style="20" customWidth="1"/>
    <col min="11490" max="11490" width="11.5703125" style="20" customWidth="1"/>
    <col min="11491" max="11494" width="11.42578125" style="20"/>
    <col min="11495" max="11495" width="22.5703125" style="20" customWidth="1"/>
    <col min="11496" max="11496" width="14" style="20" customWidth="1"/>
    <col min="11497" max="11497" width="1.7109375" style="20" customWidth="1"/>
    <col min="11498" max="11742" width="11.42578125" style="20"/>
    <col min="11743" max="11743" width="4.42578125" style="20" customWidth="1"/>
    <col min="11744" max="11744" width="11.42578125" style="20"/>
    <col min="11745" max="11745" width="17.5703125" style="20" customWidth="1"/>
    <col min="11746" max="11746" width="11.5703125" style="20" customWidth="1"/>
    <col min="11747" max="11750" width="11.42578125" style="20"/>
    <col min="11751" max="11751" width="22.5703125" style="20" customWidth="1"/>
    <col min="11752" max="11752" width="14" style="20" customWidth="1"/>
    <col min="11753" max="11753" width="1.7109375" style="20" customWidth="1"/>
    <col min="11754" max="11998" width="11.42578125" style="20"/>
    <col min="11999" max="11999" width="4.42578125" style="20" customWidth="1"/>
    <col min="12000" max="12000" width="11.42578125" style="20"/>
    <col min="12001" max="12001" width="17.5703125" style="20" customWidth="1"/>
    <col min="12002" max="12002" width="11.5703125" style="20" customWidth="1"/>
    <col min="12003" max="12006" width="11.42578125" style="20"/>
    <col min="12007" max="12007" width="22.5703125" style="20" customWidth="1"/>
    <col min="12008" max="12008" width="14" style="20" customWidth="1"/>
    <col min="12009" max="12009" width="1.7109375" style="20" customWidth="1"/>
    <col min="12010" max="12254" width="11.42578125" style="20"/>
    <col min="12255" max="12255" width="4.42578125" style="20" customWidth="1"/>
    <col min="12256" max="12256" width="11.42578125" style="20"/>
    <col min="12257" max="12257" width="17.5703125" style="20" customWidth="1"/>
    <col min="12258" max="12258" width="11.5703125" style="20" customWidth="1"/>
    <col min="12259" max="12262" width="11.42578125" style="20"/>
    <col min="12263" max="12263" width="22.5703125" style="20" customWidth="1"/>
    <col min="12264" max="12264" width="14" style="20" customWidth="1"/>
    <col min="12265" max="12265" width="1.7109375" style="20" customWidth="1"/>
    <col min="12266" max="12510" width="11.42578125" style="20"/>
    <col min="12511" max="12511" width="4.42578125" style="20" customWidth="1"/>
    <col min="12512" max="12512" width="11.42578125" style="20"/>
    <col min="12513" max="12513" width="17.5703125" style="20" customWidth="1"/>
    <col min="12514" max="12514" width="11.5703125" style="20" customWidth="1"/>
    <col min="12515" max="12518" width="11.42578125" style="20"/>
    <col min="12519" max="12519" width="22.5703125" style="20" customWidth="1"/>
    <col min="12520" max="12520" width="14" style="20" customWidth="1"/>
    <col min="12521" max="12521" width="1.7109375" style="20" customWidth="1"/>
    <col min="12522" max="12766" width="11.42578125" style="20"/>
    <col min="12767" max="12767" width="4.42578125" style="20" customWidth="1"/>
    <col min="12768" max="12768" width="11.42578125" style="20"/>
    <col min="12769" max="12769" width="17.5703125" style="20" customWidth="1"/>
    <col min="12770" max="12770" width="11.5703125" style="20" customWidth="1"/>
    <col min="12771" max="12774" width="11.42578125" style="20"/>
    <col min="12775" max="12775" width="22.5703125" style="20" customWidth="1"/>
    <col min="12776" max="12776" width="14" style="20" customWidth="1"/>
    <col min="12777" max="12777" width="1.7109375" style="20" customWidth="1"/>
    <col min="12778" max="13022" width="11.42578125" style="20"/>
    <col min="13023" max="13023" width="4.42578125" style="20" customWidth="1"/>
    <col min="13024" max="13024" width="11.42578125" style="20"/>
    <col min="13025" max="13025" width="17.5703125" style="20" customWidth="1"/>
    <col min="13026" max="13026" width="11.5703125" style="20" customWidth="1"/>
    <col min="13027" max="13030" width="11.42578125" style="20"/>
    <col min="13031" max="13031" width="22.5703125" style="20" customWidth="1"/>
    <col min="13032" max="13032" width="14" style="20" customWidth="1"/>
    <col min="13033" max="13033" width="1.7109375" style="20" customWidth="1"/>
    <col min="13034" max="13278" width="11.42578125" style="20"/>
    <col min="13279" max="13279" width="4.42578125" style="20" customWidth="1"/>
    <col min="13280" max="13280" width="11.42578125" style="20"/>
    <col min="13281" max="13281" width="17.5703125" style="20" customWidth="1"/>
    <col min="13282" max="13282" width="11.5703125" style="20" customWidth="1"/>
    <col min="13283" max="13286" width="11.42578125" style="20"/>
    <col min="13287" max="13287" width="22.5703125" style="20" customWidth="1"/>
    <col min="13288" max="13288" width="14" style="20" customWidth="1"/>
    <col min="13289" max="13289" width="1.7109375" style="20" customWidth="1"/>
    <col min="13290" max="13534" width="11.42578125" style="20"/>
    <col min="13535" max="13535" width="4.42578125" style="20" customWidth="1"/>
    <col min="13536" max="13536" width="11.42578125" style="20"/>
    <col min="13537" max="13537" width="17.5703125" style="20" customWidth="1"/>
    <col min="13538" max="13538" width="11.5703125" style="20" customWidth="1"/>
    <col min="13539" max="13542" width="11.42578125" style="20"/>
    <col min="13543" max="13543" width="22.5703125" style="20" customWidth="1"/>
    <col min="13544" max="13544" width="14" style="20" customWidth="1"/>
    <col min="13545" max="13545" width="1.7109375" style="20" customWidth="1"/>
    <col min="13546" max="13790" width="11.42578125" style="20"/>
    <col min="13791" max="13791" width="4.42578125" style="20" customWidth="1"/>
    <col min="13792" max="13792" width="11.42578125" style="20"/>
    <col min="13793" max="13793" width="17.5703125" style="20" customWidth="1"/>
    <col min="13794" max="13794" width="11.5703125" style="20" customWidth="1"/>
    <col min="13795" max="13798" width="11.42578125" style="20"/>
    <col min="13799" max="13799" width="22.5703125" style="20" customWidth="1"/>
    <col min="13800" max="13800" width="14" style="20" customWidth="1"/>
    <col min="13801" max="13801" width="1.7109375" style="20" customWidth="1"/>
    <col min="13802" max="14046" width="11.42578125" style="20"/>
    <col min="14047" max="14047" width="4.42578125" style="20" customWidth="1"/>
    <col min="14048" max="14048" width="11.42578125" style="20"/>
    <col min="14049" max="14049" width="17.5703125" style="20" customWidth="1"/>
    <col min="14050" max="14050" width="11.5703125" style="20" customWidth="1"/>
    <col min="14051" max="14054" width="11.42578125" style="20"/>
    <col min="14055" max="14055" width="22.5703125" style="20" customWidth="1"/>
    <col min="14056" max="14056" width="14" style="20" customWidth="1"/>
    <col min="14057" max="14057" width="1.7109375" style="20" customWidth="1"/>
    <col min="14058" max="14302" width="11.42578125" style="20"/>
    <col min="14303" max="14303" width="4.42578125" style="20" customWidth="1"/>
    <col min="14304" max="14304" width="11.42578125" style="20"/>
    <col min="14305" max="14305" width="17.5703125" style="20" customWidth="1"/>
    <col min="14306" max="14306" width="11.5703125" style="20" customWidth="1"/>
    <col min="14307" max="14310" width="11.42578125" style="20"/>
    <col min="14311" max="14311" width="22.5703125" style="20" customWidth="1"/>
    <col min="14312" max="14312" width="14" style="20" customWidth="1"/>
    <col min="14313" max="14313" width="1.7109375" style="20" customWidth="1"/>
    <col min="14314" max="14558" width="11.42578125" style="20"/>
    <col min="14559" max="14559" width="4.42578125" style="20" customWidth="1"/>
    <col min="14560" max="14560" width="11.42578125" style="20"/>
    <col min="14561" max="14561" width="17.5703125" style="20" customWidth="1"/>
    <col min="14562" max="14562" width="11.5703125" style="20" customWidth="1"/>
    <col min="14563" max="14566" width="11.42578125" style="20"/>
    <col min="14567" max="14567" width="22.5703125" style="20" customWidth="1"/>
    <col min="14568" max="14568" width="14" style="20" customWidth="1"/>
    <col min="14569" max="14569" width="1.7109375" style="20" customWidth="1"/>
    <col min="14570" max="14814" width="11.42578125" style="20"/>
    <col min="14815" max="14815" width="4.42578125" style="20" customWidth="1"/>
    <col min="14816" max="14816" width="11.42578125" style="20"/>
    <col min="14817" max="14817" width="17.5703125" style="20" customWidth="1"/>
    <col min="14818" max="14818" width="11.5703125" style="20" customWidth="1"/>
    <col min="14819" max="14822" width="11.42578125" style="20"/>
    <col min="14823" max="14823" width="22.5703125" style="20" customWidth="1"/>
    <col min="14824" max="14824" width="14" style="20" customWidth="1"/>
    <col min="14825" max="14825" width="1.7109375" style="20" customWidth="1"/>
    <col min="14826" max="15070" width="11.42578125" style="20"/>
    <col min="15071" max="15071" width="4.42578125" style="20" customWidth="1"/>
    <col min="15072" max="15072" width="11.42578125" style="20"/>
    <col min="15073" max="15073" width="17.5703125" style="20" customWidth="1"/>
    <col min="15074" max="15074" width="11.5703125" style="20" customWidth="1"/>
    <col min="15075" max="15078" width="11.42578125" style="20"/>
    <col min="15079" max="15079" width="22.5703125" style="20" customWidth="1"/>
    <col min="15080" max="15080" width="14" style="20" customWidth="1"/>
    <col min="15081" max="15081" width="1.7109375" style="20" customWidth="1"/>
    <col min="15082" max="15326" width="11.42578125" style="20"/>
    <col min="15327" max="15327" width="4.42578125" style="20" customWidth="1"/>
    <col min="15328" max="15328" width="11.42578125" style="20"/>
    <col min="15329" max="15329" width="17.5703125" style="20" customWidth="1"/>
    <col min="15330" max="15330" width="11.5703125" style="20" customWidth="1"/>
    <col min="15331" max="15334" width="11.42578125" style="20"/>
    <col min="15335" max="15335" width="22.5703125" style="20" customWidth="1"/>
    <col min="15336" max="15336" width="14" style="20" customWidth="1"/>
    <col min="15337" max="15337" width="1.7109375" style="20" customWidth="1"/>
    <col min="15338" max="15582" width="11.42578125" style="20"/>
    <col min="15583" max="15583" width="4.42578125" style="20" customWidth="1"/>
    <col min="15584" max="15584" width="11.42578125" style="20"/>
    <col min="15585" max="15585" width="17.5703125" style="20" customWidth="1"/>
    <col min="15586" max="15586" width="11.5703125" style="20" customWidth="1"/>
    <col min="15587" max="15590" width="11.42578125" style="20"/>
    <col min="15591" max="15591" width="22.5703125" style="20" customWidth="1"/>
    <col min="15592" max="15592" width="14" style="20" customWidth="1"/>
    <col min="15593" max="15593" width="1.7109375" style="20" customWidth="1"/>
    <col min="15594" max="15838" width="11.42578125" style="20"/>
    <col min="15839" max="15839" width="4.42578125" style="20" customWidth="1"/>
    <col min="15840" max="15840" width="11.42578125" style="20"/>
    <col min="15841" max="15841" width="17.5703125" style="20" customWidth="1"/>
    <col min="15842" max="15842" width="11.5703125" style="20" customWidth="1"/>
    <col min="15843" max="15846" width="11.42578125" style="20"/>
    <col min="15847" max="15847" width="22.5703125" style="20" customWidth="1"/>
    <col min="15848" max="15848" width="14" style="20" customWidth="1"/>
    <col min="15849" max="15849" width="1.7109375" style="20" customWidth="1"/>
    <col min="15850" max="16094" width="11.42578125" style="20"/>
    <col min="16095" max="16095" width="4.42578125" style="20" customWidth="1"/>
    <col min="16096" max="16096" width="11.42578125" style="20"/>
    <col min="16097" max="16097" width="17.5703125" style="20" customWidth="1"/>
    <col min="16098" max="16098" width="11.5703125" style="20" customWidth="1"/>
    <col min="16099" max="16102" width="11.42578125" style="20"/>
    <col min="16103" max="16103" width="22.5703125" style="20" customWidth="1"/>
    <col min="16104" max="16104" width="14" style="20" customWidth="1"/>
    <col min="16105" max="16105" width="1.7109375" style="20" customWidth="1"/>
    <col min="16106" max="16384" width="11.42578125" style="20"/>
  </cols>
  <sheetData>
    <row r="1" spans="2:10" ht="18" customHeight="1" thickBot="1" x14ac:dyDescent="0.25"/>
    <row r="2" spans="2:10" ht="19.5" customHeight="1" x14ac:dyDescent="0.2">
      <c r="B2" s="21"/>
      <c r="C2" s="22"/>
      <c r="D2" s="23" t="s">
        <v>14</v>
      </c>
      <c r="E2" s="24"/>
      <c r="F2" s="24"/>
      <c r="G2" s="24"/>
      <c r="H2" s="24"/>
      <c r="I2" s="25"/>
      <c r="J2" s="26" t="s">
        <v>15</v>
      </c>
    </row>
    <row r="3" spans="2:10" ht="13.5" thickBot="1" x14ac:dyDescent="0.25">
      <c r="B3" s="27"/>
      <c r="C3" s="28"/>
      <c r="D3" s="29"/>
      <c r="E3" s="30"/>
      <c r="F3" s="30"/>
      <c r="G3" s="30"/>
      <c r="H3" s="30"/>
      <c r="I3" s="31"/>
      <c r="J3" s="32"/>
    </row>
    <row r="4" spans="2:10" x14ac:dyDescent="0.2">
      <c r="B4" s="27"/>
      <c r="C4" s="28"/>
      <c r="D4" s="23" t="s">
        <v>16</v>
      </c>
      <c r="E4" s="24"/>
      <c r="F4" s="24"/>
      <c r="G4" s="24"/>
      <c r="H4" s="24"/>
      <c r="I4" s="25"/>
      <c r="J4" s="26" t="s">
        <v>17</v>
      </c>
    </row>
    <row r="5" spans="2:10" x14ac:dyDescent="0.2">
      <c r="B5" s="27"/>
      <c r="C5" s="28"/>
      <c r="D5" s="33"/>
      <c r="E5" s="34"/>
      <c r="F5" s="34"/>
      <c r="G5" s="34"/>
      <c r="H5" s="34"/>
      <c r="I5" s="35"/>
      <c r="J5" s="36"/>
    </row>
    <row r="6" spans="2:10" ht="13.5" thickBot="1" x14ac:dyDescent="0.25">
      <c r="B6" s="37"/>
      <c r="C6" s="38"/>
      <c r="D6" s="29"/>
      <c r="E6" s="30"/>
      <c r="F6" s="30"/>
      <c r="G6" s="30"/>
      <c r="H6" s="30"/>
      <c r="I6" s="31"/>
      <c r="J6" s="32"/>
    </row>
    <row r="7" spans="2:10" x14ac:dyDescent="0.2">
      <c r="B7" s="39"/>
      <c r="J7" s="40"/>
    </row>
    <row r="8" spans="2:10" x14ac:dyDescent="0.2">
      <c r="B8" s="39"/>
      <c r="J8" s="40"/>
    </row>
    <row r="9" spans="2:10" x14ac:dyDescent="0.2">
      <c r="B9" s="39"/>
      <c r="J9" s="40"/>
    </row>
    <row r="10" spans="2:10" x14ac:dyDescent="0.2">
      <c r="B10" s="39"/>
      <c r="C10" s="20" t="s">
        <v>18</v>
      </c>
      <c r="E10" s="41"/>
      <c r="J10" s="40"/>
    </row>
    <row r="11" spans="2:10" x14ac:dyDescent="0.2">
      <c r="B11" s="39"/>
      <c r="J11" s="40"/>
    </row>
    <row r="12" spans="2:10" x14ac:dyDescent="0.2">
      <c r="B12" s="39"/>
      <c r="C12" s="42" t="s">
        <v>141</v>
      </c>
      <c r="J12" s="40"/>
    </row>
    <row r="13" spans="2:10" x14ac:dyDescent="0.2">
      <c r="B13" s="39"/>
      <c r="C13" s="20" t="s">
        <v>142</v>
      </c>
      <c r="J13" s="40"/>
    </row>
    <row r="14" spans="2:10" x14ac:dyDescent="0.2">
      <c r="B14" s="39"/>
      <c r="J14" s="40"/>
    </row>
    <row r="15" spans="2:10" x14ac:dyDescent="0.2">
      <c r="B15" s="39"/>
      <c r="C15" s="20" t="s">
        <v>143</v>
      </c>
      <c r="J15" s="40"/>
    </row>
    <row r="16" spans="2:10" x14ac:dyDescent="0.2">
      <c r="B16" s="39"/>
      <c r="C16" s="43"/>
      <c r="J16" s="40"/>
    </row>
    <row r="17" spans="2:10" x14ac:dyDescent="0.2">
      <c r="B17" s="39"/>
      <c r="C17" s="20" t="s">
        <v>19</v>
      </c>
      <c r="D17" s="41"/>
      <c r="H17" s="44" t="s">
        <v>20</v>
      </c>
      <c r="I17" s="44" t="s">
        <v>21</v>
      </c>
      <c r="J17" s="40"/>
    </row>
    <row r="18" spans="2:10" x14ac:dyDescent="0.2">
      <c r="B18" s="39"/>
      <c r="C18" s="42" t="s">
        <v>22</v>
      </c>
      <c r="D18" s="42"/>
      <c r="E18" s="42"/>
      <c r="F18" s="42"/>
      <c r="H18" s="45">
        <v>13</v>
      </c>
      <c r="I18" s="46">
        <v>71760170</v>
      </c>
      <c r="J18" s="40"/>
    </row>
    <row r="19" spans="2:10" x14ac:dyDescent="0.2">
      <c r="B19" s="39"/>
      <c r="C19" s="20" t="s">
        <v>23</v>
      </c>
      <c r="H19" s="47">
        <v>1</v>
      </c>
      <c r="I19" s="48">
        <v>180000</v>
      </c>
      <c r="J19" s="40"/>
    </row>
    <row r="20" spans="2:10" x14ac:dyDescent="0.2">
      <c r="B20" s="39"/>
      <c r="C20" s="20" t="s">
        <v>24</v>
      </c>
      <c r="H20" s="47">
        <v>1</v>
      </c>
      <c r="I20" s="48">
        <v>9078140</v>
      </c>
      <c r="J20" s="40"/>
    </row>
    <row r="21" spans="2:10" x14ac:dyDescent="0.2">
      <c r="B21" s="39"/>
      <c r="C21" s="20" t="s">
        <v>25</v>
      </c>
      <c r="H21" s="47">
        <v>0</v>
      </c>
      <c r="I21" s="49">
        <v>0</v>
      </c>
      <c r="J21" s="40"/>
    </row>
    <row r="22" spans="2:10" x14ac:dyDescent="0.2">
      <c r="B22" s="39"/>
      <c r="C22" s="20" t="s">
        <v>26</v>
      </c>
      <c r="H22" s="47">
        <v>0</v>
      </c>
      <c r="I22" s="48">
        <v>0</v>
      </c>
      <c r="J22" s="40"/>
    </row>
    <row r="23" spans="2:10" ht="13.5" thickBot="1" x14ac:dyDescent="0.25">
      <c r="B23" s="39"/>
      <c r="C23" s="20" t="s">
        <v>27</v>
      </c>
      <c r="H23" s="50">
        <v>4</v>
      </c>
      <c r="I23" s="51">
        <v>33848800</v>
      </c>
      <c r="J23" s="40"/>
    </row>
    <row r="24" spans="2:10" x14ac:dyDescent="0.2">
      <c r="B24" s="39"/>
      <c r="C24" s="42" t="s">
        <v>28</v>
      </c>
      <c r="D24" s="42"/>
      <c r="E24" s="42"/>
      <c r="F24" s="42"/>
      <c r="H24" s="45">
        <f>H19+H20+H21+H22+H23</f>
        <v>6</v>
      </c>
      <c r="I24" s="52">
        <f>I19+I20+I21+I22+I23</f>
        <v>43106940</v>
      </c>
      <c r="J24" s="40"/>
    </row>
    <row r="25" spans="2:10" x14ac:dyDescent="0.2">
      <c r="B25" s="39"/>
      <c r="C25" s="20" t="s">
        <v>29</v>
      </c>
      <c r="H25" s="47">
        <v>5</v>
      </c>
      <c r="I25" s="48">
        <v>21751090</v>
      </c>
      <c r="J25" s="40"/>
    </row>
    <row r="26" spans="2:10" x14ac:dyDescent="0.2">
      <c r="B26" s="39"/>
      <c r="C26" s="20" t="s">
        <v>30</v>
      </c>
      <c r="H26" s="47">
        <v>0</v>
      </c>
      <c r="I26" s="48">
        <v>0</v>
      </c>
      <c r="J26" s="40"/>
    </row>
    <row r="27" spans="2:10" ht="13.5" thickBot="1" x14ac:dyDescent="0.25">
      <c r="B27" s="39"/>
      <c r="C27" s="20" t="s">
        <v>31</v>
      </c>
      <c r="H27" s="50">
        <v>2</v>
      </c>
      <c r="I27" s="51">
        <v>6902140</v>
      </c>
      <c r="J27" s="40"/>
    </row>
    <row r="28" spans="2:10" x14ac:dyDescent="0.2">
      <c r="B28" s="39"/>
      <c r="C28" s="42" t="s">
        <v>32</v>
      </c>
      <c r="D28" s="42"/>
      <c r="E28" s="42"/>
      <c r="F28" s="42"/>
      <c r="H28" s="45">
        <f>H25+H26+H27</f>
        <v>7</v>
      </c>
      <c r="I28" s="52">
        <f>I25+I26+I27</f>
        <v>28653230</v>
      </c>
      <c r="J28" s="40"/>
    </row>
    <row r="29" spans="2:10" ht="13.5" thickBot="1" x14ac:dyDescent="0.25">
      <c r="B29" s="39"/>
      <c r="C29" s="20" t="s">
        <v>33</v>
      </c>
      <c r="D29" s="42"/>
      <c r="E29" s="42"/>
      <c r="F29" s="42"/>
      <c r="H29" s="50">
        <v>0</v>
      </c>
      <c r="I29" s="51">
        <v>0</v>
      </c>
      <c r="J29" s="40"/>
    </row>
    <row r="30" spans="2:10" x14ac:dyDescent="0.2">
      <c r="B30" s="39"/>
      <c r="C30" s="42" t="s">
        <v>34</v>
      </c>
      <c r="D30" s="42"/>
      <c r="E30" s="42"/>
      <c r="F30" s="42"/>
      <c r="H30" s="47">
        <f>H29</f>
        <v>0</v>
      </c>
      <c r="I30" s="48">
        <f>I29</f>
        <v>0</v>
      </c>
      <c r="J30" s="40"/>
    </row>
    <row r="31" spans="2:10" x14ac:dyDescent="0.2">
      <c r="B31" s="39"/>
      <c r="C31" s="42"/>
      <c r="D31" s="42"/>
      <c r="E31" s="42"/>
      <c r="F31" s="42"/>
      <c r="H31" s="53"/>
      <c r="I31" s="52"/>
      <c r="J31" s="40"/>
    </row>
    <row r="32" spans="2:10" ht="13.5" thickBot="1" x14ac:dyDescent="0.25">
      <c r="B32" s="39"/>
      <c r="C32" s="42" t="s">
        <v>35</v>
      </c>
      <c r="D32" s="42"/>
      <c r="H32" s="54">
        <f>H24+H28+H30</f>
        <v>13</v>
      </c>
      <c r="I32" s="55">
        <f>I24+I28+I30</f>
        <v>71760170</v>
      </c>
      <c r="J32" s="40"/>
    </row>
    <row r="33" spans="2:10" ht="13.5" thickTop="1" x14ac:dyDescent="0.2">
      <c r="B33" s="39"/>
      <c r="C33" s="42"/>
      <c r="D33" s="42"/>
      <c r="H33" s="56"/>
      <c r="I33" s="48"/>
      <c r="J33" s="40"/>
    </row>
    <row r="34" spans="2:10" x14ac:dyDescent="0.2">
      <c r="B34" s="39"/>
      <c r="G34" s="56"/>
      <c r="H34" s="56"/>
      <c r="I34" s="56"/>
      <c r="J34" s="40"/>
    </row>
    <row r="35" spans="2:10" x14ac:dyDescent="0.2">
      <c r="B35" s="39"/>
      <c r="G35" s="56"/>
      <c r="H35" s="56"/>
      <c r="I35" s="56"/>
      <c r="J35" s="40"/>
    </row>
    <row r="36" spans="2:10" x14ac:dyDescent="0.2">
      <c r="B36" s="39"/>
      <c r="G36" s="56"/>
      <c r="H36" s="56"/>
      <c r="I36" s="56"/>
      <c r="J36" s="40"/>
    </row>
    <row r="37" spans="2:10" ht="13.5" thickBot="1" x14ac:dyDescent="0.25">
      <c r="B37" s="39"/>
      <c r="C37" s="57"/>
      <c r="D37" s="57"/>
      <c r="G37" s="57" t="s">
        <v>36</v>
      </c>
      <c r="H37" s="57"/>
      <c r="I37" s="56"/>
      <c r="J37" s="40"/>
    </row>
    <row r="38" spans="2:10" x14ac:dyDescent="0.2">
      <c r="B38" s="39"/>
      <c r="C38" s="56" t="s">
        <v>37</v>
      </c>
      <c r="D38" s="56"/>
      <c r="G38" s="56" t="s">
        <v>38</v>
      </c>
      <c r="H38" s="56"/>
      <c r="I38" s="56"/>
      <c r="J38" s="40"/>
    </row>
    <row r="39" spans="2:10" x14ac:dyDescent="0.2">
      <c r="B39" s="39"/>
      <c r="G39" s="56"/>
      <c r="H39" s="56"/>
      <c r="I39" s="56"/>
      <c r="J39" s="40"/>
    </row>
    <row r="40" spans="2:10" x14ac:dyDescent="0.2">
      <c r="B40" s="39"/>
      <c r="G40" s="56"/>
      <c r="H40" s="56"/>
      <c r="I40" s="56"/>
      <c r="J40" s="40"/>
    </row>
    <row r="41" spans="2:10" ht="18.75" customHeight="1" thickBot="1" x14ac:dyDescent="0.25">
      <c r="B41" s="58"/>
      <c r="C41" s="59"/>
      <c r="D41" s="59"/>
      <c r="E41" s="59"/>
      <c r="F41" s="59"/>
      <c r="G41" s="57"/>
      <c r="H41" s="57"/>
      <c r="I41" s="57"/>
      <c r="J41" s="60"/>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2022-08-02T20:51:25Z</cp:lastPrinted>
  <dcterms:created xsi:type="dcterms:W3CDTF">2022-04-05T20:41:41Z</dcterms:created>
  <dcterms:modified xsi:type="dcterms:W3CDTF">2022-09-19T19:36:07Z</dcterms:modified>
</cp:coreProperties>
</file>