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ASSISPREX SAS\"/>
    </mc:Choice>
  </mc:AlternateContent>
  <bookViews>
    <workbookView xWindow="0" yWindow="0" windowWidth="20490" windowHeight="6855" activeTab="3"/>
  </bookViews>
  <sheets>
    <sheet name="INFO IPS" sheetId="1" r:id="rId1"/>
    <sheet name="ESTADO DE CADA FACTURA " sheetId="3" r:id="rId2"/>
    <sheet name="TD" sheetId="4" r:id="rId3"/>
    <sheet name="FOR-CSA-018" sheetId="2" r:id="rId4"/>
  </sheets>
  <definedNames>
    <definedName name="_xlnm._FilterDatabase" localSheetId="1" hidden="1">'ESTADO DE CADA FACTURA '!$A$2:$M$4</definedName>
  </definedNames>
  <calcPr calcId="152511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" l="1"/>
  <c r="H1" i="3"/>
  <c r="H32" i="2" l="1"/>
  <c r="I30" i="2"/>
  <c r="H30" i="2"/>
  <c r="I28" i="2"/>
  <c r="H28" i="2"/>
  <c r="I24" i="2"/>
  <c r="I32" i="2" s="1"/>
  <c r="H24" i="2"/>
  <c r="L3" i="1" l="1"/>
  <c r="L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<sst xmlns="http://schemas.openxmlformats.org/spreadsheetml/2006/main" count="72" uniqueCount="63">
  <si>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</si>
  <si>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</si>
  <si>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</si>
  <si>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</si>
  <si>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</si>
  <si>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</si>
  <si>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</si>
  <si>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</si>
  <si>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</si>
  <si>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</si>
  <si>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</si>
  <si>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</si>
  <si>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ASSISPREX SAS</t>
  </si>
  <si>
    <t>FEL</t>
  </si>
  <si>
    <t>FIJA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</si>
  <si>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</si>
  <si>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</si>
  <si>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</si>
  <si>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</si>
  <si>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</si>
  <si>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</si>
  <si>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</si>
  <si>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</si>
  <si>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</si>
  <si>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</si>
  <si>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</si>
  <si>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</si>
  <si>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</si>
  <si>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</si>
  <si>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</si>
  <si>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</si>
  <si>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</si>
  <si>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</si>
  <si>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</si>
  <si>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</si>
  <si>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</si>
  <si>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</si>
  <si>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</si>
  <si>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</si>
  <si>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ASSISPREX SAS</t>
  </si>
  <si>
    <t>NIT: 900193601</t>
  </si>
  <si>
    <t>SANTIAGO DE CALI , SEPTIEMBRE 27 DE 2022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</si>
  <si>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</si>
  <si>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</si>
  <si>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</si>
  <si>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</si>
  <si>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</si>
  <si>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</si>
  <si>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</si>
  <si>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</si>
  <si>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FECHA DE RADICACIÓN</t>
  </si>
  <si>
    <t>ESTADO EPS 27 SEPTIEMBRE</t>
  </si>
  <si>
    <t>900193601_FEL_8673</t>
  </si>
  <si>
    <t>900193601_FEL_8742</t>
  </si>
  <si>
    <t>VALOR CANCELADO SAP</t>
  </si>
  <si>
    <t>FECHA DE COMPENSACIÓN</t>
  </si>
  <si>
    <t>FACTURA CANCELADA</t>
  </si>
  <si>
    <t>DOCUMENTO DE COMPENSACIÓN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</si>
  <si>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</si>
  <si>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</si>
  <si>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</si>
  <si>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</si>
  <si>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23/09/2022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</si>
</sst>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7" formatCode="&quot;$&quot;\ #,##0;[Red]&quot;$&quot;\ #,##0"/>
    <numFmt numFmtId="168" formatCode="&quot;$&quot;\ #,##0"/>
    <numFmt numFmtId="169" formatCode="_-* #,##0_-;\-* #,##0_-;_-* &quot;-&quot;??_-;_-@_-"/>
    <numFmt numFmtId="171" formatCode="_-&quot;$&quot;\ * #,##0_-;\-&quot;$&quot;\ * #,##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 applyAlignment="1"/>
    <xf numFmtId="164" fontId="5" fillId="0" borderId="1" xfId="1" applyFont="1" applyFill="1" applyBorder="1" applyAlignment="1">
      <alignment vertical="center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/>
    <xf numFmtId="14" fontId="0" fillId="0" borderId="1" xfId="0" applyNumberFormat="1" applyFill="1" applyBorder="1" applyAlignment="1"/>
    <xf numFmtId="0" fontId="0" fillId="0" borderId="1" xfId="0" applyFill="1" applyBorder="1" applyAlignmen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9" fontId="9" fillId="0" borderId="1" xfId="3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0" xfId="3" applyNumberFormat="1" applyFont="1"/>
    <xf numFmtId="169" fontId="0" fillId="0" borderId="1" xfId="3" applyNumberFormat="1" applyFont="1" applyBorder="1"/>
    <xf numFmtId="0" fontId="0" fillId="0" borderId="0" xfId="0" applyAlignment="1">
      <alignment horizontal="center"/>
    </xf>
    <xf numFmtId="171" fontId="0" fillId="0" borderId="1" xfId="4" applyNumberFormat="1" applyFont="1" applyBorder="1"/>
    <xf numFmtId="171" fontId="9" fillId="0" borderId="0" xfId="4" applyNumberFormat="1" applyFont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8" fontId="8" fillId="0" borderId="0" xfId="2" applyNumberFormat="1" applyFont="1" applyAlignment="1">
      <alignment horizontal="right"/>
    </xf>
  </cellXfs>
  <cellStyles count="5">
    <cellStyle name="Millares" xfId="3" builtinId="3"/>
    <cellStyle name="Millares [0]" xfId="1" builtinId="6"/>
    <cellStyle name="Moneda" xfId="4" builtinId="4"/>
    <cellStyle name="Normal" xfId="0" builtinId="0"/>
    <cellStyle name="Normal 2 2" xfId="2"/>
  </cellStyles>
  <dxfs count="45">
    <dxf>
      <alignment horizontal="center" readingOrder="0"/>
    </dxf>
    <dxf>
      <alignment horizontal="center" readingOrder="0"/>
    </dxf>
    <dxf>
      <alignment horizontal="center" readingOrder="0"/>
    </dxf>
    <dxf>
      <numFmt numFmtId="172" formatCode="_-* #,##0.0_-;\-* #,##0.0_-;_-* &quot;-&quot;??_-;_-@_-"/>
    </dxf>
    <dxf>
      <numFmt numFmtId="169" formatCode="_-* #,##0_-;\-* #,##0_-;_-* &quot;-&quot;??_-;_-@_-"/>
    </dxf>
    <dxf>
      <numFmt numFmtId="172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2" formatCode="_-* #,##0.0_-;\-* #,##0.0_-;_-* &quot;-&quot;??_-;_-@_-"/>
    </dxf>
    <dxf>
      <numFmt numFmtId="172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</xdr:row>
      <xdr:rowOff>47625</xdr:rowOff>
    </xdr:from>
    <xdr:to>
      <xdr:col>5</xdr:col>
      <xdr:colOff>704939</xdr:colOff>
      <xdr:row>2</xdr:row>
      <xdr:rowOff>171495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673EFEB-6093-24D3-A83C-4E73EE66D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9150" y="619125"/>
          <a:ext cx="638264" cy="323895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1</xdr:row>
      <xdr:rowOff>38100</xdr:rowOff>
    </xdr:from>
    <xdr:to>
      <xdr:col>6</xdr:col>
      <xdr:colOff>695414</xdr:colOff>
      <xdr:row>2</xdr:row>
      <xdr:rowOff>161970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7705EA93-384A-B4AA-C3B7-DE0370090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81625" y="609600"/>
          <a:ext cx="638264" cy="3238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1.440193750001" createdVersion="5" refreshedVersion="5" minRefreshableVersion="3" recordCount="2">
  <cacheSource type="worksheet">
    <worksheetSource ref="A2:M4" sheet="ESTADO DE CADA FACTURA "/>
  </cacheSource>
  <cacheFields count="13">
    <cacheField name="NIT IPS" numFmtId="0">
      <sharedItems containsSemiMixedTypes="0" containsString="0" containsNumber="1" containsInteger="1" minValue="900193601" maxValue="90019360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673" maxValue="8742"/>
    </cacheField>
    <cacheField name="LLAVE" numFmtId="0">
      <sharedItems/>
    </cacheField>
    <cacheField name="FECHA FACT IPS" numFmtId="14">
      <sharedItems containsSemiMixedTypes="0" containsNonDate="0" containsDate="1" containsString="0" minDate="2022-07-01T00:00:00" maxDate="2022-08-09T00:00:00"/>
    </cacheField>
    <cacheField name="FECHA DE RADICACIÓN" numFmtId="14">
      <sharedItems containsSemiMixedTypes="0" containsNonDate="0" containsDate="1" containsString="0" minDate="2022-07-01T00:00:00" maxDate="2022-08-09T00:00:00"/>
    </cacheField>
    <cacheField name="VALOR FACT IPS" numFmtId="169">
      <sharedItems containsSemiMixedTypes="0" containsString="0" containsNumber="1" containsInteger="1" minValue="4825000" maxValue="4825000"/>
    </cacheField>
    <cacheField name="SALDO FACT IPS" numFmtId="169">
      <sharedItems containsSemiMixedTypes="0" containsString="0" containsNumber="1" containsInteger="1" minValue="4825000" maxValue="4825000"/>
    </cacheField>
    <cacheField name="ESTADO EPS 27 SEPTIEMBRE" numFmtId="0">
      <sharedItems count="1">
        <s v="FACTURA CANCELADA"/>
      </sharedItems>
    </cacheField>
    <cacheField name="VALOR CANCELADO SAP" numFmtId="171">
      <sharedItems containsSemiMixedTypes="0" containsString="0" containsNumber="1" containsInteger="1" minValue="4825000" maxValue="4825000"/>
    </cacheField>
    <cacheField name="DOCUMENTO DE COMPENSACIÓN" numFmtId="0">
      <sharedItems containsSemiMixedTypes="0" containsString="0" containsNumber="1" containsInteger="1" minValue="2200002263" maxValue="2200002290"/>
    </cacheField>
    <cacheField name="FECHA DE COMPENSACIÓN" numFmtId="14">
      <sharedItems containsSemiMixedTypes="0" containsNonDate="0" containsDate="1" containsString="0" minDate="2022-09-06T00:00:00" maxDate="2022-09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193601"/>
    <s v="ASSISPREX SAS"/>
    <s v="FEL"/>
    <n v="8673"/>
    <s v="900193601_FEL_8673"/>
    <d v="2022-07-01T00:00:00"/>
    <d v="2022-07-01T00:00:00"/>
    <n v="4825000"/>
    <n v="4825000"/>
    <x v="0"/>
    <n v="4825000"/>
    <n v="2200002263"/>
    <d v="2022-09-06T00:00:00"/>
  </r>
  <r>
    <n v="900193601"/>
    <s v="ASSISPREX SAS"/>
    <s v="FEL"/>
    <n v="8742"/>
    <s v="900193601_FEL_8742"/>
    <d v="2022-08-08T00:00:00"/>
    <d v="2022-08-08T00:00:00"/>
    <n v="4825000"/>
    <n v="4825000"/>
    <x v="0"/>
    <n v="4825000"/>
    <n v="2200002290"/>
    <d v="2022-09-1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9" showAll="0"/>
    <pivotField dataField="1" numFmtId="169" showAll="0"/>
    <pivotField axis="axisRow" showAll="0">
      <items count="2">
        <item x="0"/>
        <item t="default"/>
      </items>
    </pivotField>
    <pivotField numFmtId="171" showAll="0"/>
    <pivotField showAll="0"/>
    <pivotField numFmtId="14"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9"/>
  </dataFields>
  <formats count="11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9" type="button" dataOnly="0" labelOnly="1" outline="0" axis="axisRow" fieldPosition="0"/>
    </format>
    <format dxfId="41">
      <pivotArea dataOnly="0" labelOnly="1" fieldPosition="0">
        <references count="1">
          <reference field="9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9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workbookViewId="0">
      <selection activeCell="C16" sqref="C16"/>
    </sheetView>
  </sheetViews>
  <sheetFormatPr baseColWidth="10" defaultRowHeight="15" x14ac:dyDescent="0.25"/>
  <cols>
    <col min="1" max="1" width="13.7109375" customWidth="1"/>
    <col min="3" max="3" width="14" bestFit="1" customWidth="1"/>
    <col min="4" max="4" width="17.85546875" customWidth="1"/>
    <col min="8" max="8" width="13.28515625" bestFit="1" customWidth="1"/>
    <col min="9" max="9" width="17.7109375" customWidth="1"/>
    <col min="11" max="11" width="14.42578125" customWidth="1"/>
    <col min="12" max="12" width="12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s="7" customFormat="1" ht="15.75" x14ac:dyDescent="0.25">
      <c r="A2" s="5" t="s">
        <v>14</v>
      </c>
      <c r="B2" s="5">
        <v>900193601</v>
      </c>
      <c r="C2" s="5" t="s">
        <v>12</v>
      </c>
      <c r="D2" s="8" t="s">
        <v>13</v>
      </c>
      <c r="E2" s="5">
        <v>8673</v>
      </c>
      <c r="F2" s="10"/>
      <c r="G2" s="11"/>
      <c r="H2" s="6">
        <v>4825000</v>
      </c>
      <c r="I2" s="5">
        <v>0</v>
      </c>
      <c r="J2" s="5">
        <v>0</v>
      </c>
      <c r="K2" s="5">
        <v>0</v>
      </c>
      <c r="L2" s="9">
        <f>+H2</f>
        <v>4825000</v>
      </c>
    </row>
    <row r="3" spans="1:12" s="7" customFormat="1" ht="15.75" x14ac:dyDescent="0.25">
      <c r="A3" s="5" t="s">
        <v>14</v>
      </c>
      <c r="B3" s="5">
        <v>900193601</v>
      </c>
      <c r="C3" s="5" t="s">
        <v>12</v>
      </c>
      <c r="D3" s="8" t="s">
        <v>13</v>
      </c>
      <c r="E3" s="5">
        <v>8742</v>
      </c>
      <c r="F3" s="11"/>
      <c r="G3" s="11"/>
      <c r="H3" s="6">
        <v>4825000</v>
      </c>
      <c r="I3" s="5">
        <v>0</v>
      </c>
      <c r="J3" s="5">
        <v>0</v>
      </c>
      <c r="K3" s="5">
        <v>0</v>
      </c>
      <c r="L3" s="9">
        <f>+H3</f>
        <v>4825000</v>
      </c>
    </row>
  </sheetData>
  <dataValidations disablePrompts="1"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showGridLines="0" zoomScale="95" zoomScaleNormal="95" workbookViewId="0">
      <selection activeCell="A2" sqref="A2"/>
    </sheetView>
  </sheetViews>
  <sheetFormatPr baseColWidth="10" defaultRowHeight="15" x14ac:dyDescent="0.25"/>
  <cols>
    <col min="2" max="2" width="14" bestFit="1" customWidth="1"/>
    <col min="5" max="5" width="19" bestFit="1" customWidth="1"/>
    <col min="8" max="9" width="14.5703125" style="58" bestFit="1" customWidth="1"/>
    <col min="10" max="10" width="19.85546875" customWidth="1"/>
    <col min="11" max="11" width="13.5703125" customWidth="1"/>
    <col min="12" max="12" width="20.42578125" customWidth="1"/>
    <col min="13" max="13" width="16.85546875" customWidth="1"/>
  </cols>
  <sheetData>
    <row r="1" spans="1:13" x14ac:dyDescent="0.25">
      <c r="H1" s="62">
        <f>SUBTOTAL(9,H3:H4)</f>
        <v>9650000</v>
      </c>
      <c r="I1" s="62">
        <f>SUBTOTAL(9,I3:I4)</f>
        <v>9650000</v>
      </c>
    </row>
    <row r="2" spans="1:13" ht="45" x14ac:dyDescent="0.25">
      <c r="A2" s="52" t="s">
        <v>42</v>
      </c>
      <c r="B2" s="52" t="s">
        <v>43</v>
      </c>
      <c r="C2" s="52" t="s">
        <v>44</v>
      </c>
      <c r="D2" s="52" t="s">
        <v>45</v>
      </c>
      <c r="E2" s="53" t="s">
        <v>46</v>
      </c>
      <c r="F2" s="52" t="s">
        <v>47</v>
      </c>
      <c r="G2" s="52" t="s">
        <v>50</v>
      </c>
      <c r="H2" s="54" t="s">
        <v>48</v>
      </c>
      <c r="I2" s="54" t="s">
        <v>49</v>
      </c>
      <c r="J2" s="55" t="s">
        <v>51</v>
      </c>
      <c r="K2" s="55" t="s">
        <v>54</v>
      </c>
      <c r="L2" s="55" t="s">
        <v>57</v>
      </c>
      <c r="M2" s="55" t="s">
        <v>55</v>
      </c>
    </row>
    <row r="3" spans="1:13" x14ac:dyDescent="0.25">
      <c r="A3" s="5">
        <v>900193601</v>
      </c>
      <c r="B3" s="5" t="s">
        <v>12</v>
      </c>
      <c r="C3" s="8" t="s">
        <v>13</v>
      </c>
      <c r="D3" s="5">
        <v>8673</v>
      </c>
      <c r="E3" s="56" t="s">
        <v>52</v>
      </c>
      <c r="F3" s="57">
        <v>44743</v>
      </c>
      <c r="G3" s="57">
        <v>44743</v>
      </c>
      <c r="H3" s="59">
        <v>4825000</v>
      </c>
      <c r="I3" s="59">
        <v>4825000</v>
      </c>
      <c r="J3" s="56" t="s">
        <v>56</v>
      </c>
      <c r="K3" s="61">
        <v>4825000</v>
      </c>
      <c r="L3" s="56">
        <v>2200002263</v>
      </c>
      <c r="M3" s="57">
        <v>44810</v>
      </c>
    </row>
    <row r="4" spans="1:13" x14ac:dyDescent="0.25">
      <c r="A4" s="5">
        <v>900193601</v>
      </c>
      <c r="B4" s="5" t="s">
        <v>12</v>
      </c>
      <c r="C4" s="8" t="s">
        <v>13</v>
      </c>
      <c r="D4" s="5">
        <v>8742</v>
      </c>
      <c r="E4" s="56" t="s">
        <v>53</v>
      </c>
      <c r="F4" s="57">
        <v>44781</v>
      </c>
      <c r="G4" s="57">
        <v>44781</v>
      </c>
      <c r="H4" s="59">
        <v>4825000</v>
      </c>
      <c r="I4" s="59">
        <v>4825000</v>
      </c>
      <c r="J4" s="56" t="s">
        <v>56</v>
      </c>
      <c r="K4" s="61">
        <v>4825000</v>
      </c>
      <c r="L4" s="56">
        <v>2200002290</v>
      </c>
      <c r="M4" s="57">
        <v>44819</v>
      </c>
    </row>
  </sheetData>
  <dataValidations disablePrompts="1" count="2">
    <dataValidation type="whole" allowBlank="1" showInputMessage="1" showErrorMessage="1" errorTitle="ERROR" error="Datos no validos" sqref="D3:D4">
      <formula1>1</formula1>
      <formula2>9999999999999</formula2>
    </dataValidation>
    <dataValidation type="textLength" allowBlank="1" showInputMessage="1" showErrorMessage="1" errorTitle="ERROR" error="El prefijo no debe superar los 4 caracteres" sqref="C3:C4">
      <formula1>0</formula1>
      <formula2>4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D22" sqref="D22"/>
    </sheetView>
  </sheetViews>
  <sheetFormatPr baseColWidth="10" defaultRowHeight="15" x14ac:dyDescent="0.25"/>
  <cols>
    <col min="1" max="1" width="20.42578125" bestFit="1" customWidth="1"/>
    <col min="2" max="2" width="24.5703125" style="60" bestFit="1" customWidth="1"/>
    <col min="3" max="3" width="15" style="58" bestFit="1" customWidth="1"/>
  </cols>
  <sheetData>
    <row r="3" spans="1:3" x14ac:dyDescent="0.25">
      <c r="A3" s="65" t="s">
        <v>59</v>
      </c>
      <c r="B3" s="8" t="s">
        <v>60</v>
      </c>
      <c r="C3" s="59" t="s">
        <v>61</v>
      </c>
    </row>
    <row r="4" spans="1:3" x14ac:dyDescent="0.25">
      <c r="A4" s="63" t="s">
        <v>56</v>
      </c>
      <c r="B4" s="64">
        <v>2</v>
      </c>
      <c r="C4" s="59">
        <v>9650000</v>
      </c>
    </row>
    <row r="5" spans="1:3" x14ac:dyDescent="0.25">
      <c r="A5" s="63" t="s">
        <v>58</v>
      </c>
      <c r="B5" s="64">
        <v>2</v>
      </c>
      <c r="C5" s="59">
        <v>9650000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L33" sqref="L33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15</v>
      </c>
      <c r="E2" s="16"/>
      <c r="F2" s="16"/>
      <c r="G2" s="16"/>
      <c r="H2" s="16"/>
      <c r="I2" s="17"/>
      <c r="J2" s="18" t="s">
        <v>16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17</v>
      </c>
      <c r="E4" s="16"/>
      <c r="F4" s="16"/>
      <c r="G4" s="16"/>
      <c r="H4" s="16"/>
      <c r="I4" s="17"/>
      <c r="J4" s="18" t="s">
        <v>18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41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39</v>
      </c>
      <c r="J12" s="32"/>
    </row>
    <row r="13" spans="2:10" x14ac:dyDescent="0.2">
      <c r="B13" s="31"/>
      <c r="C13" s="34" t="s">
        <v>40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62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19</v>
      </c>
      <c r="D17" s="33"/>
      <c r="H17" s="36" t="s">
        <v>20</v>
      </c>
      <c r="I17" s="36" t="s">
        <v>21</v>
      </c>
      <c r="J17" s="32"/>
    </row>
    <row r="18" spans="2:10" x14ac:dyDescent="0.2">
      <c r="B18" s="31"/>
      <c r="C18" s="34" t="s">
        <v>22</v>
      </c>
      <c r="D18" s="34"/>
      <c r="E18" s="34"/>
      <c r="F18" s="34"/>
      <c r="H18" s="37">
        <v>2</v>
      </c>
      <c r="I18" s="66">
        <v>9650000</v>
      </c>
      <c r="J18" s="32"/>
    </row>
    <row r="19" spans="2:10" x14ac:dyDescent="0.2">
      <c r="B19" s="31"/>
      <c r="C19" s="12" t="s">
        <v>23</v>
      </c>
      <c r="H19" s="38">
        <v>2</v>
      </c>
      <c r="I19" s="39">
        <v>9650000</v>
      </c>
      <c r="J19" s="32"/>
    </row>
    <row r="20" spans="2:10" x14ac:dyDescent="0.2">
      <c r="B20" s="31"/>
      <c r="C20" s="12" t="s">
        <v>24</v>
      </c>
      <c r="H20" s="38">
        <v>0</v>
      </c>
      <c r="I20" s="39">
        <v>0</v>
      </c>
      <c r="J20" s="32"/>
    </row>
    <row r="21" spans="2:10" x14ac:dyDescent="0.2">
      <c r="B21" s="31"/>
      <c r="C21" s="12" t="s">
        <v>25</v>
      </c>
      <c r="H21" s="38">
        <v>0</v>
      </c>
      <c r="I21" s="40">
        <v>0</v>
      </c>
      <c r="J21" s="32"/>
    </row>
    <row r="22" spans="2:10" x14ac:dyDescent="0.2">
      <c r="B22" s="31"/>
      <c r="C22" s="12" t="s">
        <v>26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27</v>
      </c>
      <c r="H23" s="41">
        <v>0</v>
      </c>
      <c r="I23" s="42">
        <v>0</v>
      </c>
      <c r="J23" s="32"/>
    </row>
    <row r="24" spans="2:10" x14ac:dyDescent="0.2">
      <c r="B24" s="31"/>
      <c r="C24" s="34" t="s">
        <v>28</v>
      </c>
      <c r="D24" s="34"/>
      <c r="E24" s="34"/>
      <c r="F24" s="34"/>
      <c r="H24" s="37">
        <f>H19+H20+H21+H22+H23</f>
        <v>2</v>
      </c>
      <c r="I24" s="43">
        <f>I19+I20+I21+I22+I23</f>
        <v>9650000</v>
      </c>
      <c r="J24" s="32"/>
    </row>
    <row r="25" spans="2:10" x14ac:dyDescent="0.2">
      <c r="B25" s="31"/>
      <c r="C25" s="12" t="s">
        <v>29</v>
      </c>
      <c r="H25" s="38">
        <v>0</v>
      </c>
      <c r="I25" s="39">
        <v>0</v>
      </c>
      <c r="J25" s="32"/>
    </row>
    <row r="26" spans="2:10" x14ac:dyDescent="0.2">
      <c r="B26" s="31"/>
      <c r="C26" s="12" t="s">
        <v>30</v>
      </c>
      <c r="H26" s="38">
        <v>0</v>
      </c>
      <c r="I26" s="39">
        <v>0</v>
      </c>
      <c r="J26" s="32"/>
    </row>
    <row r="27" spans="2:10" ht="13.5" thickBot="1" x14ac:dyDescent="0.25">
      <c r="B27" s="31"/>
      <c r="C27" s="12" t="s">
        <v>31</v>
      </c>
      <c r="H27" s="41">
        <v>0</v>
      </c>
      <c r="I27" s="42">
        <v>0</v>
      </c>
      <c r="J27" s="32"/>
    </row>
    <row r="28" spans="2:10" x14ac:dyDescent="0.2">
      <c r="B28" s="31"/>
      <c r="C28" s="34" t="s">
        <v>32</v>
      </c>
      <c r="D28" s="34"/>
      <c r="E28" s="34"/>
      <c r="F28" s="34"/>
      <c r="H28" s="37">
        <f>H25+H26+H27</f>
        <v>0</v>
      </c>
      <c r="I28" s="43">
        <f>I25+I26+I27</f>
        <v>0</v>
      </c>
      <c r="J28" s="32"/>
    </row>
    <row r="29" spans="2:10" ht="13.5" thickBot="1" x14ac:dyDescent="0.25">
      <c r="B29" s="31"/>
      <c r="C29" s="12" t="s">
        <v>33</v>
      </c>
      <c r="D29" s="34"/>
      <c r="E29" s="34"/>
      <c r="F29" s="34"/>
      <c r="H29" s="41">
        <v>0</v>
      </c>
      <c r="I29" s="42">
        <v>0</v>
      </c>
      <c r="J29" s="32"/>
    </row>
    <row r="30" spans="2:10" x14ac:dyDescent="0.2">
      <c r="B30" s="31"/>
      <c r="C30" s="34" t="s">
        <v>34</v>
      </c>
      <c r="D30" s="34"/>
      <c r="E30" s="34"/>
      <c r="F30" s="34"/>
      <c r="H30" s="38">
        <f>H29</f>
        <v>0</v>
      </c>
      <c r="I30" s="39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4"/>
      <c r="I31" s="43"/>
      <c r="J31" s="32"/>
    </row>
    <row r="32" spans="2:10" ht="13.5" thickBot="1" x14ac:dyDescent="0.25">
      <c r="B32" s="31"/>
      <c r="C32" s="34" t="s">
        <v>35</v>
      </c>
      <c r="D32" s="34"/>
      <c r="H32" s="45">
        <f>H24+H28+H30</f>
        <v>2</v>
      </c>
      <c r="I32" s="46">
        <f>I24+I28+I30</f>
        <v>9650000</v>
      </c>
      <c r="J32" s="32"/>
    </row>
    <row r="33" spans="2:10" ht="13.5" thickTop="1" x14ac:dyDescent="0.2">
      <c r="B33" s="31"/>
      <c r="C33" s="34"/>
      <c r="D33" s="34"/>
      <c r="H33" s="47"/>
      <c r="I33" s="39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x14ac:dyDescent="0.2">
      <c r="B36" s="31"/>
      <c r="G36" s="47"/>
      <c r="H36" s="47"/>
      <c r="I36" s="47"/>
      <c r="J36" s="32"/>
    </row>
    <row r="37" spans="2:10" ht="13.5" thickBot="1" x14ac:dyDescent="0.25">
      <c r="B37" s="31"/>
      <c r="C37" s="48"/>
      <c r="D37" s="48"/>
      <c r="G37" s="48" t="s">
        <v>36</v>
      </c>
      <c r="H37" s="48"/>
      <c r="I37" s="47"/>
      <c r="J37" s="32"/>
    </row>
    <row r="38" spans="2:10" x14ac:dyDescent="0.2">
      <c r="B38" s="31"/>
      <c r="C38" s="47" t="s">
        <v>37</v>
      </c>
      <c r="D38" s="47"/>
      <c r="G38" s="47" t="s">
        <v>38</v>
      </c>
      <c r="H38" s="47"/>
      <c r="I38" s="47"/>
      <c r="J38" s="32"/>
    </row>
    <row r="39" spans="2:10" x14ac:dyDescent="0.2">
      <c r="B39" s="31"/>
      <c r="G39" s="47"/>
      <c r="H39" s="47"/>
      <c r="I39" s="47"/>
      <c r="J39" s="32"/>
    </row>
    <row r="40" spans="2:10" x14ac:dyDescent="0.2">
      <c r="B40" s="31"/>
      <c r="G40" s="47"/>
      <c r="H40" s="47"/>
      <c r="I40" s="47"/>
      <c r="J40" s="32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2022-09-27T15:38:03Z</dcterms:modified>
</cp:coreProperties>
</file>