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HOSPITAL DE CASTILLA LA NUEVA ESE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2" i="2" l="1"/>
  <c r="I30" i="2"/>
  <c r="H30" i="2"/>
  <c r="I28" i="2"/>
  <c r="H28" i="2"/>
  <c r="I24" i="2"/>
  <c r="H24" i="2"/>
  <c r="H32" i="2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<sst xmlns="http://schemas.openxmlformats.org/spreadsheetml/2006/main" count="97" uniqueCount="92">
  <si>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</si>
  <si>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</si>
  <si>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</si>
  <si>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</si>
  <si>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</si>
  <si>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</si>
  <si>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</si>
  <si>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</si>
  <si>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</si>
  <si>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</si>
  <si>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</si>
  <si>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</si>
  <si>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</si>
  <si>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HOSPITAL DE CASTILLA LA NUEVA ESE</t>
  </si>
  <si>
    <t>P</t>
  </si>
  <si>
    <t xml:space="preserve"> </t>
  </si>
  <si>
    <t>FOR-CSA-018</t>
  </si>
  <si>
    <t>HOJA 1 DE 1</t>
  </si>
  <si>
    <t>RESUMEN DE CARTERA REVISADA POR LA EPS</t>
  </si>
  <si>
    <t>VERSION 1</t>
  </si>
  <si>
    <t>SANTIAGO DE CALI , OCTUBRE 05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</si>
  <si>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</si>
  <si>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</si>
  <si>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</si>
  <si>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</si>
  <si>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</si>
  <si>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</si>
  <si>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</si>
  <si>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</si>
  <si>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</si>
  <si>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</si>
  <si>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</si>
  <si>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</si>
  <si>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</si>
  <si>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</si>
  <si>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</si>
  <si>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</si>
  <si>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</si>
  <si>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</si>
  <si>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</si>
  <si>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</si>
  <si>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</si>
  <si>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</si>
  <si>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</si>
  <si>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</si>
  <si>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</si>
  <si>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</si>
  <si>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</si>
  <si>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</si>
  <si>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</si>
  <si>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</si>
  <si>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</si>
  <si>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</si>
  <si>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</si>
  <si>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</si>
  <si>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</si>
  <si>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</si>
  <si>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</si>
  <si>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</si>
  <si>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</si>
  <si>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</si>
  <si>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</si>
  <si>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</si>
  <si>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</si>
  <si>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</si>
  <si>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</si>
  <si>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</si>
  <si>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</si>
  <si>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</si>
  <si>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</si>
  <si>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</si>
  <si>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</si>
  <si>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</si>
  <si>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</si>
  <si>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</si>
  <si>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</si>
  <si>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</si>
  <si>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</si>
  <si>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</si>
  <si>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</si>
  <si>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P_22287</t>
  </si>
  <si>
    <t>900004059_P_22287</t>
  </si>
  <si>
    <t>B)Factura sin saldo ERP/conciliar diferencia glosa aceptada</t>
  </si>
  <si>
    <t>OK</t>
  </si>
  <si>
    <t>FACTURA CERRADA POR EXTEMPORANEIDAD</t>
  </si>
  <si>
    <t>Total general</t>
  </si>
  <si>
    <t>Tipificación</t>
  </si>
  <si>
    <t>Cant Facturas</t>
  </si>
  <si>
    <t>Saldo Facturas</t>
  </si>
  <si>
    <t>Señores : HOSPITAL DE CASTILLA LA NUEVA ESE</t>
  </si>
  <si>
    <t>NIT: 900004059</t>
  </si>
  <si>
    <t>A continuacion me permito remitir nuestra respuesta al estado de cartera presentado en la fecha: 03/10/2022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</si>
</sst>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8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8" fontId="8" fillId="3" borderId="1" xfId="3" applyNumberFormat="1" applyFont="1" applyFill="1" applyBorder="1" applyAlignment="1">
      <alignment horizontal="center" vertical="center" wrapText="1"/>
    </xf>
    <xf numFmtId="168" fontId="8" fillId="4" borderId="1" xfId="3" applyNumberFormat="1" applyFont="1" applyFill="1" applyBorder="1" applyAlignment="1">
      <alignment horizontal="center" vertical="center" wrapText="1"/>
    </xf>
    <xf numFmtId="168" fontId="0" fillId="0" borderId="1" xfId="3" applyNumberFormat="1" applyFont="1" applyBorder="1"/>
    <xf numFmtId="168" fontId="0" fillId="0" borderId="0" xfId="3" applyNumberFormat="1" applyFont="1"/>
    <xf numFmtId="168" fontId="8" fillId="0" borderId="0" xfId="3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168" fontId="0" fillId="0" borderId="0" xfId="3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70" formatCode="_-* #,##0.0_-;\-* #,##0.0_-;_-* &quot;-&quot;??_-;_-@_-"/>
    </dxf>
    <dxf>
      <numFmt numFmtId="168" formatCode="_-* #,##0_-;\-* #,##0_-;_-* &quot;-&quot;??_-;_-@_-"/>
    </dxf>
    <dxf>
      <numFmt numFmtId="170" formatCode="_-* #,##0.0_-;\-* #,##0.0_-;_-* &quot;-&quot;??_-;_-@_-"/>
    </dxf>
    <dxf>
      <numFmt numFmtId="168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9.564371296299" createdVersion="5" refreshedVersion="5" minRefreshableVersion="3" recordCount="1">
  <cacheSource type="worksheet">
    <worksheetSource ref="A2:AN3" sheet="ESTADO DE CADA FACTURA"/>
  </cacheSource>
  <cacheFields count="40">
    <cacheField name="NIT IPS" numFmtId="0">
      <sharedItems containsSemiMixedTypes="0" containsString="0" containsNumber="1" containsInteger="1" minValue="900004059" maxValue="90000405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287" maxValue="22287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2287" maxValue="22287"/>
    </cacheField>
    <cacheField name="FECHA FACT IPS" numFmtId="14">
      <sharedItems containsSemiMixedTypes="0" containsNonDate="0" containsDate="1" containsString="0" minDate="2018-04-30T00:00:00" maxDate="2018-05-01T00:00:00"/>
    </cacheField>
    <cacheField name="VALOR FACT IPS" numFmtId="168">
      <sharedItems containsSemiMixedTypes="0" containsString="0" containsNumber="1" containsInteger="1" minValue="65400" maxValue="65400"/>
    </cacheField>
    <cacheField name="SALDO FACT IPS" numFmtId="168">
      <sharedItems containsSemiMixedTypes="0" containsString="0" containsNumber="1" containsInteger="1" minValue="65400" maxValue="65400"/>
    </cacheField>
    <cacheField name="OBSERVACION SASS" numFmtId="0">
      <sharedItems/>
    </cacheField>
    <cacheField name="ESTADO EPS OCTUBRE 2022" numFmtId="0">
      <sharedItems count="1">
        <s v="FACTURA CERRADA POR EXTEMPORANEIDAD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65400" maxValue="654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65400" maxValue="6540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8-04-30T00:00:00" maxDate="2018-05-0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2" maxValue="2"/>
    </cacheField>
    <cacheField name="F PROBABLE PAGO SASS" numFmtId="0">
      <sharedItems containsSemiMixedTypes="0" containsString="0" containsNumber="1" containsInteger="1" minValue="20220930" maxValue="20220930"/>
    </cacheField>
    <cacheField name="F RAD SASS" numFmtId="0">
      <sharedItems containsSemiMixedTypes="0" containsString="0" containsNumber="1" containsInteger="1" minValue="20220914" maxValue="20220914"/>
    </cacheField>
    <cacheField name="VALOR REPORTADO CRICULAR 030" numFmtId="168">
      <sharedItems containsSemiMixedTypes="0" containsString="0" containsNumber="1" containsInteger="1" minValue="65400" maxValue="65400"/>
    </cacheField>
    <cacheField name="VALOR GLOSA ACEPTADA REPORTADO CIRCULAR 030" numFmtId="168">
      <sharedItems containsSemiMixedTypes="0" containsString="0" containsNumber="1" containsInteger="1" minValue="65400" maxValue="654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004059"/>
    <s v="HOSPITAL DE CASTILLA LA NUEVA ESE"/>
    <s v="P"/>
    <n v="22287"/>
    <s v="P_22287"/>
    <s v="900004059_P_22287"/>
    <s v="P"/>
    <n v="22287"/>
    <d v="2018-04-30T00:00:00"/>
    <n v="65400"/>
    <n v="65400"/>
    <s v="B)Factura sin saldo ERP/conciliar diferencia glosa aceptada"/>
    <x v="0"/>
    <s v="OK"/>
    <n v="65400"/>
    <n v="0"/>
    <n v="0"/>
    <n v="0"/>
    <n v="0"/>
    <n v="65400"/>
    <m/>
    <n v="0"/>
    <m/>
    <n v="0"/>
    <n v="0"/>
    <n v="0"/>
    <m/>
    <m/>
    <n v="0"/>
    <d v="2018-04-30T00:00:00"/>
    <m/>
    <n v="2"/>
    <m/>
    <m/>
    <n v="2"/>
    <n v="20220930"/>
    <n v="20220914"/>
    <n v="65400"/>
    <n v="654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5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field="1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workbookViewId="0">
      <selection activeCell="C20" sqref="C20"/>
    </sheetView>
  </sheetViews>
  <sheetFormatPr baseColWidth="10" defaultRowHeight="15" x14ac:dyDescent="0.25"/>
  <cols>
    <col min="3" max="3" width="34" bestFit="1" customWidth="1"/>
  </cols>
  <sheetData>
    <row r="1" spans="1:12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5" t="s">
        <v>12</v>
      </c>
      <c r="B2" s="5">
        <v>9000040597</v>
      </c>
      <c r="C2" s="5" t="s">
        <v>13</v>
      </c>
      <c r="D2" s="5" t="s">
        <v>14</v>
      </c>
      <c r="E2" s="5">
        <v>22287</v>
      </c>
      <c r="F2" s="6">
        <v>43220</v>
      </c>
      <c r="G2" s="6">
        <v>43220</v>
      </c>
      <c r="H2" s="5">
        <v>65400</v>
      </c>
      <c r="I2" s="5">
        <v>0</v>
      </c>
      <c r="J2" s="5">
        <v>0</v>
      </c>
      <c r="K2" s="5">
        <v>0</v>
      </c>
      <c r="L2" s="5">
        <v>65400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 t="s">
        <v>15</v>
      </c>
    </row>
  </sheetData>
  <dataValidations count="3">
    <dataValidation type="date" allowBlank="1" showInputMessage="1" showErrorMessage="1" sqref="F1:G9">
      <formula1>36526</formula1>
      <formula2>44656</formula2>
    </dataValidation>
    <dataValidation type="whole" allowBlank="1" showInputMessage="1" showErrorMessage="1" errorTitle="ERROR" error="Datos no validos" sqref="E2:E9">
      <formula1>1</formula1>
      <formula2>9999999999999</formula2>
    </dataValidation>
    <dataValidation type="textLength" allowBlank="1" showInputMessage="1" showErrorMessage="1" errorTitle="ERROR" error="El prefijo no debe superar los 4 caracteres" sqref="D2:D9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"/>
  <sheetViews>
    <sheetView workbookViewId="0">
      <selection activeCell="E15" sqref="E15"/>
    </sheetView>
  </sheetViews>
  <sheetFormatPr baseColWidth="10" defaultRowHeight="15" x14ac:dyDescent="0.25"/>
  <cols>
    <col min="2" max="2" width="34" bestFit="1" customWidth="1"/>
    <col min="3" max="3" width="7.42578125" bestFit="1" customWidth="1"/>
    <col min="4" max="4" width="9.28515625" bestFit="1" customWidth="1"/>
    <col min="6" max="6" width="18.28515625" bestFit="1" customWidth="1"/>
    <col min="13" max="13" width="40.85546875" bestFit="1" customWidth="1"/>
  </cols>
  <sheetData>
    <row r="1" spans="1:40" x14ac:dyDescent="0.25">
      <c r="J1" s="57">
        <f>SUBTOTAL(9,J3)</f>
        <v>65400</v>
      </c>
      <c r="K1" s="57">
        <f>SUBTOTAL(9,K3)</f>
        <v>65400</v>
      </c>
    </row>
    <row r="2" spans="1:40" ht="105" x14ac:dyDescent="0.25">
      <c r="A2" s="49" t="s">
        <v>40</v>
      </c>
      <c r="B2" s="49" t="s">
        <v>41</v>
      </c>
      <c r="C2" s="49" t="s">
        <v>42</v>
      </c>
      <c r="D2" s="49" t="s">
        <v>43</v>
      </c>
      <c r="E2" s="49" t="s">
        <v>44</v>
      </c>
      <c r="F2" s="50" t="s">
        <v>45</v>
      </c>
      <c r="G2" s="49" t="s">
        <v>46</v>
      </c>
      <c r="H2" s="49" t="s">
        <v>47</v>
      </c>
      <c r="I2" s="49" t="s">
        <v>48</v>
      </c>
      <c r="J2" s="51" t="s">
        <v>49</v>
      </c>
      <c r="K2" s="51" t="s">
        <v>50</v>
      </c>
      <c r="L2" s="49" t="s">
        <v>51</v>
      </c>
      <c r="M2" s="52" t="s">
        <v>52</v>
      </c>
      <c r="N2" s="49" t="s">
        <v>53</v>
      </c>
      <c r="O2" s="51" t="s">
        <v>54</v>
      </c>
      <c r="P2" s="51" t="s">
        <v>55</v>
      </c>
      <c r="Q2" s="51" t="s">
        <v>56</v>
      </c>
      <c r="R2" s="51" t="s">
        <v>57</v>
      </c>
      <c r="S2" s="51" t="s">
        <v>58</v>
      </c>
      <c r="T2" s="54" t="s">
        <v>59</v>
      </c>
      <c r="U2" s="54" t="s">
        <v>60</v>
      </c>
      <c r="V2" s="54" t="s">
        <v>61</v>
      </c>
      <c r="W2" s="54" t="s">
        <v>62</v>
      </c>
      <c r="X2" s="51" t="s">
        <v>63</v>
      </c>
      <c r="Y2" s="53" t="s">
        <v>64</v>
      </c>
      <c r="Z2" s="53" t="s">
        <v>65</v>
      </c>
      <c r="AA2" s="52" t="s">
        <v>66</v>
      </c>
      <c r="AB2" s="52" t="s">
        <v>67</v>
      </c>
      <c r="AC2" s="53" t="s">
        <v>68</v>
      </c>
      <c r="AD2" s="49" t="s">
        <v>69</v>
      </c>
      <c r="AE2" s="49" t="s">
        <v>70</v>
      </c>
      <c r="AF2" s="50" t="s">
        <v>71</v>
      </c>
      <c r="AG2" s="49" t="s">
        <v>72</v>
      </c>
      <c r="AH2" s="49" t="s">
        <v>73</v>
      </c>
      <c r="AI2" s="49" t="s">
        <v>74</v>
      </c>
      <c r="AJ2" s="49" t="s">
        <v>75</v>
      </c>
      <c r="AK2" s="49" t="s">
        <v>76</v>
      </c>
      <c r="AL2" s="51" t="s">
        <v>77</v>
      </c>
      <c r="AM2" s="51" t="s">
        <v>78</v>
      </c>
      <c r="AN2" s="49" t="s">
        <v>79</v>
      </c>
    </row>
    <row r="3" spans="1:40" x14ac:dyDescent="0.25">
      <c r="A3" s="5">
        <v>900004059</v>
      </c>
      <c r="B3" s="5" t="s">
        <v>13</v>
      </c>
      <c r="C3" s="5" t="s">
        <v>14</v>
      </c>
      <c r="D3" s="5">
        <v>22287</v>
      </c>
      <c r="E3" s="5" t="s">
        <v>80</v>
      </c>
      <c r="F3" s="5" t="s">
        <v>81</v>
      </c>
      <c r="G3" s="5" t="s">
        <v>14</v>
      </c>
      <c r="H3" s="5">
        <v>22287</v>
      </c>
      <c r="I3" s="6">
        <v>43220</v>
      </c>
      <c r="J3" s="55">
        <v>65400</v>
      </c>
      <c r="K3" s="55">
        <v>65400</v>
      </c>
      <c r="L3" s="5" t="s">
        <v>82</v>
      </c>
      <c r="M3" s="5" t="s">
        <v>84</v>
      </c>
      <c r="N3" s="5" t="s">
        <v>83</v>
      </c>
      <c r="O3" s="55">
        <v>65400</v>
      </c>
      <c r="P3" s="55">
        <v>0</v>
      </c>
      <c r="Q3" s="55">
        <v>0</v>
      </c>
      <c r="R3" s="55">
        <v>0</v>
      </c>
      <c r="S3" s="55">
        <v>0</v>
      </c>
      <c r="T3" s="55">
        <v>65400</v>
      </c>
      <c r="U3" s="5"/>
      <c r="V3" s="55">
        <v>0</v>
      </c>
      <c r="W3" s="5"/>
      <c r="X3" s="55">
        <v>0</v>
      </c>
      <c r="Y3" s="55">
        <v>0</v>
      </c>
      <c r="Z3" s="55">
        <v>0</v>
      </c>
      <c r="AA3" s="5"/>
      <c r="AB3" s="5"/>
      <c r="AC3" s="55">
        <v>0</v>
      </c>
      <c r="AD3" s="6">
        <v>43220</v>
      </c>
      <c r="AE3" s="5"/>
      <c r="AF3" s="5">
        <v>2</v>
      </c>
      <c r="AG3" s="5"/>
      <c r="AH3" s="5"/>
      <c r="AI3" s="5">
        <v>2</v>
      </c>
      <c r="AJ3" s="5">
        <v>20220930</v>
      </c>
      <c r="AK3" s="5">
        <v>20220914</v>
      </c>
      <c r="AL3" s="55">
        <v>65400</v>
      </c>
      <c r="AM3" s="55">
        <v>65400</v>
      </c>
      <c r="AN3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40.85546875" bestFit="1" customWidth="1"/>
    <col min="2" max="2" width="12.7109375" style="59" bestFit="1" customWidth="1"/>
    <col min="3" max="3" width="15" style="56" bestFit="1" customWidth="1"/>
  </cols>
  <sheetData>
    <row r="3" spans="1:3" x14ac:dyDescent="0.25">
      <c r="A3" s="61" t="s">
        <v>86</v>
      </c>
      <c r="B3" s="59" t="s">
        <v>87</v>
      </c>
      <c r="C3" s="62" t="s">
        <v>88</v>
      </c>
    </row>
    <row r="4" spans="1:3" x14ac:dyDescent="0.25">
      <c r="A4" s="58" t="s">
        <v>84</v>
      </c>
      <c r="B4" s="60">
        <v>1</v>
      </c>
      <c r="C4" s="56">
        <v>65400</v>
      </c>
    </row>
    <row r="5" spans="1:3" x14ac:dyDescent="0.25">
      <c r="A5" s="58" t="s">
        <v>85</v>
      </c>
      <c r="B5" s="60">
        <v>1</v>
      </c>
      <c r="C5" s="56">
        <v>65400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1"/>
  <sheetViews>
    <sheetView showGridLines="0" tabSelected="1" topLeftCell="A4" zoomScale="90" zoomScaleNormal="90" zoomScaleSheetLayoutView="100" workbookViewId="0">
      <selection activeCell="O27" sqref="O27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16</v>
      </c>
      <c r="E2" s="11"/>
      <c r="F2" s="11"/>
      <c r="G2" s="11"/>
      <c r="H2" s="11"/>
      <c r="I2" s="12"/>
      <c r="J2" s="13" t="s">
        <v>17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18</v>
      </c>
      <c r="E4" s="11"/>
      <c r="F4" s="11"/>
      <c r="G4" s="11"/>
      <c r="H4" s="11"/>
      <c r="I4" s="12"/>
      <c r="J4" s="13" t="s">
        <v>19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20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89</v>
      </c>
      <c r="J12" s="27"/>
    </row>
    <row r="13" spans="2:10" x14ac:dyDescent="0.2">
      <c r="B13" s="26"/>
      <c r="C13" s="28" t="s">
        <v>90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91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21</v>
      </c>
      <c r="D17" s="29"/>
      <c r="H17" s="31" t="s">
        <v>22</v>
      </c>
      <c r="I17" s="31" t="s">
        <v>23</v>
      </c>
      <c r="J17" s="27"/>
    </row>
    <row r="18" spans="2:10" x14ac:dyDescent="0.2">
      <c r="B18" s="26"/>
      <c r="C18" s="28" t="s">
        <v>24</v>
      </c>
      <c r="D18" s="28"/>
      <c r="E18" s="28"/>
      <c r="F18" s="28"/>
      <c r="H18" s="32">
        <v>1</v>
      </c>
      <c r="I18" s="63">
        <v>65400</v>
      </c>
      <c r="J18" s="27"/>
    </row>
    <row r="19" spans="2:10" x14ac:dyDescent="0.2">
      <c r="B19" s="26"/>
      <c r="C19" s="7" t="s">
        <v>25</v>
      </c>
      <c r="H19" s="33">
        <v>0</v>
      </c>
      <c r="I19" s="34">
        <v>0</v>
      </c>
      <c r="J19" s="27"/>
    </row>
    <row r="20" spans="2:10" x14ac:dyDescent="0.2">
      <c r="B20" s="26"/>
      <c r="C20" s="7" t="s">
        <v>26</v>
      </c>
      <c r="H20" s="33">
        <v>0</v>
      </c>
      <c r="I20" s="34">
        <v>0</v>
      </c>
      <c r="J20" s="27"/>
    </row>
    <row r="21" spans="2:10" x14ac:dyDescent="0.2">
      <c r="B21" s="26"/>
      <c r="C21" s="7" t="s">
        <v>27</v>
      </c>
      <c r="H21" s="33">
        <v>0</v>
      </c>
      <c r="I21" s="35">
        <v>0</v>
      </c>
      <c r="J21" s="27"/>
    </row>
    <row r="22" spans="2:10" x14ac:dyDescent="0.2">
      <c r="B22" s="26"/>
      <c r="C22" s="7" t="s">
        <v>84</v>
      </c>
      <c r="H22" s="33">
        <v>1</v>
      </c>
      <c r="I22" s="34">
        <v>65400</v>
      </c>
      <c r="J22" s="27"/>
    </row>
    <row r="23" spans="2:10" ht="13.5" thickBot="1" x14ac:dyDescent="0.25">
      <c r="B23" s="26"/>
      <c r="C23" s="7" t="s">
        <v>28</v>
      </c>
      <c r="H23" s="36">
        <v>0</v>
      </c>
      <c r="I23" s="37">
        <v>0</v>
      </c>
      <c r="J23" s="27"/>
    </row>
    <row r="24" spans="2:10" x14ac:dyDescent="0.2">
      <c r="B24" s="26"/>
      <c r="C24" s="28" t="s">
        <v>29</v>
      </c>
      <c r="D24" s="28"/>
      <c r="E24" s="28"/>
      <c r="F24" s="28"/>
      <c r="H24" s="32">
        <f>H19+H20+H21+H22+H23</f>
        <v>1</v>
      </c>
      <c r="I24" s="38">
        <f>I19+I20+I21+I22+I23</f>
        <v>65400</v>
      </c>
      <c r="J24" s="27"/>
    </row>
    <row r="25" spans="2:10" x14ac:dyDescent="0.2">
      <c r="B25" s="26"/>
      <c r="C25" s="7" t="s">
        <v>30</v>
      </c>
      <c r="H25" s="33">
        <v>0</v>
      </c>
      <c r="I25" s="34">
        <v>0</v>
      </c>
      <c r="J25" s="27"/>
    </row>
    <row r="26" spans="2:10" x14ac:dyDescent="0.2">
      <c r="B26" s="26"/>
      <c r="C26" s="7" t="s">
        <v>31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32</v>
      </c>
      <c r="H27" s="36">
        <v>0</v>
      </c>
      <c r="I27" s="37">
        <v>0</v>
      </c>
      <c r="J27" s="27"/>
    </row>
    <row r="28" spans="2:10" x14ac:dyDescent="0.2">
      <c r="B28" s="26"/>
      <c r="C28" s="28" t="s">
        <v>33</v>
      </c>
      <c r="D28" s="28"/>
      <c r="E28" s="28"/>
      <c r="F28" s="28"/>
      <c r="H28" s="32">
        <f>H25+H26+H27</f>
        <v>0</v>
      </c>
      <c r="I28" s="38">
        <f>I25+I26+I27</f>
        <v>0</v>
      </c>
      <c r="J28" s="27"/>
    </row>
    <row r="29" spans="2:10" ht="13.5" thickBot="1" x14ac:dyDescent="0.25">
      <c r="B29" s="26"/>
      <c r="C29" s="7" t="s">
        <v>34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35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36</v>
      </c>
      <c r="D32" s="28"/>
      <c r="H32" s="40">
        <f>H24+H28+H30</f>
        <v>1</v>
      </c>
      <c r="I32" s="41">
        <f>I24+I28+I30</f>
        <v>65400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37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38</v>
      </c>
      <c r="G39" s="45" t="s">
        <v>39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2022-10-05T13:19:46Z</dcterms:created>
  <dcterms:modified xsi:type="dcterms:W3CDTF">2022-10-05T18:36:35Z</dcterms:modified>
</cp:coreProperties>
</file>