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173758E-0190-47A3-842D-A0D8E360B46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calcPr calcId="191029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4" l="1"/>
  <c r="C11" i="4"/>
  <c r="C14" i="4"/>
  <c r="C15" i="4"/>
  <c r="C13" i="4"/>
  <c r="B13" i="4"/>
  <c r="C22" i="4"/>
  <c r="B22" i="4"/>
  <c r="B20" i="4"/>
  <c r="B16" i="4"/>
  <c r="I30" i="5"/>
  <c r="H30" i="5"/>
  <c r="I28" i="5"/>
  <c r="H28" i="5"/>
  <c r="I24" i="5"/>
  <c r="H24" i="5"/>
  <c r="H32" i="5" l="1"/>
  <c r="I32" i="5"/>
  <c r="B24" i="4"/>
  <c r="C16" i="4"/>
  <c r="C24" i="4" s="1"/>
  <c r="I17" i="1"/>
  <c r="I3" i="1"/>
  <c r="I8" i="1"/>
  <c r="I7" i="1"/>
  <c r="I6" i="1"/>
  <c r="I5" i="1"/>
  <c r="I4" i="1"/>
  <c r="I25" i="1"/>
  <c r="I24" i="1"/>
  <c r="I23" i="1"/>
  <c r="I22" i="1"/>
  <c r="I21" i="1"/>
  <c r="I20" i="1"/>
  <c r="I19" i="1"/>
  <c r="I18" i="1"/>
</calcChain>
</file>

<file path=xl/sharedStrings.xml><?xml version="1.0" encoding="utf-8"?>
<sst xmlns="http://schemas.openxmlformats.org/spreadsheetml/2006/main" count="220" uniqueCount="127">
  <si>
    <t>NIT</t>
  </si>
  <si>
    <t>NOMBRE ENTIDAD</t>
  </si>
  <si>
    <t>PREFIJO</t>
  </si>
  <si>
    <t>NUMERO DE FACTURA</t>
  </si>
  <si>
    <t>VALOR INICIAL</t>
  </si>
  <si>
    <t>COPAGO</t>
  </si>
  <si>
    <t>TOTAL</t>
  </si>
  <si>
    <t>CARDIOMEDICOS</t>
  </si>
  <si>
    <t>FE</t>
  </si>
  <si>
    <t>OBSERVACIONES</t>
  </si>
  <si>
    <t>Realizaron 1 abono de $1,474,410 el dia 30/08/2022</t>
  </si>
  <si>
    <t>FECHA FACTURA</t>
  </si>
  <si>
    <t>31/04/2022</t>
  </si>
  <si>
    <t>Amablemente solicito informacion de pagos realizados a estas facturas, ya que como son faturas de años anteriores y yo no me encontraba laborando, no tengo ninguna informacion de pagos.</t>
  </si>
  <si>
    <t>NO CUENTAN CON NINGUN ABONO</t>
  </si>
  <si>
    <t>ABONO</t>
  </si>
  <si>
    <t>Esta factura se radico el 05/10/2022 pero la devolvieron porque la fecha dispuesta en el archivo AF no coincide con la fecha de la factura. Me indicaron que debia escribir al correo respuestasiconecta@epsdelagente.com.co para eliminar el cargue del RIPS, escribi el 07/10/2022 y esta es la fecha que no me han dado respuesta. Solicito pronta informacion para seguir con el proceso.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</si>
  <si>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</si>
  <si>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</si>
  <si>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</si>
  <si>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</si>
  <si>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</si>
  <si>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</si>
  <si>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</si>
  <si>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</si>
  <si>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</si>
  <si>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</si>
  <si>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</si>
  <si>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</si>
  <si>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</si>
  <si>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</si>
  <si>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</si>
  <si>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</si>
  <si>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</si>
  <si>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</si>
  <si>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</si>
  <si>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</si>
  <si>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</si>
  <si>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</si>
  <si>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</si>
  <si>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</si>
  <si>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</si>
  <si>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</si>
  <si>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</si>
  <si>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</si>
  <si>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</si>
  <si>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</si>
  <si>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</si>
  <si>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</si>
  <si>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</si>
  <si>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</si>
  <si>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</si>
  <si>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</si>
  <si>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</si>
  <si>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</si>
  <si>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</si>
  <si>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</si>
  <si>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</si>
  <si>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</si>
  <si>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FE_3782</t>
  </si>
  <si>
    <t>900177280_FE_3782</t>
  </si>
  <si>
    <t>A)Factura no radicada en ERP</t>
  </si>
  <si>
    <t>no_cruza</t>
  </si>
  <si>
    <t>FE_4358</t>
  </si>
  <si>
    <t>900177280_FE_4358</t>
  </si>
  <si>
    <t>FE_4542</t>
  </si>
  <si>
    <t>900177280_FE_4542</t>
  </si>
  <si>
    <t>FE_5224</t>
  </si>
  <si>
    <t>900177280_FE_5224</t>
  </si>
  <si>
    <t>FE_4187</t>
  </si>
  <si>
    <t>900177280_FE_4187</t>
  </si>
  <si>
    <t>B)Factura sin saldo ERP/conciliar diferencia valor de factura</t>
  </si>
  <si>
    <t>OK</t>
  </si>
  <si>
    <t>FE_4683</t>
  </si>
  <si>
    <t>900177280_FE_4683</t>
  </si>
  <si>
    <t>FE_4850</t>
  </si>
  <si>
    <t>900177280_FE_4850</t>
  </si>
  <si>
    <t>FE_5020</t>
  </si>
  <si>
    <t>900177280_FE_5020</t>
  </si>
  <si>
    <t>FE_3962</t>
  </si>
  <si>
    <t>900177280_FE_3962</t>
  </si>
  <si>
    <t>D)Glosas parcial pendiente por respuesta de IPS/conciliar diferencia valor de factura</t>
  </si>
  <si>
    <t>AUT:Se glosa factura por que autorizaciones no correspondeusuarios pac: adriana perez peña $231.700.ELIZABETH FERNANDEZ</t>
  </si>
  <si>
    <t>NO</t>
  </si>
  <si>
    <t>ESTADO EPS 19 OCTUBRE 2022</t>
  </si>
  <si>
    <t>FACTURA NO RADICADA</t>
  </si>
  <si>
    <t>FACTURA PENDIENTE DE PAGO</t>
  </si>
  <si>
    <t>30.08.2022</t>
  </si>
  <si>
    <t>POR PAGAR SAP</t>
  </si>
  <si>
    <t>DOCUMENTO CONTABLE</t>
  </si>
  <si>
    <t>FACTURA CANCELADA PARCIAL - NOTA CREDITO IPS - GLOSA POR CONCILIAR Y SALDO PENDIENTE DE PAGO</t>
  </si>
  <si>
    <t>Total general</t>
  </si>
  <si>
    <t>ESTADO EPS</t>
  </si>
  <si>
    <t xml:space="preserve">FACURAS </t>
  </si>
  <si>
    <t>SALDO FACT IPS</t>
  </si>
  <si>
    <t xml:space="preserve">POR PAGAR </t>
  </si>
  <si>
    <t>VALOR NOTA CREDITO IPS</t>
  </si>
  <si>
    <t>VALOR GLOSA Y DV</t>
  </si>
  <si>
    <t>VALOR CANCELADO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</si>
  <si>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</si>
  <si>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</si>
  <si>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</si>
  <si>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</si>
  <si>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</si>
  <si>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</si>
  <si>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</si>
  <si>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</si>
  <si>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</si>
  <si>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</si>
  <si>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</si>
  <si>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</si>
  <si>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</si>
  <si>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</si>
  <si>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</si>
  <si>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</si>
  <si>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</si>
  <si>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</si>
  <si>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</si>
  <si>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</si>
  <si>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</si>
  <si>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</si>
  <si>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</si>
  <si>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19 DE 2022</t>
  </si>
  <si>
    <t>Señores : CARDIOMEDICOS</t>
  </si>
  <si>
    <t>NIT: 900177280</t>
  </si>
  <si>
    <t>Con Corte al dia :30/09/2022</t>
  </si>
  <si>
    <t>A continuacion me permito remitir nuestra respuesta al estado de cartera presentado en la fecha: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</si>
</sst>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4" fontId="2" fillId="0" borderId="1" xfId="0" applyNumberFormat="1" applyFont="1" applyBorder="1" applyAlignment="1">
      <alignment horizontal="right" vertical="center" wrapText="1"/>
    </xf>
    <xf numFmtId="14" fontId="2" fillId="0" borderId="7" xfId="0" applyNumberFormat="1" applyFont="1" applyBorder="1"/>
    <xf numFmtId="14" fontId="2" fillId="0" borderId="7" xfId="0" applyNumberFormat="1" applyFont="1" applyBorder="1" applyAlignment="1">
      <alignment horizontal="right"/>
    </xf>
    <xf numFmtId="14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/>
    <xf numFmtId="0" fontId="3" fillId="4" borderId="4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/>
    <xf numFmtId="164" fontId="2" fillId="5" borderId="2" xfId="0" applyNumberFormat="1" applyFont="1" applyFill="1" applyBorder="1"/>
    <xf numFmtId="164" fontId="2" fillId="0" borderId="4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2" fillId="5" borderId="6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0" fillId="0" borderId="0" xfId="0" applyNumberFormat="1"/>
    <xf numFmtId="0" fontId="0" fillId="6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64" fontId="0" fillId="0" borderId="11" xfId="0" applyNumberFormat="1" applyBorder="1"/>
    <xf numFmtId="0" fontId="1" fillId="0" borderId="8" xfId="0" pivotButton="1" applyFont="1" applyBorder="1"/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0" fontId="1" fillId="0" borderId="14" xfId="0" applyFont="1" applyBorder="1" applyAlignment="1">
      <alignment horizontal="center"/>
    </xf>
    <xf numFmtId="164" fontId="1" fillId="0" borderId="16" xfId="0" applyNumberFormat="1" applyFont="1" applyBorder="1"/>
    <xf numFmtId="0" fontId="1" fillId="0" borderId="14" xfId="0" applyFont="1" applyBorder="1"/>
    <xf numFmtId="0" fontId="1" fillId="0" borderId="10" xfId="0" applyFont="1" applyBorder="1"/>
    <xf numFmtId="0" fontId="5" fillId="0" borderId="0" xfId="1" applyFont="1"/>
    <xf numFmtId="0" fontId="5" fillId="0" borderId="17" xfId="1" applyFont="1" applyBorder="1" applyAlignment="1">
      <alignment horizontal="centerContinuous"/>
    </xf>
    <xf numFmtId="0" fontId="5" fillId="0" borderId="18" xfId="1" applyFont="1" applyBorder="1" applyAlignment="1">
      <alignment horizontal="centerContinuous"/>
    </xf>
    <xf numFmtId="0" fontId="6" fillId="0" borderId="17" xfId="1" applyFont="1" applyBorder="1" applyAlignment="1">
      <alignment horizontal="centerContinuous" vertical="center"/>
    </xf>
    <xf numFmtId="0" fontId="6" fillId="0" borderId="19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6" fillId="0" borderId="20" xfId="1" applyFont="1" applyBorder="1" applyAlignment="1">
      <alignment horizontal="centerContinuous" vertical="center"/>
    </xf>
    <xf numFmtId="0" fontId="5" fillId="0" borderId="21" xfId="1" applyFont="1" applyBorder="1" applyAlignment="1">
      <alignment horizontal="centerContinuous"/>
    </xf>
    <xf numFmtId="0" fontId="5" fillId="0" borderId="22" xfId="1" applyFont="1" applyBorder="1" applyAlignment="1">
      <alignment horizontal="centerContinuous"/>
    </xf>
    <xf numFmtId="0" fontId="6" fillId="0" borderId="23" xfId="1" applyFont="1" applyBorder="1" applyAlignment="1">
      <alignment horizontal="centerContinuous" vertical="center"/>
    </xf>
    <xf numFmtId="0" fontId="6" fillId="0" borderId="24" xfId="1" applyFont="1" applyBorder="1" applyAlignment="1">
      <alignment horizontal="centerContinuous" vertical="center"/>
    </xf>
    <xf numFmtId="0" fontId="6" fillId="0" borderId="25" xfId="1" applyFont="1" applyBorder="1" applyAlignment="1">
      <alignment horizontal="centerContinuous" vertical="center"/>
    </xf>
    <xf numFmtId="0" fontId="6" fillId="0" borderId="26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22" xfId="1" applyFont="1" applyBorder="1" applyAlignment="1">
      <alignment horizontal="centerContinuous" vertical="center"/>
    </xf>
    <xf numFmtId="0" fontId="6" fillId="0" borderId="27" xfId="1" applyFont="1" applyBorder="1" applyAlignment="1">
      <alignment horizontal="centerContinuous" vertical="center"/>
    </xf>
    <xf numFmtId="0" fontId="5" fillId="0" borderId="23" xfId="1" applyFont="1" applyBorder="1" applyAlignment="1">
      <alignment horizontal="centerContinuous"/>
    </xf>
    <xf numFmtId="0" fontId="5" fillId="0" borderId="25" xfId="1" applyFont="1" applyBorder="1" applyAlignment="1">
      <alignment horizontal="centerContinuous"/>
    </xf>
    <xf numFmtId="0" fontId="5" fillId="0" borderId="21" xfId="1" applyFont="1" applyBorder="1"/>
    <xf numFmtId="0" fontId="5" fillId="0" borderId="22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" fontId="5" fillId="0" borderId="24" xfId="1" applyNumberFormat="1" applyFont="1" applyBorder="1" applyAlignment="1">
      <alignment horizontal="center"/>
    </xf>
    <xf numFmtId="169" fontId="5" fillId="0" borderId="24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28" xfId="1" applyNumberFormat="1" applyFont="1" applyBorder="1" applyAlignment="1">
      <alignment horizontal="center"/>
    </xf>
    <xf numFmtId="169" fontId="6" fillId="0" borderId="28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24" xfId="1" applyNumberFormat="1" applyFont="1" applyBorder="1"/>
    <xf numFmtId="169" fontId="6" fillId="0" borderId="24" xfId="1" applyNumberFormat="1" applyFont="1" applyBorder="1"/>
    <xf numFmtId="169" fontId="6" fillId="0" borderId="0" xfId="1" applyNumberFormat="1" applyFont="1"/>
    <xf numFmtId="0" fontId="5" fillId="0" borderId="23" xfId="1" applyFont="1" applyBorder="1"/>
    <xf numFmtId="0" fontId="5" fillId="0" borderId="24" xfId="1" applyFont="1" applyBorder="1"/>
    <xf numFmtId="0" fontId="5" fillId="0" borderId="25" xfId="1" applyFont="1" applyBorder="1"/>
  </cellXfs>
  <cellStyles count="2">
    <cellStyle name="Normal" xfId="0" builtinId="0"/>
    <cellStyle name="Normal 2 2" xfId="1" xr:uid="{971EBF4B-5D0C-4449-A84F-2F1D7333C9D4}"/>
  </cellStyles>
  <dxfs count="112">
    <dxf>
      <font>
        <b/>
      </font>
    </dxf>
    <dxf>
      <numFmt numFmtId="168" formatCode="&quot;$&quot;\ #,##0.0"/>
    </dxf>
    <dxf>
      <numFmt numFmtId="164" formatCode="&quot;$&quot;\ #,##0"/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7" formatCode="&quot;$&quot;\ #,##0.00"/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numFmt numFmtId="168" formatCode="&quot;$&quot;\ #,##0.0"/>
    </dxf>
    <dxf>
      <numFmt numFmtId="164" formatCode="&quot;$&quot;\ #,##0"/>
    </dxf>
    <dxf>
      <alignment horizontal="center"/>
    </dxf>
    <dxf>
      <alignment horizontal="center"/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7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CEF3D4-C646-4F26-97A4-8CEDF1E9D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F1EEE61-EC84-434E-9074-EABF11F96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3.69771458333" createdVersion="8" refreshedVersion="8" minRefreshableVersion="3" recordCount="9" xr:uid="{BA65A809-FAAD-4687-8A02-A9DBC9204457}">
  <cacheSource type="worksheet">
    <worksheetSource ref="A2:AS11" sheet="ESTADO DE CADA FACTURA"/>
  </cacheSource>
  <cacheFields count="45">
    <cacheField name="NIT_IPS" numFmtId="0">
      <sharedItems containsSemiMixedTypes="0" containsString="0" containsNumber="1" containsInteger="1" minValue="900177280" maxValue="90017728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782" maxValue="522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962" maxValue="5020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1-31T00:00:00" maxDate="2022-10-06T00:00:00"/>
    </cacheField>
    <cacheField name="VALOR_FACT_IPS" numFmtId="164">
      <sharedItems containsSemiMixedTypes="0" containsString="0" containsNumber="1" containsInteger="1" minValue="5585700" maxValue="11484800"/>
    </cacheField>
    <cacheField name="SALDO_FACT_IPS" numFmtId="164">
      <sharedItems containsSemiMixedTypes="0" containsString="0" containsNumber="1" containsInteger="1" minValue="5423400" maxValue="11296700"/>
    </cacheField>
    <cacheField name="OBSERVACION_SASS" numFmtId="0">
      <sharedItems/>
    </cacheField>
    <cacheField name="ESTADO EPS 19 OCTUBRE 2022" numFmtId="0">
      <sharedItems count="3">
        <s v="FACTURA NO RADICADA"/>
        <s v="FACTURA PENDIENTE DE PAGO"/>
        <s v="FACTURA CANCELADA PARCIAL - NOTA CREDITO IPS - GLOSA POR CONCILIAR Y SALDO PENDIENTE DE PAGO"/>
      </sharedItems>
    </cacheField>
    <cacheField name="POR PAGAR SAP" numFmtId="0">
      <sharedItems containsString="0" containsBlank="1" containsNumber="1" containsInteger="1" minValue="4196398" maxValue="4196398"/>
    </cacheField>
    <cacheField name="DOCUMENTO CONTABLE" numFmtId="0">
      <sharedItems containsString="0" containsBlank="1" containsNumber="1" containsInteger="1" minValue="1222099837" maxValue="1222099837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6439500" maxValue="11296700"/>
    </cacheField>
    <cacheField name="VALOR_NOTA_CREDITO" numFmtId="164">
      <sharedItems containsString="0" containsBlank="1" containsNumber="1" containsInteger="1" minValue="0" maxValue="41940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0">
      <sharedItems containsString="0" containsBlank="1" containsNumber="1" containsInteger="1" minValue="0" maxValue="2317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5788400" maxValue="11296700"/>
    </cacheField>
    <cacheField name="SALDO_SASS" numFmtId="164">
      <sharedItems containsString="0" containsBlank="1" containsNumber="1" containsInteger="1" minValue="0" maxValue="231700"/>
    </cacheField>
    <cacheField name="RETENCION" numFmtId="0">
      <sharedItems containsNonDate="0" containsString="0" containsBlank="1"/>
    </cacheField>
    <cacheField name="VALO_CANCELADO_SAP" numFmtId="0">
      <sharedItems containsString="0" containsBlank="1" containsNumber="1" containsInteger="1" minValue="1474410" maxValue="1474410"/>
    </cacheField>
    <cacheField name="DOC_COMPENSACION_SAP" numFmtId="0">
      <sharedItems containsString="0" containsBlank="1" containsNumber="1" containsInteger="1" minValue="2201288747" maxValue="2201288747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1-31T00:00:00" maxDate="2022-10-0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430" maxValue="21001231"/>
    </cacheField>
    <cacheField name="F_RAD_SASS" numFmtId="0">
      <sharedItems containsString="0" containsBlank="1" containsNumber="1" containsInteger="1" minValue="20220325" maxValue="20220912"/>
    </cacheField>
    <cacheField name="VALOR_REPORTADO_CRICULAR 030" numFmtId="0">
      <sharedItems containsString="0" containsBlank="1" containsNumber="1" containsInteger="1" minValue="6439500" maxValue="11296700"/>
    </cacheField>
    <cacheField name="VALOR_GLOSA_ACEPTADA_REPORTADO_CIRCULAR 030" numFmtId="0">
      <sharedItems containsString="0" containsBlank="1" containsNumber="1" containsInteger="1" minValue="0" maxValue="419400"/>
    </cacheField>
    <cacheField name="F_CORTE" numFmtId="0">
      <sharedItems containsSemiMixedTypes="0" containsString="0" containsNumber="1" containsInteger="1" minValue="20221020" maxValue="202210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900177280"/>
    <s v="CARDIOMEDICOS"/>
    <s v="FE"/>
    <n v="3782"/>
    <m/>
    <m/>
    <m/>
    <s v="FE_3782"/>
    <s v="900177280_FE_3782"/>
    <d v="2022-01-31T00:00:00"/>
    <n v="5768300"/>
    <n v="5568100"/>
    <s v="A)Factura no radicada en ERP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020"/>
  </r>
  <r>
    <n v="900177280"/>
    <s v="CARDIOMEDICOS"/>
    <s v="FE"/>
    <n v="4358"/>
    <m/>
    <m/>
    <m/>
    <s v="FE_4358"/>
    <s v="900177280_FE_4358"/>
    <d v="2022-03-31T00:00:00"/>
    <n v="6190100"/>
    <n v="6076000"/>
    <s v="A)Factura no radicada en ERP"/>
    <x v="0"/>
    <m/>
    <m/>
    <s v="no_cruza"/>
    <m/>
    <m/>
    <m/>
    <m/>
    <m/>
    <m/>
    <m/>
    <m/>
    <m/>
    <m/>
    <m/>
    <m/>
    <m/>
    <m/>
    <m/>
    <m/>
    <m/>
    <d v="2022-03-31T00:00:00"/>
    <m/>
    <m/>
    <m/>
    <m/>
    <m/>
    <m/>
    <m/>
    <m/>
    <m/>
    <n v="20221020"/>
  </r>
  <r>
    <n v="900177280"/>
    <s v="CARDIOMEDICOS"/>
    <s v="FE"/>
    <n v="4542"/>
    <m/>
    <m/>
    <m/>
    <s v="FE_4542"/>
    <s v="900177280_FE_4542"/>
    <d v="2022-05-31T00:00:00"/>
    <n v="5585700"/>
    <n v="5423400"/>
    <s v="A)Factura no radicada en ERP"/>
    <x v="0"/>
    <m/>
    <m/>
    <s v="no_cruza"/>
    <m/>
    <m/>
    <m/>
    <m/>
    <m/>
    <m/>
    <m/>
    <m/>
    <m/>
    <m/>
    <m/>
    <m/>
    <m/>
    <m/>
    <m/>
    <m/>
    <m/>
    <d v="2022-05-31T00:00:00"/>
    <m/>
    <m/>
    <m/>
    <m/>
    <m/>
    <m/>
    <m/>
    <m/>
    <m/>
    <n v="20221020"/>
  </r>
  <r>
    <n v="900177280"/>
    <s v="CARDIOMEDICOS"/>
    <s v="FE"/>
    <n v="5224"/>
    <m/>
    <m/>
    <m/>
    <s v="FE_5224"/>
    <s v="900177280_FE_5224"/>
    <d v="2022-10-05T00:00:00"/>
    <n v="10295100"/>
    <n v="9940000"/>
    <s v="A)Factura no radicada en ERP"/>
    <x v="0"/>
    <m/>
    <m/>
    <s v="no_cruza"/>
    <m/>
    <m/>
    <m/>
    <m/>
    <m/>
    <m/>
    <m/>
    <m/>
    <m/>
    <m/>
    <m/>
    <m/>
    <m/>
    <m/>
    <m/>
    <m/>
    <m/>
    <d v="2022-10-05T00:00:00"/>
    <m/>
    <m/>
    <m/>
    <m/>
    <m/>
    <m/>
    <m/>
    <m/>
    <m/>
    <n v="20221020"/>
  </r>
  <r>
    <n v="900177280"/>
    <s v="CARDIOMEDICOS"/>
    <s v="FE"/>
    <n v="4187"/>
    <s v="FE"/>
    <n v="4187"/>
    <m/>
    <s v="FE_4187"/>
    <s v="900177280_FE_4187"/>
    <d v="2022-03-31T00:00:00"/>
    <n v="11484800"/>
    <n v="11296700"/>
    <s v="B)Factura sin saldo ERP/conciliar diferencia valor de factura"/>
    <x v="1"/>
    <m/>
    <m/>
    <s v="OK"/>
    <n v="11296700"/>
    <n v="0"/>
    <n v="0"/>
    <n v="0"/>
    <n v="0"/>
    <m/>
    <n v="0"/>
    <m/>
    <n v="11296700"/>
    <n v="0"/>
    <m/>
    <m/>
    <m/>
    <m/>
    <m/>
    <m/>
    <m/>
    <d v="2022-03-31T00:00:00"/>
    <m/>
    <n v="2"/>
    <m/>
    <m/>
    <n v="1"/>
    <n v="20220430"/>
    <n v="20220420"/>
    <n v="11296700"/>
    <n v="0"/>
    <n v="20221020"/>
  </r>
  <r>
    <n v="900177280"/>
    <s v="CARDIOMEDICOS"/>
    <s v="FE"/>
    <n v="4683"/>
    <s v="FE"/>
    <n v="4683"/>
    <m/>
    <s v="FE_4683"/>
    <s v="900177280_FE_4683"/>
    <d v="2022-06-30T00:00:00"/>
    <n v="7652200"/>
    <n v="7446600"/>
    <s v="B)Factura sin saldo ERP/conciliar diferencia valor de factura"/>
    <x v="1"/>
    <m/>
    <m/>
    <s v="OK"/>
    <n v="7446600"/>
    <n v="0"/>
    <n v="0"/>
    <n v="0"/>
    <n v="0"/>
    <m/>
    <n v="0"/>
    <m/>
    <n v="7446600"/>
    <n v="0"/>
    <m/>
    <m/>
    <m/>
    <m/>
    <m/>
    <m/>
    <m/>
    <d v="2022-06-30T00:00:00"/>
    <m/>
    <n v="2"/>
    <m/>
    <m/>
    <n v="1"/>
    <n v="20220730"/>
    <n v="20220722"/>
    <n v="7446600"/>
    <n v="0"/>
    <n v="20221020"/>
  </r>
  <r>
    <n v="900177280"/>
    <s v="CARDIOMEDICOS"/>
    <s v="FE"/>
    <n v="4850"/>
    <s v="FE"/>
    <n v="4850"/>
    <m/>
    <s v="FE_4850"/>
    <s v="900177280_FE_4850"/>
    <d v="2022-07-30T00:00:00"/>
    <n v="6890000"/>
    <n v="6643900"/>
    <s v="B)Factura sin saldo ERP/conciliar diferencia valor de factura"/>
    <x v="1"/>
    <m/>
    <m/>
    <s v="OK"/>
    <n v="6643900"/>
    <n v="0"/>
    <n v="0"/>
    <n v="0"/>
    <n v="0"/>
    <m/>
    <n v="0"/>
    <m/>
    <n v="6643900"/>
    <n v="0"/>
    <m/>
    <m/>
    <m/>
    <m/>
    <m/>
    <m/>
    <m/>
    <d v="2022-07-30T00:00:00"/>
    <m/>
    <n v="2"/>
    <m/>
    <m/>
    <n v="1"/>
    <n v="20220830"/>
    <n v="20220808"/>
    <n v="6643900"/>
    <n v="0"/>
    <n v="20221020"/>
  </r>
  <r>
    <n v="900177280"/>
    <s v="CARDIOMEDICOS"/>
    <s v="FE"/>
    <n v="5020"/>
    <s v="FE"/>
    <n v="5020"/>
    <m/>
    <s v="FE_5020"/>
    <s v="900177280_FE_5020"/>
    <d v="2022-08-31T00:00:00"/>
    <n v="8506800"/>
    <n v="8229100"/>
    <s v="B)Factura sin saldo ERP/conciliar diferencia valor de factura"/>
    <x v="1"/>
    <m/>
    <m/>
    <s v="OK"/>
    <n v="8229100"/>
    <n v="0"/>
    <n v="0"/>
    <n v="0"/>
    <n v="0"/>
    <m/>
    <n v="0"/>
    <m/>
    <n v="8229100"/>
    <n v="0"/>
    <m/>
    <m/>
    <m/>
    <m/>
    <m/>
    <m/>
    <m/>
    <d v="2022-08-31T00:00:00"/>
    <m/>
    <n v="2"/>
    <m/>
    <m/>
    <n v="1"/>
    <n v="20220930"/>
    <n v="20220912"/>
    <n v="8229100"/>
    <n v="0"/>
    <n v="20221020"/>
  </r>
  <r>
    <n v="900177280"/>
    <s v="CARDIOMEDICOS"/>
    <s v="FE"/>
    <n v="3962"/>
    <s v="FE"/>
    <n v="3962"/>
    <m/>
    <s v="FE_3962"/>
    <s v="900177280_FE_3962"/>
    <d v="2022-02-28T00:00:00"/>
    <n v="6544800"/>
    <n v="6439500"/>
    <s v="D)Glosas parcial pendiente por respuesta de IPS/conciliar diferencia valor de factura"/>
    <x v="2"/>
    <n v="4196398"/>
    <n v="1222099837"/>
    <s v="OK"/>
    <n v="6439500"/>
    <n v="419400"/>
    <n v="0"/>
    <n v="0"/>
    <n v="0"/>
    <m/>
    <n v="231700"/>
    <s v="AUT:Se glosa factura por que autorizaciones no correspondeusuarios pac: adriana perez peña $231.700.ELIZABETH FERNANDEZ"/>
    <n v="5788400"/>
    <n v="231700"/>
    <m/>
    <n v="1474410"/>
    <n v="2201288747"/>
    <s v="30.08.2022"/>
    <m/>
    <m/>
    <m/>
    <d v="2022-02-28T00:00:00"/>
    <m/>
    <n v="9"/>
    <m/>
    <s v="NO"/>
    <n v="2"/>
    <n v="21001231"/>
    <n v="20220325"/>
    <n v="6439500"/>
    <n v="419400"/>
    <n v="202210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6C5B63-8468-439F-BEB7-1892B862A99C}" name="TablaDinámica2" cacheId="1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G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FACURAS " fld="8" subtotal="count" baseField="0" baseItem="0"/>
    <dataField name="SALDO FACT IPS" fld="11" baseField="0" baseItem="0" numFmtId="164"/>
    <dataField name="POR PAGAR " fld="14" baseField="0" baseItem="0" numFmtId="164"/>
    <dataField name="VALOR NOTA CREDITO IPS" fld="18" baseField="0" baseItem="0" numFmtId="164"/>
    <dataField name="VALOR GLOSA Y DV" fld="23" baseField="0" baseItem="0" numFmtId="164"/>
    <dataField name="VALOR CANCELADO" fld="28" baseField="0" baseItem="0" numFmtId="164"/>
  </dataFields>
  <formats count="10">
    <format dxfId="1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7">
      <pivotArea field="13" type="button" dataOnly="0" labelOnly="1" outline="0" axis="axisRow" fieldPosition="0"/>
    </format>
    <format dxfId="9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5">
      <pivotArea grandRow="1" outline="0" collapsedLevelsAreSubtotals="1" fieldPosition="0"/>
    </format>
    <format dxfId="94">
      <pivotArea dataOnly="0" labelOnly="1" grandRow="1" outline="0" fieldPosition="0"/>
    </format>
    <format dxfId="2">
      <pivotArea outline="0" collapsedLevelsAreSubtotals="1" fieldPosition="0">
        <references count="1">
          <reference field="4294967294" count="4" selected="0">
            <x v="2"/>
            <x v="3"/>
            <x v="4"/>
            <x v="5"/>
          </reference>
        </references>
      </pivotArea>
    </format>
    <format dxfId="0">
      <pivotArea dataOnly="0" labelOnly="1" outline="0" fieldPosition="0">
        <references count="1">
          <reference field="4294967294" count="4">
            <x v="2"/>
            <x v="3"/>
            <x v="4"/>
            <x v="5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5"/>
  <sheetViews>
    <sheetView topLeftCell="B13" workbookViewId="0">
      <selection activeCell="E17" sqref="E17"/>
    </sheetView>
  </sheetViews>
  <sheetFormatPr baseColWidth="10" defaultRowHeight="15" x14ac:dyDescent="0.25"/>
  <cols>
    <col min="2" max="2" width="11.28515625" bestFit="1" customWidth="1"/>
    <col min="3" max="3" width="19" bestFit="1" customWidth="1"/>
    <col min="4" max="4" width="11.42578125" style="4"/>
    <col min="5" max="5" width="11.5703125" style="4" bestFit="1" customWidth="1"/>
    <col min="6" max="6" width="11.5703125" customWidth="1"/>
    <col min="7" max="7" width="13.140625" bestFit="1" customWidth="1"/>
    <col min="8" max="8" width="11.5703125" bestFit="1" customWidth="1"/>
    <col min="9" max="9" width="13.140625" bestFit="1" customWidth="1"/>
    <col min="10" max="10" width="13.140625" customWidth="1"/>
    <col min="11" max="11" width="82.28515625" customWidth="1"/>
  </cols>
  <sheetData>
    <row r="2" spans="2:11" ht="45" x14ac:dyDescent="0.25">
      <c r="B2" s="5" t="s">
        <v>0</v>
      </c>
      <c r="C2" s="5" t="s">
        <v>1</v>
      </c>
      <c r="D2" s="5" t="s">
        <v>2</v>
      </c>
      <c r="E2" s="5" t="s">
        <v>3</v>
      </c>
      <c r="F2" s="5" t="s">
        <v>11</v>
      </c>
      <c r="G2" s="5" t="s">
        <v>4</v>
      </c>
      <c r="H2" s="5" t="s">
        <v>5</v>
      </c>
      <c r="I2" s="5" t="s">
        <v>6</v>
      </c>
      <c r="J2" s="5"/>
      <c r="K2" s="6" t="s">
        <v>9</v>
      </c>
    </row>
    <row r="3" spans="2:11" x14ac:dyDescent="0.25">
      <c r="B3" s="2">
        <v>900177280</v>
      </c>
      <c r="C3" s="2" t="s">
        <v>7</v>
      </c>
      <c r="D3" s="11"/>
      <c r="E3" s="3">
        <v>6715</v>
      </c>
      <c r="F3" s="15">
        <v>43708</v>
      </c>
      <c r="G3" s="1">
        <v>4006300</v>
      </c>
      <c r="H3" s="1">
        <v>239500</v>
      </c>
      <c r="I3" s="1">
        <f t="shared" ref="I3" si="0">G3-H3</f>
        <v>3766800</v>
      </c>
      <c r="J3" s="23"/>
      <c r="K3" s="27" t="s">
        <v>13</v>
      </c>
    </row>
    <row r="4" spans="2:11" x14ac:dyDescent="0.25">
      <c r="B4" s="2">
        <v>900177280</v>
      </c>
      <c r="C4" s="2" t="s">
        <v>7</v>
      </c>
      <c r="D4" s="12"/>
      <c r="E4" s="3">
        <v>7216</v>
      </c>
      <c r="F4" s="15">
        <v>43496</v>
      </c>
      <c r="G4" s="1">
        <v>6340200</v>
      </c>
      <c r="H4" s="1">
        <v>113600</v>
      </c>
      <c r="I4" s="1">
        <f t="shared" ref="I4" si="1">G4-H4</f>
        <v>6226600</v>
      </c>
      <c r="J4" s="24"/>
      <c r="K4" s="28"/>
    </row>
    <row r="5" spans="2:11" x14ac:dyDescent="0.25">
      <c r="B5" s="2">
        <v>900177280</v>
      </c>
      <c r="C5" s="2" t="s">
        <v>7</v>
      </c>
      <c r="D5" s="12"/>
      <c r="E5" s="3">
        <v>7391</v>
      </c>
      <c r="F5" s="15">
        <v>43890</v>
      </c>
      <c r="G5" s="1">
        <v>2529700</v>
      </c>
      <c r="H5" s="1">
        <v>126700</v>
      </c>
      <c r="I5" s="1">
        <f>G5-H5</f>
        <v>2403000</v>
      </c>
      <c r="J5" s="24"/>
      <c r="K5" s="28"/>
    </row>
    <row r="6" spans="2:11" x14ac:dyDescent="0.25">
      <c r="B6" s="2">
        <v>900177280</v>
      </c>
      <c r="C6" s="2" t="s">
        <v>7</v>
      </c>
      <c r="D6" s="12"/>
      <c r="E6" s="3">
        <v>7459</v>
      </c>
      <c r="F6" s="15">
        <v>43921</v>
      </c>
      <c r="G6" s="1">
        <v>2867300</v>
      </c>
      <c r="H6" s="1">
        <v>131200</v>
      </c>
      <c r="I6" s="1">
        <f t="shared" ref="I6:I8" si="2">G6-H6</f>
        <v>2736100</v>
      </c>
      <c r="J6" s="24"/>
      <c r="K6" s="28"/>
    </row>
    <row r="7" spans="2:11" x14ac:dyDescent="0.25">
      <c r="B7" s="2">
        <v>900177280</v>
      </c>
      <c r="C7" s="2" t="s">
        <v>7</v>
      </c>
      <c r="D7" s="12"/>
      <c r="E7" s="3">
        <v>7476</v>
      </c>
      <c r="F7" s="15">
        <v>43951</v>
      </c>
      <c r="G7" s="1">
        <v>199700</v>
      </c>
      <c r="H7" s="1">
        <v>0</v>
      </c>
      <c r="I7" s="1">
        <f t="shared" si="2"/>
        <v>199700</v>
      </c>
      <c r="J7" s="24"/>
      <c r="K7" s="28"/>
    </row>
    <row r="8" spans="2:11" x14ac:dyDescent="0.25">
      <c r="B8" s="2">
        <v>900177280</v>
      </c>
      <c r="C8" s="2" t="s">
        <v>7</v>
      </c>
      <c r="D8" s="13"/>
      <c r="E8" s="3">
        <v>7593</v>
      </c>
      <c r="F8" s="19">
        <v>44012</v>
      </c>
      <c r="G8" s="1">
        <v>1212800</v>
      </c>
      <c r="H8" s="1">
        <v>34900</v>
      </c>
      <c r="I8" s="1">
        <f t="shared" si="2"/>
        <v>1177900</v>
      </c>
      <c r="J8" s="25"/>
      <c r="K8" s="29"/>
    </row>
    <row r="16" spans="2:11" ht="45" x14ac:dyDescent="0.25">
      <c r="B16" s="5" t="s">
        <v>0</v>
      </c>
      <c r="C16" s="5" t="s">
        <v>1</v>
      </c>
      <c r="D16" s="5" t="s">
        <v>2</v>
      </c>
      <c r="E16" s="5" t="s">
        <v>3</v>
      </c>
      <c r="F16" s="5" t="s">
        <v>11</v>
      </c>
      <c r="G16" s="5" t="s">
        <v>4</v>
      </c>
      <c r="H16" s="5" t="s">
        <v>5</v>
      </c>
      <c r="I16" s="5" t="s">
        <v>6</v>
      </c>
      <c r="J16" s="5" t="s">
        <v>15</v>
      </c>
      <c r="K16" s="6" t="s">
        <v>9</v>
      </c>
    </row>
    <row r="17" spans="2:11" x14ac:dyDescent="0.25">
      <c r="B17" s="2">
        <v>900177280</v>
      </c>
      <c r="C17" s="2" t="s">
        <v>7</v>
      </c>
      <c r="D17" s="3" t="s">
        <v>8</v>
      </c>
      <c r="E17" s="18">
        <v>3962</v>
      </c>
      <c r="F17" s="14">
        <v>44620</v>
      </c>
      <c r="G17" s="21">
        <v>6544800</v>
      </c>
      <c r="H17" s="21">
        <v>105300</v>
      </c>
      <c r="I17" s="22">
        <f t="shared" ref="I17" si="3">G17-H17</f>
        <v>6439500</v>
      </c>
      <c r="J17" s="26">
        <v>1474410</v>
      </c>
      <c r="K17" s="20" t="s">
        <v>10</v>
      </c>
    </row>
    <row r="18" spans="2:11" x14ac:dyDescent="0.25">
      <c r="B18" s="2">
        <v>900177280</v>
      </c>
      <c r="C18" s="2" t="s">
        <v>7</v>
      </c>
      <c r="D18" s="3" t="s">
        <v>8</v>
      </c>
      <c r="E18" s="3">
        <v>3782</v>
      </c>
      <c r="F18" s="15">
        <v>44592</v>
      </c>
      <c r="G18" s="1">
        <v>5768300</v>
      </c>
      <c r="H18" s="1">
        <v>200200</v>
      </c>
      <c r="I18" s="1">
        <f t="shared" ref="I18:I25" si="4">G18-H18</f>
        <v>5568100</v>
      </c>
      <c r="J18" s="1">
        <v>0</v>
      </c>
      <c r="K18" s="30" t="s">
        <v>14</v>
      </c>
    </row>
    <row r="19" spans="2:11" x14ac:dyDescent="0.25">
      <c r="B19" s="2">
        <v>900177280</v>
      </c>
      <c r="C19" s="2" t="s">
        <v>7</v>
      </c>
      <c r="D19" s="3" t="s">
        <v>8</v>
      </c>
      <c r="E19" s="3">
        <v>4187</v>
      </c>
      <c r="F19" s="16">
        <v>44651</v>
      </c>
      <c r="G19" s="1">
        <v>11484800</v>
      </c>
      <c r="H19" s="1">
        <v>188100</v>
      </c>
      <c r="I19" s="1">
        <f t="shared" si="4"/>
        <v>11296700</v>
      </c>
      <c r="J19" s="1">
        <v>0</v>
      </c>
      <c r="K19" s="31"/>
    </row>
    <row r="20" spans="2:11" x14ac:dyDescent="0.25">
      <c r="B20" s="2">
        <v>900177280</v>
      </c>
      <c r="C20" s="2" t="s">
        <v>7</v>
      </c>
      <c r="D20" s="3" t="s">
        <v>8</v>
      </c>
      <c r="E20" s="3">
        <v>4358</v>
      </c>
      <c r="F20" s="16" t="s">
        <v>12</v>
      </c>
      <c r="G20" s="1">
        <v>6190100</v>
      </c>
      <c r="H20" s="1">
        <v>114100</v>
      </c>
      <c r="I20" s="1">
        <f t="shared" si="4"/>
        <v>6076000</v>
      </c>
      <c r="J20" s="1">
        <v>0</v>
      </c>
      <c r="K20" s="31"/>
    </row>
    <row r="21" spans="2:11" x14ac:dyDescent="0.25">
      <c r="B21" s="2">
        <v>900177280</v>
      </c>
      <c r="C21" s="2" t="s">
        <v>7</v>
      </c>
      <c r="D21" s="3" t="s">
        <v>8</v>
      </c>
      <c r="E21" s="3">
        <v>4542</v>
      </c>
      <c r="F21" s="15">
        <v>44712</v>
      </c>
      <c r="G21" s="1">
        <v>5585700</v>
      </c>
      <c r="H21" s="1">
        <v>162300</v>
      </c>
      <c r="I21" s="1">
        <f t="shared" si="4"/>
        <v>5423400</v>
      </c>
      <c r="J21" s="1">
        <v>0</v>
      </c>
      <c r="K21" s="31"/>
    </row>
    <row r="22" spans="2:11" x14ac:dyDescent="0.25">
      <c r="B22" s="2">
        <v>900177280</v>
      </c>
      <c r="C22" s="2" t="s">
        <v>7</v>
      </c>
      <c r="D22" s="3" t="s">
        <v>8</v>
      </c>
      <c r="E22" s="3">
        <v>4683</v>
      </c>
      <c r="F22" s="15">
        <v>44742</v>
      </c>
      <c r="G22" s="1">
        <v>7652200</v>
      </c>
      <c r="H22" s="1">
        <v>205600</v>
      </c>
      <c r="I22" s="1">
        <f t="shared" si="4"/>
        <v>7446600</v>
      </c>
      <c r="J22" s="1">
        <v>0</v>
      </c>
      <c r="K22" s="31"/>
    </row>
    <row r="23" spans="2:11" x14ac:dyDescent="0.25">
      <c r="B23" s="2">
        <v>900177280</v>
      </c>
      <c r="C23" s="2" t="s">
        <v>7</v>
      </c>
      <c r="D23" s="3" t="s">
        <v>8</v>
      </c>
      <c r="E23" s="3">
        <v>4850</v>
      </c>
      <c r="F23" s="15">
        <v>44772</v>
      </c>
      <c r="G23" s="1">
        <v>6890000</v>
      </c>
      <c r="H23" s="1">
        <v>246100</v>
      </c>
      <c r="I23" s="1">
        <f t="shared" si="4"/>
        <v>6643900</v>
      </c>
      <c r="J23" s="1">
        <v>0</v>
      </c>
      <c r="K23" s="31"/>
    </row>
    <row r="24" spans="2:11" x14ac:dyDescent="0.25">
      <c r="B24" s="2">
        <v>900177280</v>
      </c>
      <c r="C24" s="2" t="s">
        <v>7</v>
      </c>
      <c r="D24" s="3" t="s">
        <v>8</v>
      </c>
      <c r="E24" s="3">
        <v>5020</v>
      </c>
      <c r="F24" s="15">
        <v>44804</v>
      </c>
      <c r="G24" s="1">
        <v>8506800</v>
      </c>
      <c r="H24" s="1">
        <v>277700</v>
      </c>
      <c r="I24" s="1">
        <f t="shared" si="4"/>
        <v>8229100</v>
      </c>
      <c r="J24" s="1">
        <v>0</v>
      </c>
      <c r="K24" s="32"/>
    </row>
    <row r="25" spans="2:11" ht="75" x14ac:dyDescent="0.25">
      <c r="B25" s="7">
        <v>900177280</v>
      </c>
      <c r="C25" s="7" t="s">
        <v>7</v>
      </c>
      <c r="D25" s="8" t="s">
        <v>8</v>
      </c>
      <c r="E25" s="8">
        <v>5224</v>
      </c>
      <c r="F25" s="17">
        <v>44839</v>
      </c>
      <c r="G25" s="9">
        <v>10295100</v>
      </c>
      <c r="H25" s="9">
        <v>355100</v>
      </c>
      <c r="I25" s="9">
        <f t="shared" si="4"/>
        <v>9940000</v>
      </c>
      <c r="J25" s="9"/>
      <c r="K25" s="10" t="s">
        <v>16</v>
      </c>
    </row>
  </sheetData>
  <mergeCells count="2">
    <mergeCell ref="K3:K8"/>
    <mergeCell ref="K18:K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7C79-DBB1-4118-825D-08C6FEA9A684}">
  <dimension ref="A3:G25"/>
  <sheetViews>
    <sheetView showGridLines="0" zoomScale="85" zoomScaleNormal="85" workbookViewId="0">
      <selection activeCell="B17" sqref="B17:C19"/>
    </sheetView>
  </sheetViews>
  <sheetFormatPr baseColWidth="10" defaultRowHeight="15" x14ac:dyDescent="0.25"/>
  <cols>
    <col min="1" max="1" width="96.140625" bestFit="1" customWidth="1"/>
    <col min="2" max="2" width="9.7109375" bestFit="1" customWidth="1"/>
    <col min="3" max="3" width="14.85546875" bestFit="1" customWidth="1"/>
    <col min="4" max="4" width="13.28515625" bestFit="1" customWidth="1"/>
    <col min="5" max="5" width="24.140625" bestFit="1" customWidth="1"/>
    <col min="6" max="6" width="18" bestFit="1" customWidth="1"/>
    <col min="7" max="7" width="18.5703125" bestFit="1" customWidth="1"/>
  </cols>
  <sheetData>
    <row r="3" spans="1:7" x14ac:dyDescent="0.25">
      <c r="A3" s="46" t="s">
        <v>92</v>
      </c>
      <c r="B3" s="47" t="s">
        <v>93</v>
      </c>
      <c r="C3" s="53" t="s">
        <v>94</v>
      </c>
      <c r="D3" s="55" t="s">
        <v>95</v>
      </c>
      <c r="E3" s="55" t="s">
        <v>96</v>
      </c>
      <c r="F3" s="55" t="s">
        <v>97</v>
      </c>
      <c r="G3" s="56" t="s">
        <v>98</v>
      </c>
    </row>
    <row r="4" spans="1:7" x14ac:dyDescent="0.25">
      <c r="A4" s="40" t="s">
        <v>90</v>
      </c>
      <c r="B4" s="42">
        <v>1</v>
      </c>
      <c r="C4" s="51">
        <v>6439500</v>
      </c>
      <c r="D4" s="51">
        <v>4196398</v>
      </c>
      <c r="E4" s="51">
        <v>419400</v>
      </c>
      <c r="F4" s="51">
        <v>231700</v>
      </c>
      <c r="G4" s="44">
        <v>1474410</v>
      </c>
    </row>
    <row r="5" spans="1:7" x14ac:dyDescent="0.25">
      <c r="A5" s="41" t="s">
        <v>85</v>
      </c>
      <c r="B5" s="43">
        <v>4</v>
      </c>
      <c r="C5" s="52">
        <v>27007500</v>
      </c>
      <c r="D5" s="52"/>
      <c r="E5" s="52"/>
      <c r="F5" s="52"/>
      <c r="G5" s="45"/>
    </row>
    <row r="6" spans="1:7" x14ac:dyDescent="0.25">
      <c r="A6" s="41" t="s">
        <v>86</v>
      </c>
      <c r="B6" s="43">
        <v>4</v>
      </c>
      <c r="C6" s="52">
        <v>33616300</v>
      </c>
      <c r="D6" s="52"/>
      <c r="E6" s="52">
        <v>0</v>
      </c>
      <c r="F6" s="52">
        <v>0</v>
      </c>
      <c r="G6" s="45"/>
    </row>
    <row r="7" spans="1:7" x14ac:dyDescent="0.25">
      <c r="A7" s="48" t="s">
        <v>91</v>
      </c>
      <c r="B7" s="49">
        <v>9</v>
      </c>
      <c r="C7" s="54">
        <v>67063300</v>
      </c>
      <c r="D7" s="54">
        <v>4196398</v>
      </c>
      <c r="E7" s="54">
        <v>419400</v>
      </c>
      <c r="F7" s="54">
        <v>231700</v>
      </c>
      <c r="G7" s="50">
        <v>1474410</v>
      </c>
    </row>
    <row r="9" spans="1:7" x14ac:dyDescent="0.25">
      <c r="A9" s="57" t="s">
        <v>125</v>
      </c>
      <c r="B9" s="81" t="s">
        <v>103</v>
      </c>
      <c r="C9" s="81" t="s">
        <v>104</v>
      </c>
    </row>
    <row r="10" spans="1:7" x14ac:dyDescent="0.25">
      <c r="A10" s="78" t="s">
        <v>105</v>
      </c>
      <c r="B10" s="82">
        <v>9</v>
      </c>
      <c r="C10" s="83">
        <v>67063300</v>
      </c>
    </row>
    <row r="11" spans="1:7" x14ac:dyDescent="0.25">
      <c r="A11" s="57" t="s">
        <v>106</v>
      </c>
      <c r="B11" s="84">
        <v>0</v>
      </c>
      <c r="C11" s="85">
        <f>C4-E4-F4-D4</f>
        <v>1592002</v>
      </c>
    </row>
    <row r="12" spans="1:7" x14ac:dyDescent="0.25">
      <c r="A12" s="57" t="s">
        <v>107</v>
      </c>
      <c r="B12" s="84">
        <v>0</v>
      </c>
      <c r="C12" s="85">
        <v>0</v>
      </c>
    </row>
    <row r="13" spans="1:7" x14ac:dyDescent="0.25">
      <c r="A13" s="57" t="s">
        <v>108</v>
      </c>
      <c r="B13" s="84">
        <f>B5</f>
        <v>4</v>
      </c>
      <c r="C13" s="86">
        <f>C5</f>
        <v>27007500</v>
      </c>
    </row>
    <row r="14" spans="1:7" x14ac:dyDescent="0.25">
      <c r="A14" s="57" t="s">
        <v>109</v>
      </c>
      <c r="B14" s="84">
        <v>0</v>
      </c>
      <c r="C14" s="85">
        <f>E4</f>
        <v>419400</v>
      </c>
    </row>
    <row r="15" spans="1:7" ht="15.75" thickBot="1" x14ac:dyDescent="0.3">
      <c r="A15" s="57" t="s">
        <v>110</v>
      </c>
      <c r="B15" s="87">
        <v>1</v>
      </c>
      <c r="C15" s="88">
        <f>F4</f>
        <v>231700</v>
      </c>
    </row>
    <row r="16" spans="1:7" x14ac:dyDescent="0.25">
      <c r="A16" s="78" t="s">
        <v>111</v>
      </c>
      <c r="B16" s="82">
        <f>B11+B12+B13+B14+B15</f>
        <v>5</v>
      </c>
      <c r="C16" s="89">
        <f>C11+C12+C13+C14+C15</f>
        <v>29250602</v>
      </c>
    </row>
    <row r="17" spans="1:3" x14ac:dyDescent="0.25">
      <c r="A17" s="57" t="s">
        <v>112</v>
      </c>
      <c r="B17" s="84">
        <v>4</v>
      </c>
      <c r="C17" s="85">
        <v>37812698</v>
      </c>
    </row>
    <row r="18" spans="1:3" x14ac:dyDescent="0.25">
      <c r="A18" s="57" t="s">
        <v>113</v>
      </c>
      <c r="B18" s="84">
        <v>0</v>
      </c>
      <c r="C18" s="85">
        <v>0</v>
      </c>
    </row>
    <row r="19" spans="1:3" ht="15.75" thickBot="1" x14ac:dyDescent="0.3">
      <c r="A19" s="57" t="s">
        <v>114</v>
      </c>
      <c r="B19" s="87">
        <v>0</v>
      </c>
      <c r="C19" s="88">
        <v>0</v>
      </c>
    </row>
    <row r="20" spans="1:3" x14ac:dyDescent="0.25">
      <c r="A20" s="78" t="s">
        <v>115</v>
      </c>
      <c r="B20" s="82">
        <f>B17+B18+B19</f>
        <v>4</v>
      </c>
      <c r="C20" s="89">
        <f>C17+C18+C19</f>
        <v>37812698</v>
      </c>
    </row>
    <row r="21" spans="1:3" ht="15.75" thickBot="1" x14ac:dyDescent="0.3">
      <c r="A21" s="57" t="s">
        <v>116</v>
      </c>
      <c r="B21" s="87">
        <v>0</v>
      </c>
      <c r="C21" s="88">
        <v>0</v>
      </c>
    </row>
    <row r="22" spans="1:3" x14ac:dyDescent="0.25">
      <c r="A22" s="78" t="s">
        <v>117</v>
      </c>
      <c r="B22" s="84">
        <f>B21</f>
        <v>0</v>
      </c>
      <c r="C22" s="85">
        <f>C21</f>
        <v>0</v>
      </c>
    </row>
    <row r="23" spans="1:3" x14ac:dyDescent="0.25">
      <c r="A23" s="78"/>
      <c r="B23" s="90"/>
      <c r="C23" s="89"/>
    </row>
    <row r="24" spans="1:3" ht="15.75" thickBot="1" x14ac:dyDescent="0.3">
      <c r="A24" s="78" t="s">
        <v>118</v>
      </c>
      <c r="B24" s="91">
        <f>B16+B20+B22</f>
        <v>9</v>
      </c>
      <c r="C24" s="92">
        <f>C16+C20+C22</f>
        <v>67063300</v>
      </c>
    </row>
    <row r="25" spans="1:3" ht="15.75" thickTop="1" x14ac:dyDescent="0.25"/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ECB92-B912-43BC-A382-29A3CD3CA851}">
  <dimension ref="A1:AS13"/>
  <sheetViews>
    <sheetView showGridLines="0" zoomScale="85" zoomScaleNormal="85" workbookViewId="0">
      <selection activeCell="D18" sqref="D18"/>
    </sheetView>
  </sheetViews>
  <sheetFormatPr baseColWidth="10" defaultRowHeight="15" x14ac:dyDescent="0.25"/>
  <cols>
    <col min="1" max="1" width="10.5703125" bestFit="1" customWidth="1"/>
    <col min="2" max="2" width="16.140625" bestFit="1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2851562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6" width="34.85546875" customWidth="1"/>
    <col min="17" max="17" width="25.5703125" bestFit="1" customWidth="1"/>
    <col min="18" max="18" width="25.42578125" bestFit="1" customWidth="1"/>
    <col min="19" max="19" width="24.28515625" bestFit="1" customWidth="1"/>
    <col min="20" max="20" width="23.140625" bestFit="1" customWidth="1"/>
    <col min="21" max="21" width="25.28515625" bestFit="1" customWidth="1"/>
    <col min="22" max="22" width="25.5703125" bestFit="1" customWidth="1"/>
    <col min="23" max="23" width="50.7109375" customWidth="1"/>
    <col min="24" max="24" width="20" bestFit="1" customWidth="1"/>
    <col min="25" max="25" width="52" customWidth="1"/>
    <col min="26" max="26" width="24.5703125" bestFit="1" customWidth="1"/>
    <col min="27" max="27" width="14.7109375" bestFit="1" customWidth="1"/>
    <col min="28" max="28" width="13.7109375" bestFit="1" customWidth="1"/>
    <col min="29" max="29" width="24.7109375" bestFit="1" customWidth="1"/>
    <col min="30" max="30" width="27.5703125" bestFit="1" customWidth="1"/>
    <col min="31" max="31" width="29.5703125" bestFit="1" customWidth="1"/>
    <col min="32" max="32" width="24" bestFit="1" customWidth="1"/>
    <col min="33" max="33" width="17.140625" bestFit="1" customWidth="1"/>
    <col min="34" max="34" width="31.28515625" bestFit="1" customWidth="1"/>
    <col min="35" max="35" width="17.85546875" bestFit="1" customWidth="1"/>
    <col min="36" max="36" width="27" bestFit="1" customWidth="1"/>
    <col min="37" max="37" width="24" bestFit="1" customWidth="1"/>
    <col min="38" max="38" width="27.140625" bestFit="1" customWidth="1"/>
    <col min="39" max="39" width="23.85546875" bestFit="1" customWidth="1"/>
    <col min="40" max="41" width="26.140625" bestFit="1" customWidth="1"/>
    <col min="42" max="42" width="14.7109375" bestFit="1" customWidth="1"/>
    <col min="43" max="43" width="34.7109375" bestFit="1" customWidth="1"/>
    <col min="44" max="44" width="52.42578125" bestFit="1" customWidth="1"/>
  </cols>
  <sheetData>
    <row r="1" spans="1:45" x14ac:dyDescent="0.25">
      <c r="K1" s="33">
        <v>68917800</v>
      </c>
      <c r="L1" s="33">
        <v>67063300</v>
      </c>
      <c r="R1" s="33">
        <v>40055800</v>
      </c>
      <c r="S1" s="33">
        <v>419400</v>
      </c>
      <c r="T1" s="33">
        <v>0</v>
      </c>
      <c r="U1" s="33">
        <v>0</v>
      </c>
      <c r="V1" s="33">
        <v>0</v>
      </c>
      <c r="X1" s="33">
        <v>231700</v>
      </c>
      <c r="Z1" s="33">
        <v>39404700</v>
      </c>
      <c r="AA1" s="33">
        <v>231700</v>
      </c>
      <c r="AB1" s="33">
        <v>0</v>
      </c>
      <c r="AC1" s="33">
        <v>0</v>
      </c>
    </row>
    <row r="2" spans="1:45" ht="39.950000000000003" customHeight="1" x14ac:dyDescent="0.25">
      <c r="A2" s="34" t="s">
        <v>17</v>
      </c>
      <c r="B2" s="34" t="s">
        <v>18</v>
      </c>
      <c r="C2" s="34" t="s">
        <v>19</v>
      </c>
      <c r="D2" s="34" t="s">
        <v>20</v>
      </c>
      <c r="E2" s="34" t="s">
        <v>21</v>
      </c>
      <c r="F2" s="34" t="s">
        <v>22</v>
      </c>
      <c r="G2" s="34" t="s">
        <v>23</v>
      </c>
      <c r="H2" s="35" t="s">
        <v>24</v>
      </c>
      <c r="I2" s="35" t="s">
        <v>25</v>
      </c>
      <c r="J2" s="34" t="s">
        <v>26</v>
      </c>
      <c r="K2" s="34" t="s">
        <v>27</v>
      </c>
      <c r="L2" s="34" t="s">
        <v>28</v>
      </c>
      <c r="M2" s="34" t="s">
        <v>29</v>
      </c>
      <c r="N2" s="35" t="s">
        <v>84</v>
      </c>
      <c r="O2" s="35" t="s">
        <v>88</v>
      </c>
      <c r="P2" s="35" t="s">
        <v>89</v>
      </c>
      <c r="Q2" s="34" t="s">
        <v>30</v>
      </c>
      <c r="R2" s="34" t="s">
        <v>31</v>
      </c>
      <c r="S2" s="34" t="s">
        <v>32</v>
      </c>
      <c r="T2" s="34" t="s">
        <v>33</v>
      </c>
      <c r="U2" s="34" t="s">
        <v>34</v>
      </c>
      <c r="V2" s="35" t="s">
        <v>35</v>
      </c>
      <c r="W2" s="35" t="s">
        <v>36</v>
      </c>
      <c r="X2" s="35" t="s">
        <v>37</v>
      </c>
      <c r="Y2" s="35" t="s">
        <v>38</v>
      </c>
      <c r="Z2" s="34" t="s">
        <v>39</v>
      </c>
      <c r="AA2" s="34" t="s">
        <v>40</v>
      </c>
      <c r="AB2" s="34" t="s">
        <v>42</v>
      </c>
      <c r="AC2" s="34" t="s">
        <v>41</v>
      </c>
      <c r="AD2" s="34" t="s">
        <v>43</v>
      </c>
      <c r="AE2" s="34" t="s">
        <v>44</v>
      </c>
      <c r="AF2" s="34" t="s">
        <v>45</v>
      </c>
      <c r="AG2" s="34" t="s">
        <v>46</v>
      </c>
      <c r="AH2" s="34" t="s">
        <v>47</v>
      </c>
      <c r="AI2" s="34" t="s">
        <v>48</v>
      </c>
      <c r="AJ2" s="34" t="s">
        <v>49</v>
      </c>
      <c r="AK2" s="34" t="s">
        <v>50</v>
      </c>
      <c r="AL2" s="34" t="s">
        <v>51</v>
      </c>
      <c r="AM2" s="34" t="s">
        <v>52</v>
      </c>
      <c r="AN2" s="34" t="s">
        <v>53</v>
      </c>
      <c r="AO2" s="34" t="s">
        <v>54</v>
      </c>
      <c r="AP2" s="34" t="s">
        <v>55</v>
      </c>
      <c r="AQ2" s="34" t="s">
        <v>56</v>
      </c>
      <c r="AR2" s="34" t="s">
        <v>57</v>
      </c>
      <c r="AS2" s="34" t="s">
        <v>58</v>
      </c>
    </row>
    <row r="3" spans="1:45" x14ac:dyDescent="0.25">
      <c r="A3" s="36">
        <v>900177280</v>
      </c>
      <c r="B3" s="36" t="s">
        <v>7</v>
      </c>
      <c r="C3" s="36" t="s">
        <v>8</v>
      </c>
      <c r="D3" s="36">
        <v>3782</v>
      </c>
      <c r="E3" s="36"/>
      <c r="F3" s="36"/>
      <c r="G3" s="36"/>
      <c r="H3" s="36" t="s">
        <v>59</v>
      </c>
      <c r="I3" s="36" t="s">
        <v>60</v>
      </c>
      <c r="J3" s="37">
        <v>44592</v>
      </c>
      <c r="K3" s="38">
        <v>5768300</v>
      </c>
      <c r="L3" s="38">
        <v>5568100</v>
      </c>
      <c r="M3" s="36" t="s">
        <v>61</v>
      </c>
      <c r="N3" s="36" t="s">
        <v>85</v>
      </c>
      <c r="O3" s="36"/>
      <c r="P3" s="36"/>
      <c r="Q3" s="36" t="s">
        <v>62</v>
      </c>
      <c r="R3" s="38"/>
      <c r="S3" s="38"/>
      <c r="T3" s="38"/>
      <c r="U3" s="38"/>
      <c r="V3" s="38"/>
      <c r="W3" s="36"/>
      <c r="X3" s="36"/>
      <c r="Y3" s="36"/>
      <c r="Z3" s="38"/>
      <c r="AA3" s="38"/>
      <c r="AB3" s="36"/>
      <c r="AC3" s="36"/>
      <c r="AD3" s="36"/>
      <c r="AE3" s="36"/>
      <c r="AF3" s="36"/>
      <c r="AG3" s="36"/>
      <c r="AH3" s="36"/>
      <c r="AI3" s="37">
        <v>44592</v>
      </c>
      <c r="AJ3" s="36"/>
      <c r="AK3" s="36"/>
      <c r="AL3" s="36"/>
      <c r="AM3" s="36"/>
      <c r="AN3" s="36"/>
      <c r="AO3" s="36"/>
      <c r="AP3" s="36"/>
      <c r="AQ3" s="36"/>
      <c r="AR3" s="36"/>
      <c r="AS3" s="36">
        <v>20221020</v>
      </c>
    </row>
    <row r="4" spans="1:45" x14ac:dyDescent="0.25">
      <c r="A4" s="36">
        <v>900177280</v>
      </c>
      <c r="B4" s="36" t="s">
        <v>7</v>
      </c>
      <c r="C4" s="36" t="s">
        <v>8</v>
      </c>
      <c r="D4" s="36">
        <v>4358</v>
      </c>
      <c r="E4" s="36"/>
      <c r="F4" s="36"/>
      <c r="G4" s="36"/>
      <c r="H4" s="36" t="s">
        <v>63</v>
      </c>
      <c r="I4" s="36" t="s">
        <v>64</v>
      </c>
      <c r="J4" s="37">
        <v>44651</v>
      </c>
      <c r="K4" s="38">
        <v>6190100</v>
      </c>
      <c r="L4" s="38">
        <v>6076000</v>
      </c>
      <c r="M4" s="36" t="s">
        <v>61</v>
      </c>
      <c r="N4" s="36" t="s">
        <v>85</v>
      </c>
      <c r="O4" s="36"/>
      <c r="P4" s="36"/>
      <c r="Q4" s="36" t="s">
        <v>62</v>
      </c>
      <c r="R4" s="38"/>
      <c r="S4" s="38"/>
      <c r="T4" s="38"/>
      <c r="U4" s="38"/>
      <c r="V4" s="38"/>
      <c r="W4" s="36"/>
      <c r="X4" s="36"/>
      <c r="Y4" s="36"/>
      <c r="Z4" s="38"/>
      <c r="AA4" s="38"/>
      <c r="AB4" s="36"/>
      <c r="AC4" s="36"/>
      <c r="AD4" s="36"/>
      <c r="AE4" s="36"/>
      <c r="AF4" s="36"/>
      <c r="AG4" s="36"/>
      <c r="AH4" s="36"/>
      <c r="AI4" s="37">
        <v>44651</v>
      </c>
      <c r="AJ4" s="36"/>
      <c r="AK4" s="36"/>
      <c r="AL4" s="36"/>
      <c r="AM4" s="36"/>
      <c r="AN4" s="36"/>
      <c r="AO4" s="36"/>
      <c r="AP4" s="36"/>
      <c r="AQ4" s="36"/>
      <c r="AR4" s="36"/>
      <c r="AS4" s="36">
        <v>20221020</v>
      </c>
    </row>
    <row r="5" spans="1:45" x14ac:dyDescent="0.25">
      <c r="A5" s="36">
        <v>900177280</v>
      </c>
      <c r="B5" s="36" t="s">
        <v>7</v>
      </c>
      <c r="C5" s="36" t="s">
        <v>8</v>
      </c>
      <c r="D5" s="36">
        <v>4542</v>
      </c>
      <c r="E5" s="36"/>
      <c r="F5" s="36"/>
      <c r="G5" s="36"/>
      <c r="H5" s="36" t="s">
        <v>65</v>
      </c>
      <c r="I5" s="36" t="s">
        <v>66</v>
      </c>
      <c r="J5" s="37">
        <v>44712</v>
      </c>
      <c r="K5" s="38">
        <v>5585700</v>
      </c>
      <c r="L5" s="38">
        <v>5423400</v>
      </c>
      <c r="M5" s="36" t="s">
        <v>61</v>
      </c>
      <c r="N5" s="36" t="s">
        <v>85</v>
      </c>
      <c r="O5" s="36"/>
      <c r="P5" s="36"/>
      <c r="Q5" s="36" t="s">
        <v>62</v>
      </c>
      <c r="R5" s="38"/>
      <c r="S5" s="38"/>
      <c r="T5" s="38"/>
      <c r="U5" s="38"/>
      <c r="V5" s="38"/>
      <c r="W5" s="36"/>
      <c r="X5" s="36"/>
      <c r="Y5" s="36"/>
      <c r="Z5" s="38"/>
      <c r="AA5" s="38"/>
      <c r="AB5" s="36"/>
      <c r="AC5" s="36"/>
      <c r="AD5" s="36"/>
      <c r="AE5" s="36"/>
      <c r="AF5" s="36"/>
      <c r="AG5" s="36"/>
      <c r="AH5" s="36"/>
      <c r="AI5" s="37">
        <v>44712</v>
      </c>
      <c r="AJ5" s="36"/>
      <c r="AK5" s="36"/>
      <c r="AL5" s="36"/>
      <c r="AM5" s="36"/>
      <c r="AN5" s="36"/>
      <c r="AO5" s="36"/>
      <c r="AP5" s="36"/>
      <c r="AQ5" s="36"/>
      <c r="AR5" s="36"/>
      <c r="AS5" s="36">
        <v>20221020</v>
      </c>
    </row>
    <row r="6" spans="1:45" x14ac:dyDescent="0.25">
      <c r="A6" s="36">
        <v>900177280</v>
      </c>
      <c r="B6" s="36" t="s">
        <v>7</v>
      </c>
      <c r="C6" s="36" t="s">
        <v>8</v>
      </c>
      <c r="D6" s="36">
        <v>5224</v>
      </c>
      <c r="E6" s="36"/>
      <c r="F6" s="36"/>
      <c r="G6" s="36"/>
      <c r="H6" s="36" t="s">
        <v>67</v>
      </c>
      <c r="I6" s="36" t="s">
        <v>68</v>
      </c>
      <c r="J6" s="37">
        <v>44839</v>
      </c>
      <c r="K6" s="38">
        <v>10295100</v>
      </c>
      <c r="L6" s="38">
        <v>9940000</v>
      </c>
      <c r="M6" s="36" t="s">
        <v>61</v>
      </c>
      <c r="N6" s="36" t="s">
        <v>85</v>
      </c>
      <c r="O6" s="36"/>
      <c r="P6" s="36"/>
      <c r="Q6" s="36" t="s">
        <v>62</v>
      </c>
      <c r="R6" s="38"/>
      <c r="S6" s="38"/>
      <c r="T6" s="38"/>
      <c r="U6" s="38"/>
      <c r="V6" s="38"/>
      <c r="W6" s="36"/>
      <c r="X6" s="36"/>
      <c r="Y6" s="36"/>
      <c r="Z6" s="38"/>
      <c r="AA6" s="38"/>
      <c r="AB6" s="36"/>
      <c r="AC6" s="36"/>
      <c r="AD6" s="36"/>
      <c r="AE6" s="36"/>
      <c r="AF6" s="36"/>
      <c r="AG6" s="36"/>
      <c r="AH6" s="36"/>
      <c r="AI6" s="37">
        <v>44839</v>
      </c>
      <c r="AJ6" s="36"/>
      <c r="AK6" s="36"/>
      <c r="AL6" s="36"/>
      <c r="AM6" s="36"/>
      <c r="AN6" s="36"/>
      <c r="AO6" s="36"/>
      <c r="AP6" s="36"/>
      <c r="AQ6" s="36"/>
      <c r="AR6" s="36"/>
      <c r="AS6" s="36">
        <v>20221020</v>
      </c>
    </row>
    <row r="7" spans="1:45" x14ac:dyDescent="0.25">
      <c r="A7" s="36">
        <v>900177280</v>
      </c>
      <c r="B7" s="36" t="s">
        <v>7</v>
      </c>
      <c r="C7" s="36" t="s">
        <v>8</v>
      </c>
      <c r="D7" s="36">
        <v>4187</v>
      </c>
      <c r="E7" s="36" t="s">
        <v>8</v>
      </c>
      <c r="F7" s="36">
        <v>4187</v>
      </c>
      <c r="G7" s="36"/>
      <c r="H7" s="36" t="s">
        <v>69</v>
      </c>
      <c r="I7" s="36" t="s">
        <v>70</v>
      </c>
      <c r="J7" s="37">
        <v>44651</v>
      </c>
      <c r="K7" s="38">
        <v>11484800</v>
      </c>
      <c r="L7" s="38">
        <v>11296700</v>
      </c>
      <c r="M7" s="36" t="s">
        <v>71</v>
      </c>
      <c r="N7" s="36" t="s">
        <v>86</v>
      </c>
      <c r="O7" s="36"/>
      <c r="P7" s="36"/>
      <c r="Q7" s="36" t="s">
        <v>72</v>
      </c>
      <c r="R7" s="38">
        <v>11296700</v>
      </c>
      <c r="S7" s="38">
        <v>0</v>
      </c>
      <c r="T7" s="38">
        <v>0</v>
      </c>
      <c r="U7" s="38">
        <v>0</v>
      </c>
      <c r="V7" s="38">
        <v>0</v>
      </c>
      <c r="W7" s="36"/>
      <c r="X7" s="36">
        <v>0</v>
      </c>
      <c r="Y7" s="36"/>
      <c r="Z7" s="38">
        <v>11296700</v>
      </c>
      <c r="AA7" s="38">
        <v>0</v>
      </c>
      <c r="AB7" s="36"/>
      <c r="AC7" s="36"/>
      <c r="AD7" s="36"/>
      <c r="AE7" s="36"/>
      <c r="AF7" s="36"/>
      <c r="AG7" s="36"/>
      <c r="AH7" s="36"/>
      <c r="AI7" s="37">
        <v>44651</v>
      </c>
      <c r="AJ7" s="36"/>
      <c r="AK7" s="36">
        <v>2</v>
      </c>
      <c r="AL7" s="36"/>
      <c r="AM7" s="36"/>
      <c r="AN7" s="36">
        <v>1</v>
      </c>
      <c r="AO7" s="36">
        <v>20220430</v>
      </c>
      <c r="AP7" s="36">
        <v>20220420</v>
      </c>
      <c r="AQ7" s="36">
        <v>11296700</v>
      </c>
      <c r="AR7" s="36">
        <v>0</v>
      </c>
      <c r="AS7" s="36">
        <v>20221020</v>
      </c>
    </row>
    <row r="8" spans="1:45" x14ac:dyDescent="0.25">
      <c r="A8" s="36">
        <v>900177280</v>
      </c>
      <c r="B8" s="36" t="s">
        <v>7</v>
      </c>
      <c r="C8" s="36" t="s">
        <v>8</v>
      </c>
      <c r="D8" s="36">
        <v>4683</v>
      </c>
      <c r="E8" s="36" t="s">
        <v>8</v>
      </c>
      <c r="F8" s="36">
        <v>4683</v>
      </c>
      <c r="G8" s="36"/>
      <c r="H8" s="36" t="s">
        <v>73</v>
      </c>
      <c r="I8" s="36" t="s">
        <v>74</v>
      </c>
      <c r="J8" s="37">
        <v>44742</v>
      </c>
      <c r="K8" s="38">
        <v>7652200</v>
      </c>
      <c r="L8" s="38">
        <v>7446600</v>
      </c>
      <c r="M8" s="36" t="s">
        <v>71</v>
      </c>
      <c r="N8" s="36" t="s">
        <v>86</v>
      </c>
      <c r="O8" s="36"/>
      <c r="P8" s="36"/>
      <c r="Q8" s="36" t="s">
        <v>72</v>
      </c>
      <c r="R8" s="38">
        <v>7446600</v>
      </c>
      <c r="S8" s="38">
        <v>0</v>
      </c>
      <c r="T8" s="38">
        <v>0</v>
      </c>
      <c r="U8" s="38">
        <v>0</v>
      </c>
      <c r="V8" s="38">
        <v>0</v>
      </c>
      <c r="W8" s="36"/>
      <c r="X8" s="36">
        <v>0</v>
      </c>
      <c r="Y8" s="36"/>
      <c r="Z8" s="38">
        <v>7446600</v>
      </c>
      <c r="AA8" s="38">
        <v>0</v>
      </c>
      <c r="AB8" s="36"/>
      <c r="AC8" s="36"/>
      <c r="AD8" s="36"/>
      <c r="AE8" s="36"/>
      <c r="AF8" s="36"/>
      <c r="AG8" s="36"/>
      <c r="AH8" s="36"/>
      <c r="AI8" s="37">
        <v>44742</v>
      </c>
      <c r="AJ8" s="36"/>
      <c r="AK8" s="36">
        <v>2</v>
      </c>
      <c r="AL8" s="36"/>
      <c r="AM8" s="36"/>
      <c r="AN8" s="36">
        <v>1</v>
      </c>
      <c r="AO8" s="36">
        <v>20220730</v>
      </c>
      <c r="AP8" s="36">
        <v>20220722</v>
      </c>
      <c r="AQ8" s="36">
        <v>7446600</v>
      </c>
      <c r="AR8" s="36">
        <v>0</v>
      </c>
      <c r="AS8" s="36">
        <v>20221020</v>
      </c>
    </row>
    <row r="9" spans="1:45" x14ac:dyDescent="0.25">
      <c r="A9" s="36">
        <v>900177280</v>
      </c>
      <c r="B9" s="36" t="s">
        <v>7</v>
      </c>
      <c r="C9" s="36" t="s">
        <v>8</v>
      </c>
      <c r="D9" s="36">
        <v>4850</v>
      </c>
      <c r="E9" s="36" t="s">
        <v>8</v>
      </c>
      <c r="F9" s="36">
        <v>4850</v>
      </c>
      <c r="G9" s="36"/>
      <c r="H9" s="36" t="s">
        <v>75</v>
      </c>
      <c r="I9" s="36" t="s">
        <v>76</v>
      </c>
      <c r="J9" s="37">
        <v>44772</v>
      </c>
      <c r="K9" s="38">
        <v>6890000</v>
      </c>
      <c r="L9" s="38">
        <v>6643900</v>
      </c>
      <c r="M9" s="36" t="s">
        <v>71</v>
      </c>
      <c r="N9" s="36" t="s">
        <v>86</v>
      </c>
      <c r="O9" s="36"/>
      <c r="P9" s="36"/>
      <c r="Q9" s="36" t="s">
        <v>72</v>
      </c>
      <c r="R9" s="38">
        <v>6643900</v>
      </c>
      <c r="S9" s="38">
        <v>0</v>
      </c>
      <c r="T9" s="38">
        <v>0</v>
      </c>
      <c r="U9" s="38">
        <v>0</v>
      </c>
      <c r="V9" s="38">
        <v>0</v>
      </c>
      <c r="W9" s="36"/>
      <c r="X9" s="36">
        <v>0</v>
      </c>
      <c r="Y9" s="36"/>
      <c r="Z9" s="38">
        <v>6643900</v>
      </c>
      <c r="AA9" s="38">
        <v>0</v>
      </c>
      <c r="AB9" s="36"/>
      <c r="AC9" s="36"/>
      <c r="AD9" s="36"/>
      <c r="AE9" s="36"/>
      <c r="AF9" s="36"/>
      <c r="AG9" s="36"/>
      <c r="AH9" s="36"/>
      <c r="AI9" s="37">
        <v>44772</v>
      </c>
      <c r="AJ9" s="36"/>
      <c r="AK9" s="36">
        <v>2</v>
      </c>
      <c r="AL9" s="36"/>
      <c r="AM9" s="36"/>
      <c r="AN9" s="36">
        <v>1</v>
      </c>
      <c r="AO9" s="36">
        <v>20220830</v>
      </c>
      <c r="AP9" s="36">
        <v>20220808</v>
      </c>
      <c r="AQ9" s="36">
        <v>6643900</v>
      </c>
      <c r="AR9" s="36">
        <v>0</v>
      </c>
      <c r="AS9" s="36">
        <v>20221020</v>
      </c>
    </row>
    <row r="10" spans="1:45" x14ac:dyDescent="0.25">
      <c r="A10" s="36">
        <v>900177280</v>
      </c>
      <c r="B10" s="36" t="s">
        <v>7</v>
      </c>
      <c r="C10" s="36" t="s">
        <v>8</v>
      </c>
      <c r="D10" s="36">
        <v>5020</v>
      </c>
      <c r="E10" s="36" t="s">
        <v>8</v>
      </c>
      <c r="F10" s="36">
        <v>5020</v>
      </c>
      <c r="G10" s="36"/>
      <c r="H10" s="36" t="s">
        <v>77</v>
      </c>
      <c r="I10" s="36" t="s">
        <v>78</v>
      </c>
      <c r="J10" s="37">
        <v>44804</v>
      </c>
      <c r="K10" s="38">
        <v>8506800</v>
      </c>
      <c r="L10" s="38">
        <v>8229100</v>
      </c>
      <c r="M10" s="36" t="s">
        <v>71</v>
      </c>
      <c r="N10" s="36" t="s">
        <v>86</v>
      </c>
      <c r="O10" s="36"/>
      <c r="P10" s="36"/>
      <c r="Q10" s="36" t="s">
        <v>72</v>
      </c>
      <c r="R10" s="38">
        <v>8229100</v>
      </c>
      <c r="S10" s="38">
        <v>0</v>
      </c>
      <c r="T10" s="38">
        <v>0</v>
      </c>
      <c r="U10" s="38">
        <v>0</v>
      </c>
      <c r="V10" s="38">
        <v>0</v>
      </c>
      <c r="W10" s="36"/>
      <c r="X10" s="36">
        <v>0</v>
      </c>
      <c r="Y10" s="36"/>
      <c r="Z10" s="38">
        <v>8229100</v>
      </c>
      <c r="AA10" s="38">
        <v>0</v>
      </c>
      <c r="AB10" s="36"/>
      <c r="AC10" s="36"/>
      <c r="AD10" s="36"/>
      <c r="AE10" s="36"/>
      <c r="AF10" s="36"/>
      <c r="AG10" s="36"/>
      <c r="AH10" s="36"/>
      <c r="AI10" s="37">
        <v>44804</v>
      </c>
      <c r="AJ10" s="36"/>
      <c r="AK10" s="36">
        <v>2</v>
      </c>
      <c r="AL10" s="36"/>
      <c r="AM10" s="36"/>
      <c r="AN10" s="36">
        <v>1</v>
      </c>
      <c r="AO10" s="36">
        <v>20220930</v>
      </c>
      <c r="AP10" s="36">
        <v>20220912</v>
      </c>
      <c r="AQ10" s="36">
        <v>8229100</v>
      </c>
      <c r="AR10" s="36">
        <v>0</v>
      </c>
      <c r="AS10" s="36">
        <v>20221020</v>
      </c>
    </row>
    <row r="11" spans="1:45" x14ac:dyDescent="0.25">
      <c r="A11" s="36">
        <v>900177280</v>
      </c>
      <c r="B11" s="36" t="s">
        <v>7</v>
      </c>
      <c r="C11" s="36" t="s">
        <v>8</v>
      </c>
      <c r="D11" s="36">
        <v>3962</v>
      </c>
      <c r="E11" s="36" t="s">
        <v>8</v>
      </c>
      <c r="F11" s="36">
        <v>3962</v>
      </c>
      <c r="G11" s="36"/>
      <c r="H11" s="36" t="s">
        <v>79</v>
      </c>
      <c r="I11" s="36" t="s">
        <v>80</v>
      </c>
      <c r="J11" s="37">
        <v>44620</v>
      </c>
      <c r="K11" s="38">
        <v>6544800</v>
      </c>
      <c r="L11" s="38">
        <v>6439500</v>
      </c>
      <c r="M11" s="36" t="s">
        <v>81</v>
      </c>
      <c r="N11" s="36" t="s">
        <v>90</v>
      </c>
      <c r="O11" s="39">
        <v>4196398</v>
      </c>
      <c r="P11" s="36">
        <v>1222099837</v>
      </c>
      <c r="Q11" s="36" t="s">
        <v>72</v>
      </c>
      <c r="R11" s="38">
        <v>6439500</v>
      </c>
      <c r="S11" s="38">
        <v>419400</v>
      </c>
      <c r="T11" s="38">
        <v>0</v>
      </c>
      <c r="U11" s="38">
        <v>0</v>
      </c>
      <c r="V11" s="38">
        <v>0</v>
      </c>
      <c r="W11" s="36"/>
      <c r="X11" s="36">
        <v>231700</v>
      </c>
      <c r="Y11" s="36" t="s">
        <v>82</v>
      </c>
      <c r="Z11" s="38">
        <v>5788400</v>
      </c>
      <c r="AA11" s="38">
        <v>231700</v>
      </c>
      <c r="AB11" s="36"/>
      <c r="AC11" s="39">
        <v>1474410</v>
      </c>
      <c r="AD11" s="36">
        <v>2201288747</v>
      </c>
      <c r="AE11" s="36" t="s">
        <v>87</v>
      </c>
      <c r="AF11" s="36"/>
      <c r="AG11" s="36"/>
      <c r="AH11" s="36"/>
      <c r="AI11" s="37">
        <v>44620</v>
      </c>
      <c r="AJ11" s="36"/>
      <c r="AK11" s="36">
        <v>9</v>
      </c>
      <c r="AL11" s="36"/>
      <c r="AM11" s="36" t="s">
        <v>83</v>
      </c>
      <c r="AN11" s="36">
        <v>2</v>
      </c>
      <c r="AO11" s="36">
        <v>21001231</v>
      </c>
      <c r="AP11" s="36">
        <v>20220325</v>
      </c>
      <c r="AQ11" s="36">
        <v>6439500</v>
      </c>
      <c r="AR11" s="36">
        <v>419400</v>
      </c>
      <c r="AS11" s="36">
        <v>20221020</v>
      </c>
    </row>
    <row r="13" spans="1:45" x14ac:dyDescent="0.25">
      <c r="N13" s="3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D0086-01C4-496D-AE11-2A8ADBB03CB5}">
  <dimension ref="B1:J41"/>
  <sheetViews>
    <sheetView showGridLines="0" tabSelected="1" topLeftCell="A7" zoomScale="90" zoomScaleNormal="90" zoomScaleSheetLayoutView="100" workbookViewId="0">
      <selection activeCell="N22" sqref="N22"/>
    </sheetView>
  </sheetViews>
  <sheetFormatPr baseColWidth="10" defaultRowHeight="12.75" x14ac:dyDescent="0.2"/>
  <cols>
    <col min="1" max="1" width="1" style="57" customWidth="1"/>
    <col min="2" max="2" width="11.42578125" style="57"/>
    <col min="3" max="3" width="17.5703125" style="57" customWidth="1"/>
    <col min="4" max="4" width="11.5703125" style="57" customWidth="1"/>
    <col min="5" max="8" width="11.42578125" style="57"/>
    <col min="9" max="9" width="22.5703125" style="57" customWidth="1"/>
    <col min="10" max="10" width="14" style="57" customWidth="1"/>
    <col min="11" max="16384" width="11.42578125" style="57"/>
  </cols>
  <sheetData>
    <row r="1" spans="2:10" ht="6" customHeight="1" thickBot="1" x14ac:dyDescent="0.25"/>
    <row r="2" spans="2:10" ht="19.5" customHeight="1" x14ac:dyDescent="0.2">
      <c r="B2" s="58"/>
      <c r="C2" s="59"/>
      <c r="D2" s="60" t="s">
        <v>99</v>
      </c>
      <c r="E2" s="61"/>
      <c r="F2" s="61"/>
      <c r="G2" s="61"/>
      <c r="H2" s="61"/>
      <c r="I2" s="62"/>
      <c r="J2" s="63" t="s">
        <v>100</v>
      </c>
    </row>
    <row r="3" spans="2:10" ht="13.5" thickBot="1" x14ac:dyDescent="0.25">
      <c r="B3" s="64"/>
      <c r="C3" s="65"/>
      <c r="D3" s="66"/>
      <c r="E3" s="67"/>
      <c r="F3" s="67"/>
      <c r="G3" s="67"/>
      <c r="H3" s="67"/>
      <c r="I3" s="68"/>
      <c r="J3" s="69"/>
    </row>
    <row r="4" spans="2:10" x14ac:dyDescent="0.2">
      <c r="B4" s="64"/>
      <c r="C4" s="65"/>
      <c r="D4" s="60" t="s">
        <v>101</v>
      </c>
      <c r="E4" s="61"/>
      <c r="F4" s="61"/>
      <c r="G4" s="61"/>
      <c r="H4" s="61"/>
      <c r="I4" s="62"/>
      <c r="J4" s="63" t="s">
        <v>102</v>
      </c>
    </row>
    <row r="5" spans="2:10" x14ac:dyDescent="0.2">
      <c r="B5" s="64"/>
      <c r="C5" s="65"/>
      <c r="D5" s="70"/>
      <c r="E5" s="71"/>
      <c r="F5" s="71"/>
      <c r="G5" s="71"/>
      <c r="H5" s="71"/>
      <c r="I5" s="72"/>
      <c r="J5" s="73"/>
    </row>
    <row r="6" spans="2:10" ht="13.5" thickBot="1" x14ac:dyDescent="0.25">
      <c r="B6" s="74"/>
      <c r="C6" s="75"/>
      <c r="D6" s="66"/>
      <c r="E6" s="67"/>
      <c r="F6" s="67"/>
      <c r="G6" s="67"/>
      <c r="H6" s="67"/>
      <c r="I6" s="68"/>
      <c r="J6" s="69"/>
    </row>
    <row r="7" spans="2:10" x14ac:dyDescent="0.2">
      <c r="B7" s="76"/>
      <c r="J7" s="77"/>
    </row>
    <row r="8" spans="2:10" x14ac:dyDescent="0.2">
      <c r="B8" s="76"/>
      <c r="J8" s="77"/>
    </row>
    <row r="9" spans="2:10" x14ac:dyDescent="0.2">
      <c r="B9" s="76"/>
      <c r="J9" s="77"/>
    </row>
    <row r="10" spans="2:10" x14ac:dyDescent="0.2">
      <c r="B10" s="76"/>
      <c r="C10" s="78" t="s">
        <v>122</v>
      </c>
      <c r="E10" s="79"/>
      <c r="J10" s="77"/>
    </row>
    <row r="11" spans="2:10" x14ac:dyDescent="0.2">
      <c r="B11" s="76"/>
      <c r="J11" s="77"/>
    </row>
    <row r="12" spans="2:10" x14ac:dyDescent="0.2">
      <c r="B12" s="76"/>
      <c r="C12" s="78" t="s">
        <v>123</v>
      </c>
      <c r="J12" s="77"/>
    </row>
    <row r="13" spans="2:10" x14ac:dyDescent="0.2">
      <c r="B13" s="76"/>
      <c r="C13" s="78" t="s">
        <v>124</v>
      </c>
      <c r="J13" s="77"/>
    </row>
    <row r="14" spans="2:10" x14ac:dyDescent="0.2">
      <c r="B14" s="76"/>
      <c r="J14" s="77"/>
    </row>
    <row r="15" spans="2:10" x14ac:dyDescent="0.2">
      <c r="B15" s="76"/>
      <c r="C15" s="57" t="s">
        <v>126</v>
      </c>
      <c r="J15" s="77"/>
    </row>
    <row r="16" spans="2:10" x14ac:dyDescent="0.2">
      <c r="B16" s="76"/>
      <c r="C16" s="80"/>
      <c r="J16" s="77"/>
    </row>
    <row r="17" spans="2:10" x14ac:dyDescent="0.2">
      <c r="B17" s="76"/>
      <c r="C17" s="57" t="s">
        <v>125</v>
      </c>
      <c r="D17" s="79"/>
      <c r="H17" s="81" t="s">
        <v>103</v>
      </c>
      <c r="I17" s="81" t="s">
        <v>104</v>
      </c>
      <c r="J17" s="77"/>
    </row>
    <row r="18" spans="2:10" x14ac:dyDescent="0.2">
      <c r="B18" s="76"/>
      <c r="C18" s="78" t="s">
        <v>105</v>
      </c>
      <c r="D18" s="78"/>
      <c r="E18" s="78"/>
      <c r="F18" s="78"/>
      <c r="H18" s="82">
        <v>9</v>
      </c>
      <c r="I18" s="83">
        <v>67063300</v>
      </c>
      <c r="J18" s="77"/>
    </row>
    <row r="19" spans="2:10" x14ac:dyDescent="0.2">
      <c r="B19" s="76"/>
      <c r="C19" s="57" t="s">
        <v>106</v>
      </c>
      <c r="H19" s="84">
        <v>0</v>
      </c>
      <c r="I19" s="85">
        <v>1592002</v>
      </c>
      <c r="J19" s="77"/>
    </row>
    <row r="20" spans="2:10" x14ac:dyDescent="0.2">
      <c r="B20" s="76"/>
      <c r="C20" s="57" t="s">
        <v>107</v>
      </c>
      <c r="H20" s="84">
        <v>0</v>
      </c>
      <c r="I20" s="85">
        <v>0</v>
      </c>
      <c r="J20" s="77"/>
    </row>
    <row r="21" spans="2:10" x14ac:dyDescent="0.2">
      <c r="B21" s="76"/>
      <c r="C21" s="57" t="s">
        <v>108</v>
      </c>
      <c r="H21" s="84">
        <v>4</v>
      </c>
      <c r="I21" s="86">
        <v>27007500</v>
      </c>
      <c r="J21" s="77"/>
    </row>
    <row r="22" spans="2:10" x14ac:dyDescent="0.2">
      <c r="B22" s="76"/>
      <c r="C22" s="57" t="s">
        <v>109</v>
      </c>
      <c r="H22" s="84">
        <v>0</v>
      </c>
      <c r="I22" s="85">
        <v>419400</v>
      </c>
      <c r="J22" s="77"/>
    </row>
    <row r="23" spans="2:10" ht="13.5" thickBot="1" x14ac:dyDescent="0.25">
      <c r="B23" s="76"/>
      <c r="C23" s="57" t="s">
        <v>110</v>
      </c>
      <c r="H23" s="87">
        <v>1</v>
      </c>
      <c r="I23" s="88">
        <v>231700</v>
      </c>
      <c r="J23" s="77"/>
    </row>
    <row r="24" spans="2:10" x14ac:dyDescent="0.2">
      <c r="B24" s="76"/>
      <c r="C24" s="78" t="s">
        <v>111</v>
      </c>
      <c r="D24" s="78"/>
      <c r="E24" s="78"/>
      <c r="F24" s="78"/>
      <c r="H24" s="82">
        <f>H19+H20+H21+H22+H23</f>
        <v>5</v>
      </c>
      <c r="I24" s="89">
        <f>I19+I20+I21+I22+I23</f>
        <v>29250602</v>
      </c>
      <c r="J24" s="77"/>
    </row>
    <row r="25" spans="2:10" x14ac:dyDescent="0.2">
      <c r="B25" s="76"/>
      <c r="C25" s="57" t="s">
        <v>112</v>
      </c>
      <c r="H25" s="84">
        <v>4</v>
      </c>
      <c r="I25" s="85">
        <v>37812698</v>
      </c>
      <c r="J25" s="77"/>
    </row>
    <row r="26" spans="2:10" x14ac:dyDescent="0.2">
      <c r="B26" s="76"/>
      <c r="C26" s="57" t="s">
        <v>113</v>
      </c>
      <c r="H26" s="84">
        <v>0</v>
      </c>
      <c r="I26" s="85">
        <v>0</v>
      </c>
      <c r="J26" s="77"/>
    </row>
    <row r="27" spans="2:10" ht="13.5" thickBot="1" x14ac:dyDescent="0.25">
      <c r="B27" s="76"/>
      <c r="C27" s="57" t="s">
        <v>114</v>
      </c>
      <c r="H27" s="87">
        <v>0</v>
      </c>
      <c r="I27" s="88">
        <v>0</v>
      </c>
      <c r="J27" s="77"/>
    </row>
    <row r="28" spans="2:10" x14ac:dyDescent="0.2">
      <c r="B28" s="76"/>
      <c r="C28" s="78" t="s">
        <v>115</v>
      </c>
      <c r="D28" s="78"/>
      <c r="E28" s="78"/>
      <c r="F28" s="78"/>
      <c r="H28" s="82">
        <f>H25+H26+H27</f>
        <v>4</v>
      </c>
      <c r="I28" s="89">
        <f>I25+I26+I27</f>
        <v>37812698</v>
      </c>
      <c r="J28" s="77"/>
    </row>
    <row r="29" spans="2:10" ht="13.5" thickBot="1" x14ac:dyDescent="0.25">
      <c r="B29" s="76"/>
      <c r="C29" s="57" t="s">
        <v>116</v>
      </c>
      <c r="D29" s="78"/>
      <c r="E29" s="78"/>
      <c r="F29" s="78"/>
      <c r="H29" s="87">
        <v>0</v>
      </c>
      <c r="I29" s="88">
        <v>0</v>
      </c>
      <c r="J29" s="77"/>
    </row>
    <row r="30" spans="2:10" x14ac:dyDescent="0.2">
      <c r="B30" s="76"/>
      <c r="C30" s="78" t="s">
        <v>117</v>
      </c>
      <c r="D30" s="78"/>
      <c r="E30" s="78"/>
      <c r="F30" s="78"/>
      <c r="H30" s="84">
        <f>H29</f>
        <v>0</v>
      </c>
      <c r="I30" s="85">
        <f>I29</f>
        <v>0</v>
      </c>
      <c r="J30" s="77"/>
    </row>
    <row r="31" spans="2:10" x14ac:dyDescent="0.2">
      <c r="B31" s="76"/>
      <c r="C31" s="78"/>
      <c r="D31" s="78"/>
      <c r="E31" s="78"/>
      <c r="F31" s="78"/>
      <c r="H31" s="90"/>
      <c r="I31" s="89"/>
      <c r="J31" s="77"/>
    </row>
    <row r="32" spans="2:10" ht="13.5" thickBot="1" x14ac:dyDescent="0.25">
      <c r="B32" s="76"/>
      <c r="C32" s="78" t="s">
        <v>118</v>
      </c>
      <c r="D32" s="78"/>
      <c r="H32" s="91">
        <f>H24+H28+H30</f>
        <v>9</v>
      </c>
      <c r="I32" s="92">
        <f>I24+I28+I30</f>
        <v>67063300</v>
      </c>
      <c r="J32" s="77"/>
    </row>
    <row r="33" spans="2:10" ht="13.5" thickTop="1" x14ac:dyDescent="0.2">
      <c r="B33" s="76"/>
      <c r="C33" s="78"/>
      <c r="D33" s="78"/>
      <c r="H33" s="93"/>
      <c r="I33" s="85"/>
      <c r="J33" s="77"/>
    </row>
    <row r="34" spans="2:10" x14ac:dyDescent="0.2">
      <c r="B34" s="76"/>
      <c r="G34" s="93"/>
      <c r="H34" s="93"/>
      <c r="I34" s="93"/>
      <c r="J34" s="77"/>
    </row>
    <row r="35" spans="2:10" x14ac:dyDescent="0.2">
      <c r="B35" s="76"/>
      <c r="G35" s="93"/>
      <c r="H35" s="93"/>
      <c r="I35" s="93"/>
      <c r="J35" s="77"/>
    </row>
    <row r="36" spans="2:10" x14ac:dyDescent="0.2">
      <c r="B36" s="76"/>
      <c r="G36" s="93"/>
      <c r="H36" s="93"/>
      <c r="I36" s="93"/>
      <c r="J36" s="77"/>
    </row>
    <row r="37" spans="2:10" ht="13.5" thickBot="1" x14ac:dyDescent="0.25">
      <c r="B37" s="76"/>
      <c r="C37" s="94"/>
      <c r="D37" s="94"/>
      <c r="G37" s="95" t="s">
        <v>119</v>
      </c>
      <c r="H37" s="94"/>
      <c r="I37" s="93"/>
      <c r="J37" s="77"/>
    </row>
    <row r="38" spans="2:10" ht="4.5" customHeight="1" x14ac:dyDescent="0.2">
      <c r="B38" s="76"/>
      <c r="C38" s="93"/>
      <c r="D38" s="93"/>
      <c r="G38" s="93"/>
      <c r="H38" s="93"/>
      <c r="I38" s="93"/>
      <c r="J38" s="77"/>
    </row>
    <row r="39" spans="2:10" x14ac:dyDescent="0.2">
      <c r="B39" s="76"/>
      <c r="C39" s="78" t="s">
        <v>120</v>
      </c>
      <c r="G39" s="96" t="s">
        <v>121</v>
      </c>
      <c r="H39" s="93"/>
      <c r="I39" s="93"/>
      <c r="J39" s="77"/>
    </row>
    <row r="40" spans="2:10" x14ac:dyDescent="0.2">
      <c r="B40" s="76"/>
      <c r="G40" s="93"/>
      <c r="H40" s="93"/>
      <c r="I40" s="93"/>
      <c r="J40" s="77"/>
    </row>
    <row r="41" spans="2:10" ht="18.75" customHeight="1" thickBot="1" x14ac:dyDescent="0.25">
      <c r="B41" s="97"/>
      <c r="C41" s="98"/>
      <c r="D41" s="98"/>
      <c r="E41" s="98"/>
      <c r="F41" s="98"/>
      <c r="G41" s="94"/>
      <c r="H41" s="94"/>
      <c r="I41" s="94"/>
      <c r="J41" s="9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BOLENA TOVAR</dc:creator>
  <cp:lastModifiedBy>Diego Fernando Fernandez Valencia</cp:lastModifiedBy>
  <dcterms:created xsi:type="dcterms:W3CDTF">2022-10-12T19:51:55Z</dcterms:created>
  <dcterms:modified xsi:type="dcterms:W3CDTF">2022-10-19T21:57:25Z</dcterms:modified>
</cp:coreProperties>
</file>