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E3CB564F-504D-4AE8-9FF3-D511F6DD1FD3}" xr6:coauthVersionLast="47" xr6:coauthVersionMax="47" xr10:uidLastSave="{00000000-0000-0000-0000-000000000000}"/>
  <bookViews>
    <workbookView xWindow="-120" yWindow="-120" windowWidth="20730" windowHeight="11160" activeTab="3" xr2:uid="{6169957C-B953-4321-8D48-B8965AE5BB8B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FACTURA'!$A$2:$BA$6</definedName>
  </definedNames>
  <calcPr calcId="191029"/>
  <pivotCaches>
    <pivotCache cacheId="4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AE1" i="2"/>
  <c r="AF1" i="2"/>
  <c r="AC1" i="2"/>
  <c r="AA1" i="2"/>
  <c r="Y1" i="2"/>
  <c r="W1" i="2"/>
  <c r="T1" i="2"/>
  <c r="Q1" i="2"/>
  <c r="L1" i="2"/>
  <c r="K1" i="2"/>
  <c r="L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3747F115-6FE5-44C3-B233-F501B684A53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D72B9C5E-5568-49B3-B911-D3776E1B7B9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B2539FD6-3A36-4667-8A0F-AAB16C4EAF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9021266-D541-4766-94D5-41EB354BA47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<sst xmlns="http://schemas.openxmlformats.org/spreadsheetml/2006/main" count="146" uniqueCount="113">
  <si>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</si>
  <si>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</si>
  <si>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</si>
  <si>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</si>
  <si>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</si>
  <si>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</si>
  <si>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</si>
  <si>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</si>
  <si>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</si>
  <si>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</si>
  <si>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</si>
  <si>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</si>
  <si>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PFM</t>
  </si>
  <si>
    <t xml:space="preserve">SOPORTE VITAL CALI SAS </t>
  </si>
  <si>
    <t>SVC</t>
  </si>
  <si>
    <t>PGP</t>
  </si>
  <si>
    <t>LLAVE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</si>
  <si>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</si>
  <si>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</si>
  <si>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</si>
  <si>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</si>
  <si>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</si>
  <si>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</si>
  <si>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</si>
  <si>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</si>
  <si>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FECHA_FACT_IPS</t>
  </si>
  <si>
    <t>VALOR_FACT_IPS</t>
  </si>
  <si>
    <t>SALDO_FACT_IPS</t>
  </si>
  <si>
    <t>OBSERVACION_SASS</t>
  </si>
  <si>
    <t>ESTADO ANTERIOR</t>
  </si>
  <si>
    <t>LIBRO/PGP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</si>
  <si>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</si>
  <si>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</si>
  <si>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</si>
  <si>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</si>
  <si>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</si>
  <si>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</si>
  <si>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</si>
  <si>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</si>
  <si>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</si>
  <si>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</si>
  <si>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</si>
  <si>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</si>
  <si>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</si>
  <si>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</si>
  <si>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</si>
  <si>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</si>
  <si>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</si>
  <si>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</si>
  <si>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</si>
  <si>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COMERCIAL</t>
  </si>
  <si>
    <t>OBSERVACIONES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</si>
  <si>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</si>
  <si>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</si>
  <si>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</si>
  <si>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</si>
  <si>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</si>
  <si>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</si>
  <si>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</si>
  <si>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</si>
  <si>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</si>
  <si>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</si>
  <si>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</si>
  <si>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</si>
  <si>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</si>
  <si>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</si>
  <si>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A)Factura no radicada en ERP</t>
  </si>
  <si>
    <t>FACTURA CANCELADA</t>
  </si>
  <si>
    <t>no_cruza</t>
  </si>
  <si>
    <t>FACTURA PENDIENTE DE PAGO</t>
  </si>
  <si>
    <t>30.08.2022</t>
  </si>
  <si>
    <t>SVC_2664</t>
  </si>
  <si>
    <t>900196862_SVC_2664</t>
  </si>
  <si>
    <t>SVC_2681</t>
  </si>
  <si>
    <t>900196862_SVC_2681</t>
  </si>
  <si>
    <t>SVC_2730</t>
  </si>
  <si>
    <t>900196862_SVC_2730</t>
  </si>
  <si>
    <t>SVC_2746</t>
  </si>
  <si>
    <t>900196862_SVC_2746</t>
  </si>
  <si>
    <t>Total general</t>
  </si>
  <si>
    <t xml:space="preserve">ESTADO EPS </t>
  </si>
  <si>
    <t xml:space="preserve">FACTURAS </t>
  </si>
  <si>
    <t xml:space="preserve">SALDO FACT IPS </t>
  </si>
  <si>
    <t>RETENCIÓN</t>
  </si>
  <si>
    <t>VALOR CANCELADO</t>
  </si>
  <si>
    <t>FOR-CSA-018</t>
  </si>
  <si>
    <t>HOJA 1 DE 1</t>
  </si>
  <si>
    <t>RESUMEN DE CARTERA REVISADA POR LA EPS</t>
  </si>
  <si>
    <t>VERSION 1</t>
  </si>
  <si>
    <t>SANTIAGO DE CALI , OCTUBRE 18 DE 2022</t>
  </si>
  <si>
    <t xml:space="preserve">Señores : SOPORTE VITAL CALI SAS </t>
  </si>
  <si>
    <t>NIT: 900196862</t>
  </si>
  <si>
    <t>A continuacion me permito remitir nuestra respuesta al estado de cartera presentado en la fecha: 12/10/2022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</si>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</sst>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;@"/>
    <numFmt numFmtId="165" formatCode="_-* #,##0\ _€_-;\-* #,##0\ _€_-;_-* &quot;-&quot;\ _€_-;_-@_-"/>
    <numFmt numFmtId="166" formatCode="&quot;$&quot;\ #,##0"/>
    <numFmt numFmtId="171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0" fillId="2" borderId="1" xfId="0" applyFill="1" applyBorder="1"/>
    <xf numFmtId="165" fontId="0" fillId="2" borderId="1" xfId="1" applyFont="1" applyFill="1" applyBorder="1"/>
    <xf numFmtId="165" fontId="0" fillId="0" borderId="0" xfId="0" applyNumberFormat="1"/>
    <xf numFmtId="166" fontId="5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0" applyNumberFormat="1" applyBorder="1"/>
    <xf numFmtId="3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166" fontId="0" fillId="0" borderId="4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166" fontId="0" fillId="0" borderId="7" xfId="0" applyNumberFormat="1" applyBorder="1"/>
    <xf numFmtId="166" fontId="0" fillId="0" borderId="9" xfId="0" applyNumberFormat="1" applyBorder="1"/>
    <xf numFmtId="166" fontId="0" fillId="0" borderId="10" xfId="0" applyNumberFormat="1" applyBorder="1"/>
    <xf numFmtId="0" fontId="7" fillId="0" borderId="0" xfId="2" applyFont="1"/>
    <xf numFmtId="0" fontId="7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/>
    </xf>
    <xf numFmtId="0" fontId="7" fillId="0" borderId="16" xfId="2" applyFont="1" applyBorder="1" applyAlignment="1">
      <alignment horizontal="centerContinuous"/>
    </xf>
    <xf numFmtId="0" fontId="8" fillId="0" borderId="17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 vertical="center"/>
    </xf>
    <xf numFmtId="0" fontId="8" fillId="0" borderId="19" xfId="2" applyFont="1" applyBorder="1" applyAlignment="1">
      <alignment horizontal="centerContinuous" vertical="center"/>
    </xf>
    <xf numFmtId="0" fontId="8" fillId="0" borderId="20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21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/>
    </xf>
    <xf numFmtId="0" fontId="7" fillId="0" borderId="19" xfId="2" applyFont="1" applyBorder="1" applyAlignment="1">
      <alignment horizontal="centerContinuous"/>
    </xf>
    <xf numFmtId="0" fontId="7" fillId="0" borderId="15" xfId="2" applyFont="1" applyBorder="1"/>
    <xf numFmtId="0" fontId="7" fillId="0" borderId="16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" fontId="7" fillId="0" borderId="18" xfId="2" applyNumberFormat="1" applyFont="1" applyBorder="1" applyAlignment="1">
      <alignment horizontal="center"/>
    </xf>
    <xf numFmtId="171" fontId="7" fillId="0" borderId="18" xfId="2" applyNumberFormat="1" applyFont="1" applyBorder="1" applyAlignment="1">
      <alignment horizontal="right"/>
    </xf>
    <xf numFmtId="171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22" xfId="2" applyNumberFormat="1" applyFont="1" applyBorder="1" applyAlignment="1">
      <alignment horizontal="center"/>
    </xf>
    <xf numFmtId="171" fontId="8" fillId="0" borderId="22" xfId="2" applyNumberFormat="1" applyFont="1" applyBorder="1" applyAlignment="1">
      <alignment horizontal="right"/>
    </xf>
    <xf numFmtId="171" fontId="7" fillId="0" borderId="0" xfId="2" applyNumberFormat="1" applyFont="1"/>
    <xf numFmtId="171" fontId="7" fillId="0" borderId="18" xfId="2" applyNumberFormat="1" applyFont="1" applyBorder="1"/>
    <xf numFmtId="171" fontId="8" fillId="0" borderId="18" xfId="2" applyNumberFormat="1" applyFont="1" applyBorder="1"/>
    <xf numFmtId="171" fontId="8" fillId="0" borderId="0" xfId="2" applyNumberFormat="1" applyFont="1"/>
    <xf numFmtId="0" fontId="7" fillId="0" borderId="17" xfId="2" applyFont="1" applyBorder="1"/>
    <xf numFmtId="0" fontId="7" fillId="0" borderId="18" xfId="2" applyFont="1" applyBorder="1"/>
    <xf numFmtId="0" fontId="7" fillId="0" borderId="19" xfId="2" applyFont="1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</cellXfs>
  <cellStyles count="3">
    <cellStyle name="Millares [0]" xfId="1" builtinId="6"/>
    <cellStyle name="Normal" xfId="0" builtinId="0"/>
    <cellStyle name="Normal 2 2" xfId="2" xr:uid="{F6421B17-14F5-4888-B861-9C1375AA1523}"/>
  </cellStyles>
  <dxfs count="13">
    <dxf>
      <alignment horizontal="center"/>
    </dxf>
    <dxf>
      <alignment horizontal="center"/>
    </dxf>
    <dxf>
      <numFmt numFmtId="170" formatCode="&quot;$&quot;\ #,##0.0"/>
    </dxf>
    <dxf>
      <numFmt numFmtId="166" formatCode="&quot;$&quot;\ #,##0"/>
    </dxf>
    <dxf>
      <numFmt numFmtId="170" formatCode="&quot;$&quot;\ #,##0.0"/>
    </dxf>
    <dxf>
      <numFmt numFmtId="169" formatCode="&quot;$&quot;\ #,##0.00"/>
    </dxf>
    <dxf>
      <numFmt numFmtId="169" formatCode="&quot;$&quot;\ #,##0.00"/>
    </dxf>
    <dxf>
      <numFmt numFmtId="166" formatCode="&quot;$&quot;\ #,##0"/>
    </dxf>
    <dxf>
      <numFmt numFmtId="166" formatCode="&quot;$&quot;\ #,##0"/>
    </dxf>
    <dxf>
      <numFmt numFmtId="170" formatCode="&quot;$&quot;\ #,##0.0"/>
    </dxf>
    <dxf>
      <numFmt numFmtId="170" formatCode="&quot;$&quot;\ #,##0.0"/>
    </dxf>
    <dxf>
      <numFmt numFmtId="169" formatCode="&quot;$&quot;\ #,##0.00"/>
    </dxf>
    <dxf>
      <numFmt numFmtId="169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D73B1E-EB8F-43C2-AE49-63DFDD14E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0E63A81-B530-4CD1-9304-3AD501498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3.331599189813" createdVersion="8" refreshedVersion="8" minRefreshableVersion="3" recordCount="4" xr:uid="{4C5E7CC6-847D-473F-9693-445A8C310C49}">
  <cacheSource type="worksheet">
    <worksheetSource ref="A2:BA6" sheet="ESTADO DE CADA FACTURA"/>
  </cacheSource>
  <cacheFields count="53">
    <cacheField name="NIT_IPS" numFmtId="0">
      <sharedItems containsSemiMixedTypes="0" containsString="0" containsNumber="1" containsInteger="1" minValue="900196862" maxValue="90019686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664" maxValue="2746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8-17T00:00:00" maxDate="2022-09-21T00:00:00"/>
    </cacheField>
    <cacheField name="VALOR_FACT_IPS" numFmtId="166">
      <sharedItems containsSemiMixedTypes="0" containsString="0" containsNumber="1" containsInteger="1" minValue="11280039" maxValue="68719961"/>
    </cacheField>
    <cacheField name="SALDO_FACT_IPS" numFmtId="166">
      <sharedItems containsSemiMixedTypes="0" containsString="0" containsNumber="1" containsInteger="1" minValue="11280039" maxValue="68719961"/>
    </cacheField>
    <cacheField name="OBSERVACION_SASS" numFmtId="0">
      <sharedItems/>
    </cacheField>
    <cacheField name="ESTADO ANTERIOR" numFmtId="0">
      <sharedItems/>
    </cacheField>
    <cacheField name="LIBRO/PGP" numFmtId="0">
      <sharedItems/>
    </cacheField>
    <cacheField name="ESTADO EPS OCTUBRE 18 DEL 2022" numFmtId="0">
      <sharedItems count="2">
        <s v="FACTURA PENDIENTE DE PAGO"/>
        <s v="FACTURA CANCELADA"/>
      </sharedItems>
    </cacheField>
    <cacheField name="POR PAGAR SAP" numFmtId="0">
      <sharedItems containsString="0" containsBlank="1" containsNumber="1" containsInteger="1" minValue="11054438" maxValue="15173045"/>
    </cacheField>
    <cacheField name="DOCUMENTO CONTABLE" numFmtId="0">
      <sharedItems containsString="0" containsBlank="1" containsNumber="1" containsInteger="1" minValue="1222086405" maxValue="1222133750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6">
      <sharedItems containsNonDate="0" containsString="0" containsBlank="1"/>
    </cacheField>
    <cacheField name="VALOR_NOTA_CREDITO" numFmtId="166">
      <sharedItems containsNonDate="0" containsString="0" containsBlank="1"/>
    </cacheField>
    <cacheField name="VALOR_GLOSA_ACEPTDA" numFmtId="166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6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6">
      <sharedItems containsNonDate="0" containsString="0" containsBlank="1"/>
    </cacheField>
    <cacheField name="SALDO_SASS" numFmtId="166">
      <sharedItems containsNonDate="0" containsString="0" containsBlank="1"/>
    </cacheField>
    <cacheField name="RETENCION" numFmtId="0">
      <sharedItems containsString="0" containsBlank="1" containsNumber="1" containsInteger="1" minValue="1374399" maxValue="1374399"/>
    </cacheField>
    <cacheField name="VALO_CANCELADO_SAP" numFmtId="166">
      <sharedItems containsString="0" containsBlank="1" containsNumber="1" containsInteger="1" minValue="67345561" maxValue="67345561"/>
    </cacheField>
    <cacheField name="DOC_COMPENSACION_SAP" numFmtId="0">
      <sharedItems containsString="0" containsBlank="1" containsNumber="1" containsInteger="1" minValue="2201288697" maxValue="2201288697"/>
    </cacheField>
    <cacheField name="FECHA_COMPENSACION_SAP" numFmtId="0">
      <sharedItems containsBlank="1"/>
    </cacheField>
    <cacheField name="COMERCIAL" numFmtId="0">
      <sharedItems containsNonDate="0" containsString="0" containsBlank="1"/>
    </cacheField>
    <cacheField name="VALO_CANCELADO_SAP2" numFmtId="0">
      <sharedItems containsNonDate="0" containsString="0" containsBlank="1"/>
    </cacheField>
    <cacheField name="DOC_COMPENSACION_SAP2" numFmtId="0">
      <sharedItems containsNonDate="0" containsString="0" containsBlank="1"/>
    </cacheField>
    <cacheField name="FECHA_COMPENSACION_SAP2" numFmtId="0">
      <sharedItems containsNonDate="0" containsString="0" containsBlank="1"/>
    </cacheField>
    <cacheField name="OBSERVACIONES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8-17T00:00:00" maxDate="2022-09-21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1018" maxValue="20221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900196862"/>
    <s v="SOPORTE VITAL CALI SAS "/>
    <s v="SVC"/>
    <n v="2664"/>
    <m/>
    <m/>
    <m/>
    <s v="SVC_2664"/>
    <s v="900196862_SVC_2664"/>
    <d v="2022-08-17T00:00:00"/>
    <n v="15482699"/>
    <n v="15482699"/>
    <s v="A)Factura no radicada en ERP"/>
    <e v="#N/A"/>
    <s v="PGP"/>
    <x v="0"/>
    <n v="15173045"/>
    <n v="1222086405"/>
    <m/>
    <m/>
    <m/>
    <s v="no_cruza"/>
    <m/>
    <m/>
    <m/>
    <m/>
    <m/>
    <m/>
    <m/>
    <m/>
    <m/>
    <m/>
    <m/>
    <m/>
    <m/>
    <m/>
    <m/>
    <m/>
    <m/>
    <m/>
    <m/>
    <m/>
    <d v="2022-08-17T00:00:00"/>
    <m/>
    <m/>
    <m/>
    <m/>
    <m/>
    <m/>
    <m/>
    <m/>
    <m/>
    <n v="20221018"/>
  </r>
  <r>
    <n v="900196862"/>
    <s v="SOPORTE VITAL CALI SAS "/>
    <s v="SVC"/>
    <n v="2681"/>
    <m/>
    <m/>
    <m/>
    <s v="SVC_2681"/>
    <s v="900196862_SVC_2681"/>
    <d v="2022-08-25T00:00:00"/>
    <n v="68719961"/>
    <n v="68719961"/>
    <s v="A)Factura no radicada en ERP"/>
    <e v="#N/A"/>
    <s v="PGP"/>
    <x v="1"/>
    <m/>
    <m/>
    <m/>
    <m/>
    <m/>
    <s v="no_cruza"/>
    <m/>
    <m/>
    <m/>
    <m/>
    <m/>
    <m/>
    <m/>
    <m/>
    <n v="1374399"/>
    <n v="67345561"/>
    <n v="2201288697"/>
    <s v="30.08.2022"/>
    <m/>
    <m/>
    <m/>
    <m/>
    <m/>
    <m/>
    <m/>
    <m/>
    <d v="2022-08-25T00:00:00"/>
    <m/>
    <m/>
    <m/>
    <m/>
    <m/>
    <m/>
    <m/>
    <m/>
    <m/>
    <n v="20221018"/>
  </r>
  <r>
    <n v="900196862"/>
    <s v="SOPORTE VITAL CALI SAS "/>
    <s v="SVC"/>
    <n v="2730"/>
    <m/>
    <m/>
    <m/>
    <s v="SVC_2730"/>
    <s v="900196862_SVC_2730"/>
    <d v="2022-09-17T00:00:00"/>
    <n v="15482699"/>
    <n v="15482699"/>
    <s v="A)Factura no radicada en ERP"/>
    <e v="#N/A"/>
    <s v="PGP"/>
    <x v="0"/>
    <n v="15173045"/>
    <n v="1222132816"/>
    <m/>
    <m/>
    <m/>
    <s v="no_cruza"/>
    <m/>
    <m/>
    <m/>
    <m/>
    <m/>
    <m/>
    <m/>
    <m/>
    <m/>
    <m/>
    <m/>
    <m/>
    <m/>
    <m/>
    <m/>
    <m/>
    <m/>
    <m/>
    <m/>
    <m/>
    <d v="2022-09-17T00:00:00"/>
    <m/>
    <m/>
    <m/>
    <m/>
    <m/>
    <m/>
    <m/>
    <m/>
    <m/>
    <n v="20221018"/>
  </r>
  <r>
    <n v="900196862"/>
    <s v="SOPORTE VITAL CALI SAS "/>
    <s v="SVC"/>
    <n v="2746"/>
    <m/>
    <m/>
    <m/>
    <s v="SVC_2746"/>
    <s v="900196862_SVC_2746"/>
    <d v="2022-09-20T00:00:00"/>
    <n v="11280039"/>
    <n v="11280039"/>
    <s v="A)Factura no radicada en ERP"/>
    <e v="#N/A"/>
    <s v="PGP"/>
    <x v="0"/>
    <n v="11054438"/>
    <n v="1222133750"/>
    <m/>
    <m/>
    <m/>
    <s v="no_cruza"/>
    <m/>
    <m/>
    <m/>
    <m/>
    <m/>
    <m/>
    <m/>
    <m/>
    <m/>
    <m/>
    <m/>
    <m/>
    <m/>
    <m/>
    <m/>
    <m/>
    <m/>
    <m/>
    <m/>
    <m/>
    <d v="2022-09-20T00:00:00"/>
    <m/>
    <m/>
    <m/>
    <m/>
    <m/>
    <m/>
    <m/>
    <m/>
    <m/>
    <n v="202210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CA4865-25E0-4A81-AEA3-1F997E7BB054}" name="TablaDinámica3" cacheId="4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E6" firstHeaderRow="0" firstDataRow="1" firstDataCol="1"/>
  <pivotFields count="5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8" subtotal="count" baseField="0" baseItem="0"/>
    <dataField name="SALDO FACT IPS " fld="11" baseField="0" baseItem="0" numFmtId="166"/>
    <dataField name="RETENCIÓN" fld="30" baseField="0" baseItem="0" numFmtId="166"/>
    <dataField name="VALOR CANCELADO" fld="31" baseField="0" baseItem="0" numFmtId="166"/>
  </dataFields>
  <formats count="3"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63C92-B3D8-421B-8435-D418FEF8C547}">
  <dimension ref="A1:L6"/>
  <sheetViews>
    <sheetView workbookViewId="0">
      <selection activeCell="E8" sqref="E8"/>
    </sheetView>
  </sheetViews>
  <sheetFormatPr baseColWidth="10" defaultRowHeight="15" x14ac:dyDescent="0.25"/>
  <cols>
    <col min="8" max="8" width="13" bestFit="1" customWidth="1"/>
    <col min="12" max="12" width="14" bestFit="1" customWidth="1"/>
  </cols>
  <sheetData>
    <row r="1" spans="1:12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5" t="s">
        <v>12</v>
      </c>
      <c r="B2" s="5">
        <v>900196862</v>
      </c>
      <c r="C2" s="5" t="s">
        <v>13</v>
      </c>
      <c r="D2" s="5" t="s">
        <v>14</v>
      </c>
      <c r="E2" s="5">
        <v>2664</v>
      </c>
      <c r="F2" s="5">
        <v>20220817</v>
      </c>
      <c r="G2" s="5">
        <v>20220817</v>
      </c>
      <c r="H2" s="6">
        <v>15482699</v>
      </c>
      <c r="I2" s="5"/>
      <c r="J2" s="5"/>
      <c r="K2" s="5"/>
      <c r="L2" s="6">
        <v>15482699</v>
      </c>
    </row>
    <row r="3" spans="1:12" x14ac:dyDescent="0.25">
      <c r="A3" s="5" t="s">
        <v>15</v>
      </c>
      <c r="B3" s="5">
        <v>900196862</v>
      </c>
      <c r="C3" s="5" t="s">
        <v>13</v>
      </c>
      <c r="D3" s="5" t="s">
        <v>14</v>
      </c>
      <c r="E3" s="5">
        <v>2681</v>
      </c>
      <c r="F3" s="5">
        <v>20220825</v>
      </c>
      <c r="G3" s="5">
        <v>20220825</v>
      </c>
      <c r="H3" s="6">
        <v>68719961</v>
      </c>
      <c r="I3" s="5"/>
      <c r="J3" s="5"/>
      <c r="K3" s="5"/>
      <c r="L3" s="6">
        <v>68719961</v>
      </c>
    </row>
    <row r="4" spans="1:12" x14ac:dyDescent="0.25">
      <c r="A4" s="5" t="s">
        <v>12</v>
      </c>
      <c r="B4" s="5">
        <v>900196862</v>
      </c>
      <c r="C4" s="5" t="s">
        <v>13</v>
      </c>
      <c r="D4" s="5" t="s">
        <v>14</v>
      </c>
      <c r="E4" s="5">
        <v>2730</v>
      </c>
      <c r="F4" s="5">
        <v>20220917</v>
      </c>
      <c r="G4" s="5">
        <v>20220917</v>
      </c>
      <c r="H4" s="6">
        <v>15482699</v>
      </c>
      <c r="I4" s="5"/>
      <c r="J4" s="5"/>
      <c r="K4" s="5"/>
      <c r="L4" s="6">
        <v>15482699</v>
      </c>
    </row>
    <row r="5" spans="1:12" x14ac:dyDescent="0.25">
      <c r="A5" s="5" t="s">
        <v>12</v>
      </c>
      <c r="B5" s="5">
        <v>900196862</v>
      </c>
      <c r="C5" s="5" t="s">
        <v>13</v>
      </c>
      <c r="D5" s="5" t="s">
        <v>14</v>
      </c>
      <c r="E5" s="5">
        <v>2746</v>
      </c>
      <c r="F5" s="5">
        <v>20220920</v>
      </c>
      <c r="G5" s="5">
        <v>20220920</v>
      </c>
      <c r="H5" s="6">
        <v>11280039</v>
      </c>
      <c r="I5" s="5"/>
      <c r="J5" s="5"/>
      <c r="K5" s="5"/>
      <c r="L5" s="6">
        <v>11280039</v>
      </c>
    </row>
    <row r="6" spans="1:12" x14ac:dyDescent="0.25">
      <c r="L6" s="7">
        <f>SUM(L2:L5)</f>
        <v>110965398</v>
      </c>
    </row>
  </sheetData>
  <dataValidations count="3">
    <dataValidation type="textLength" allowBlank="1" showInputMessage="1" showErrorMessage="1" errorTitle="ERROR" error="El prefijo no debe superar los 4 caracteres" sqref="D2:D5" xr:uid="{8AD2215E-1B14-4B28-AD7E-C3A3629BA735}">
      <formula1>0</formula1>
      <formula2>4</formula2>
    </dataValidation>
    <dataValidation type="whole" allowBlank="1" showInputMessage="1" showErrorMessage="1" errorTitle="ERROR" error="Datos no validos" sqref="E2:E5" xr:uid="{05A7EE27-908F-401D-85C9-8AB140A3087F}">
      <formula1>1</formula1>
      <formula2>9999999999999</formula2>
    </dataValidation>
    <dataValidation type="date" allowBlank="1" showInputMessage="1" showErrorMessage="1" sqref="F1:G5" xr:uid="{D3D704E4-2634-4243-AF60-BB9CE90D4918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CDA6C-8A65-4D94-AFF8-FED551605C5A}">
  <dimension ref="A3:E6"/>
  <sheetViews>
    <sheetView showGridLines="0" workbookViewId="0">
      <selection activeCell="C6" sqref="A4:C6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  <col min="4" max="4" width="19.28515625" bestFit="1" customWidth="1"/>
    <col min="5" max="5" width="30.5703125" bestFit="1" customWidth="1"/>
  </cols>
  <sheetData>
    <row r="3" spans="1:5" x14ac:dyDescent="0.25">
      <c r="A3" s="16" t="s">
        <v>80</v>
      </c>
      <c r="B3" s="70" t="s">
        <v>81</v>
      </c>
      <c r="C3" s="17" t="s">
        <v>82</v>
      </c>
      <c r="D3" s="17" t="s">
        <v>83</v>
      </c>
      <c r="E3" s="18" t="s">
        <v>84</v>
      </c>
    </row>
    <row r="4" spans="1:5" x14ac:dyDescent="0.25">
      <c r="A4" s="19" t="s">
        <v>67</v>
      </c>
      <c r="B4" s="71">
        <v>1</v>
      </c>
      <c r="C4" s="22">
        <v>68719961</v>
      </c>
      <c r="D4" s="22">
        <v>1374399</v>
      </c>
      <c r="E4" s="23">
        <v>67345561</v>
      </c>
    </row>
    <row r="5" spans="1:5" x14ac:dyDescent="0.25">
      <c r="A5" s="20" t="s">
        <v>69</v>
      </c>
      <c r="B5" s="72">
        <v>3</v>
      </c>
      <c r="C5" s="24">
        <v>42245437</v>
      </c>
      <c r="D5" s="24"/>
      <c r="E5" s="25"/>
    </row>
    <row r="6" spans="1:5" x14ac:dyDescent="0.25">
      <c r="A6" s="21" t="s">
        <v>79</v>
      </c>
      <c r="B6" s="73">
        <v>4</v>
      </c>
      <c r="C6" s="26">
        <v>110965398</v>
      </c>
      <c r="D6" s="26">
        <v>1374399</v>
      </c>
      <c r="E6" s="27">
        <v>67345561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C2566-F61B-46D5-92E6-A4AE8D4C3C83}">
  <dimension ref="A1:BA6"/>
  <sheetViews>
    <sheetView showGridLines="0" topLeftCell="M1" zoomScale="85" zoomScaleNormal="85" workbookViewId="0">
      <selection activeCell="O19" sqref="O19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5" width="34.5703125" customWidth="1"/>
    <col min="16" max="16" width="50.5703125" bestFit="1" customWidth="1"/>
    <col min="17" max="17" width="15.140625" bestFit="1" customWidth="1"/>
    <col min="18" max="18" width="22.7109375" bestFit="1" customWidth="1"/>
    <col min="19" max="19" width="16.42578125" bestFit="1" customWidth="1"/>
    <col min="20" max="20" width="13.28515625" bestFit="1" customWidth="1"/>
    <col min="21" max="21" width="12.85546875" bestFit="1" customWidth="1"/>
    <col min="22" max="22" width="23.28515625" bestFit="1" customWidth="1"/>
    <col min="23" max="23" width="25.42578125" bestFit="1" customWidth="1"/>
    <col min="24" max="24" width="24.28515625" bestFit="1" customWidth="1"/>
    <col min="25" max="25" width="25.5703125" bestFit="1" customWidth="1"/>
    <col min="26" max="26" width="30.28515625" customWidth="1"/>
    <col min="27" max="27" width="20" bestFit="1" customWidth="1"/>
    <col min="28" max="28" width="38.85546875" customWidth="1"/>
    <col min="29" max="29" width="24.5703125" bestFit="1" customWidth="1"/>
    <col min="30" max="30" width="14.7109375" bestFit="1" customWidth="1"/>
    <col min="31" max="31" width="13.7109375" bestFit="1" customWidth="1"/>
    <col min="32" max="32" width="24.7109375" bestFit="1" customWidth="1"/>
    <col min="33" max="33" width="27.5703125" bestFit="1" customWidth="1"/>
    <col min="34" max="34" width="29.5703125" bestFit="1" customWidth="1"/>
    <col min="35" max="39" width="29.5703125" customWidth="1"/>
    <col min="40" max="40" width="24" bestFit="1" customWidth="1"/>
    <col min="41" max="41" width="17.140625" bestFit="1" customWidth="1"/>
    <col min="42" max="42" width="31.28515625" bestFit="1" customWidth="1"/>
    <col min="43" max="43" width="17.85546875" bestFit="1" customWidth="1"/>
    <col min="44" max="44" width="27" bestFit="1" customWidth="1"/>
    <col min="45" max="45" width="24" bestFit="1" customWidth="1"/>
    <col min="46" max="46" width="27.140625" bestFit="1" customWidth="1"/>
    <col min="47" max="47" width="23.85546875" bestFit="1" customWidth="1"/>
    <col min="48" max="49" width="26.140625" bestFit="1" customWidth="1"/>
    <col min="50" max="50" width="14.7109375" bestFit="1" customWidth="1"/>
    <col min="51" max="51" width="34.7109375" bestFit="1" customWidth="1"/>
    <col min="52" max="52" width="52.42578125" bestFit="1" customWidth="1"/>
    <col min="53" max="53" width="11.42578125" bestFit="1" customWidth="1"/>
  </cols>
  <sheetData>
    <row r="1" spans="1:53" x14ac:dyDescent="0.25">
      <c r="K1" s="8">
        <f>SUBTOTAL(9,K3:K6)</f>
        <v>110965398</v>
      </c>
      <c r="L1" s="8">
        <f>SUBTOTAL(9,L3:L6)</f>
        <v>110965398</v>
      </c>
      <c r="Q1" s="8">
        <f>SUBTOTAL(9,Q3:Q6)</f>
        <v>41400528</v>
      </c>
      <c r="T1" s="8">
        <f>SUBTOTAL(9,T3:T6)</f>
        <v>0</v>
      </c>
      <c r="W1" s="8">
        <f>SUBTOTAL(9,W3:W6)</f>
        <v>0</v>
      </c>
      <c r="X1" s="8">
        <v>0</v>
      </c>
      <c r="Y1" s="8">
        <f>SUBTOTAL(9,Y3:Y6)</f>
        <v>0</v>
      </c>
      <c r="AA1" s="8">
        <f>SUBTOTAL(9,AA3:AA6)</f>
        <v>0</v>
      </c>
      <c r="AC1" s="8">
        <f>SUBTOTAL(9,AC3:AC6)</f>
        <v>0</v>
      </c>
      <c r="AD1" s="8">
        <v>0</v>
      </c>
      <c r="AE1" s="8">
        <f>SUBTOTAL(9,AE3:AE6)</f>
        <v>1374399</v>
      </c>
      <c r="AF1" s="8">
        <f>SUBTOTAL(9,AF3:AF6)</f>
        <v>67345561</v>
      </c>
    </row>
    <row r="2" spans="1:53" ht="39.950000000000003" customHeight="1" x14ac:dyDescent="0.25">
      <c r="A2" s="9" t="s">
        <v>17</v>
      </c>
      <c r="B2" s="9" t="s">
        <v>18</v>
      </c>
      <c r="C2" s="9" t="s">
        <v>19</v>
      </c>
      <c r="D2" s="9" t="s">
        <v>20</v>
      </c>
      <c r="E2" s="9" t="s">
        <v>21</v>
      </c>
      <c r="F2" s="9" t="s">
        <v>22</v>
      </c>
      <c r="G2" s="9" t="s">
        <v>23</v>
      </c>
      <c r="H2" s="10" t="s">
        <v>24</v>
      </c>
      <c r="I2" s="10" t="s">
        <v>16</v>
      </c>
      <c r="J2" s="9" t="s">
        <v>25</v>
      </c>
      <c r="K2" s="9" t="s">
        <v>26</v>
      </c>
      <c r="L2" s="9" t="s">
        <v>27</v>
      </c>
      <c r="M2" s="9" t="s">
        <v>28</v>
      </c>
      <c r="N2" s="9" t="s">
        <v>29</v>
      </c>
      <c r="O2" s="9" t="s">
        <v>30</v>
      </c>
      <c r="P2" s="10" t="s">
        <v>31</v>
      </c>
      <c r="Q2" s="10" t="s">
        <v>32</v>
      </c>
      <c r="R2" s="10" t="s">
        <v>33</v>
      </c>
      <c r="S2" s="10" t="s">
        <v>34</v>
      </c>
      <c r="T2" s="10" t="s">
        <v>35</v>
      </c>
      <c r="U2" s="10" t="s">
        <v>36</v>
      </c>
      <c r="V2" s="9" t="s">
        <v>37</v>
      </c>
      <c r="W2" s="9" t="s">
        <v>38</v>
      </c>
      <c r="X2" s="9" t="s">
        <v>39</v>
      </c>
      <c r="Y2" s="10" t="s">
        <v>40</v>
      </c>
      <c r="Z2" s="10" t="s">
        <v>41</v>
      </c>
      <c r="AA2" s="10" t="s">
        <v>42</v>
      </c>
      <c r="AB2" s="10" t="s">
        <v>43</v>
      </c>
      <c r="AC2" s="9" t="s">
        <v>44</v>
      </c>
      <c r="AD2" s="9" t="s">
        <v>45</v>
      </c>
      <c r="AE2" s="10" t="s">
        <v>46</v>
      </c>
      <c r="AF2" s="10" t="s">
        <v>47</v>
      </c>
      <c r="AG2" s="10" t="s">
        <v>48</v>
      </c>
      <c r="AH2" s="10" t="s">
        <v>49</v>
      </c>
      <c r="AI2" s="10" t="s">
        <v>50</v>
      </c>
      <c r="AJ2" s="11" t="s">
        <v>47</v>
      </c>
      <c r="AK2" s="11" t="s">
        <v>48</v>
      </c>
      <c r="AL2" s="11" t="s">
        <v>49</v>
      </c>
      <c r="AM2" s="11" t="s">
        <v>51</v>
      </c>
      <c r="AN2" s="9" t="s">
        <v>52</v>
      </c>
      <c r="AO2" s="9" t="s">
        <v>53</v>
      </c>
      <c r="AP2" s="9" t="s">
        <v>54</v>
      </c>
      <c r="AQ2" s="9" t="s">
        <v>55</v>
      </c>
      <c r="AR2" s="9" t="s">
        <v>56</v>
      </c>
      <c r="AS2" s="9" t="s">
        <v>57</v>
      </c>
      <c r="AT2" s="9" t="s">
        <v>58</v>
      </c>
      <c r="AU2" s="9" t="s">
        <v>59</v>
      </c>
      <c r="AV2" s="9" t="s">
        <v>60</v>
      </c>
      <c r="AW2" s="9" t="s">
        <v>61</v>
      </c>
      <c r="AX2" s="9" t="s">
        <v>62</v>
      </c>
      <c r="AY2" s="9" t="s">
        <v>63</v>
      </c>
      <c r="AZ2" s="9" t="s">
        <v>64</v>
      </c>
      <c r="BA2" s="9" t="s">
        <v>65</v>
      </c>
    </row>
    <row r="3" spans="1:53" x14ac:dyDescent="0.25">
      <c r="A3" s="12">
        <v>900196862</v>
      </c>
      <c r="B3" s="12" t="s">
        <v>13</v>
      </c>
      <c r="C3" s="12" t="s">
        <v>14</v>
      </c>
      <c r="D3" s="12">
        <v>2664</v>
      </c>
      <c r="E3" s="12"/>
      <c r="F3" s="12"/>
      <c r="G3" s="12"/>
      <c r="H3" s="12" t="s">
        <v>71</v>
      </c>
      <c r="I3" s="5" t="s">
        <v>72</v>
      </c>
      <c r="J3" s="13">
        <v>44790</v>
      </c>
      <c r="K3" s="14">
        <v>15482699</v>
      </c>
      <c r="L3" s="14">
        <v>15482699</v>
      </c>
      <c r="M3" s="12" t="s">
        <v>66</v>
      </c>
      <c r="N3" s="12" t="e">
        <v>#N/A</v>
      </c>
      <c r="O3" s="12" t="s">
        <v>15</v>
      </c>
      <c r="P3" s="12" t="s">
        <v>69</v>
      </c>
      <c r="Q3" s="14">
        <v>15173045</v>
      </c>
      <c r="R3" s="12">
        <v>1222086405</v>
      </c>
      <c r="S3" s="12"/>
      <c r="T3" s="12"/>
      <c r="U3" s="12"/>
      <c r="V3" s="12" t="s">
        <v>68</v>
      </c>
      <c r="W3" s="14"/>
      <c r="X3" s="14"/>
      <c r="Y3" s="14"/>
      <c r="Z3" s="12"/>
      <c r="AA3" s="14"/>
      <c r="AB3" s="12"/>
      <c r="AC3" s="14"/>
      <c r="AD3" s="14"/>
      <c r="AE3" s="12"/>
      <c r="AF3" s="14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>
        <v>44790</v>
      </c>
      <c r="AR3" s="12"/>
      <c r="AS3" s="12"/>
      <c r="AT3" s="12"/>
      <c r="AU3" s="12"/>
      <c r="AV3" s="12"/>
      <c r="AW3" s="12"/>
      <c r="AX3" s="12"/>
      <c r="AY3" s="12"/>
      <c r="AZ3" s="12"/>
      <c r="BA3" s="12">
        <v>20221018</v>
      </c>
    </row>
    <row r="4" spans="1:53" x14ac:dyDescent="0.25">
      <c r="A4" s="12">
        <v>900196862</v>
      </c>
      <c r="B4" s="12" t="s">
        <v>13</v>
      </c>
      <c r="C4" s="12" t="s">
        <v>14</v>
      </c>
      <c r="D4" s="12">
        <v>2681</v>
      </c>
      <c r="E4" s="12"/>
      <c r="F4" s="12"/>
      <c r="G4" s="12"/>
      <c r="H4" s="12" t="s">
        <v>73</v>
      </c>
      <c r="I4" s="5" t="s">
        <v>74</v>
      </c>
      <c r="J4" s="13">
        <v>44798</v>
      </c>
      <c r="K4" s="14">
        <v>68719961</v>
      </c>
      <c r="L4" s="14">
        <v>68719961</v>
      </c>
      <c r="M4" s="12" t="s">
        <v>66</v>
      </c>
      <c r="N4" s="12" t="e">
        <v>#N/A</v>
      </c>
      <c r="O4" s="12" t="s">
        <v>15</v>
      </c>
      <c r="P4" s="12" t="s">
        <v>67</v>
      </c>
      <c r="Q4" s="12"/>
      <c r="R4" s="12"/>
      <c r="S4" s="12"/>
      <c r="T4" s="12"/>
      <c r="U4" s="12"/>
      <c r="V4" s="12" t="s">
        <v>68</v>
      </c>
      <c r="W4" s="14"/>
      <c r="X4" s="14"/>
      <c r="Y4" s="14"/>
      <c r="Z4" s="12"/>
      <c r="AA4" s="14"/>
      <c r="AB4" s="12"/>
      <c r="AC4" s="14"/>
      <c r="AD4" s="14"/>
      <c r="AE4" s="15">
        <v>1374399</v>
      </c>
      <c r="AF4" s="14">
        <v>67345561</v>
      </c>
      <c r="AG4" s="12">
        <v>2201288697</v>
      </c>
      <c r="AH4" s="12" t="s">
        <v>70</v>
      </c>
      <c r="AI4" s="12"/>
      <c r="AJ4" s="12"/>
      <c r="AK4" s="12"/>
      <c r="AL4" s="12"/>
      <c r="AM4" s="12"/>
      <c r="AN4" s="12"/>
      <c r="AO4" s="12"/>
      <c r="AP4" s="12"/>
      <c r="AQ4" s="13">
        <v>44798</v>
      </c>
      <c r="AR4" s="12"/>
      <c r="AS4" s="12"/>
      <c r="AT4" s="12"/>
      <c r="AU4" s="12"/>
      <c r="AV4" s="12"/>
      <c r="AW4" s="12"/>
      <c r="AX4" s="12"/>
      <c r="AY4" s="12"/>
      <c r="AZ4" s="12"/>
      <c r="BA4" s="12">
        <v>20221018</v>
      </c>
    </row>
    <row r="5" spans="1:53" x14ac:dyDescent="0.25">
      <c r="A5" s="12">
        <v>900196862</v>
      </c>
      <c r="B5" s="12" t="s">
        <v>13</v>
      </c>
      <c r="C5" s="12" t="s">
        <v>14</v>
      </c>
      <c r="D5" s="12">
        <v>2730</v>
      </c>
      <c r="E5" s="12"/>
      <c r="F5" s="12"/>
      <c r="G5" s="12"/>
      <c r="H5" s="12" t="s">
        <v>75</v>
      </c>
      <c r="I5" s="5" t="s">
        <v>76</v>
      </c>
      <c r="J5" s="13">
        <v>44821</v>
      </c>
      <c r="K5" s="14">
        <v>15482699</v>
      </c>
      <c r="L5" s="14">
        <v>15482699</v>
      </c>
      <c r="M5" s="12" t="s">
        <v>66</v>
      </c>
      <c r="N5" s="12" t="e">
        <v>#N/A</v>
      </c>
      <c r="O5" s="12" t="s">
        <v>15</v>
      </c>
      <c r="P5" s="12" t="s">
        <v>69</v>
      </c>
      <c r="Q5" s="14">
        <v>15173045</v>
      </c>
      <c r="R5" s="12">
        <v>1222132816</v>
      </c>
      <c r="S5" s="12"/>
      <c r="T5" s="12"/>
      <c r="U5" s="12"/>
      <c r="V5" s="12" t="s">
        <v>68</v>
      </c>
      <c r="W5" s="14"/>
      <c r="X5" s="14"/>
      <c r="Y5" s="14"/>
      <c r="Z5" s="12"/>
      <c r="AA5" s="14"/>
      <c r="AB5" s="12"/>
      <c r="AC5" s="14"/>
      <c r="AD5" s="14"/>
      <c r="AE5" s="12"/>
      <c r="AF5" s="14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3">
        <v>44821</v>
      </c>
      <c r="AR5" s="12"/>
      <c r="AS5" s="12"/>
      <c r="AT5" s="12"/>
      <c r="AU5" s="12"/>
      <c r="AV5" s="12"/>
      <c r="AW5" s="12"/>
      <c r="AX5" s="12"/>
      <c r="AY5" s="12"/>
      <c r="AZ5" s="12"/>
      <c r="BA5" s="12">
        <v>20221018</v>
      </c>
    </row>
    <row r="6" spans="1:53" x14ac:dyDescent="0.25">
      <c r="A6" s="12">
        <v>900196862</v>
      </c>
      <c r="B6" s="12" t="s">
        <v>13</v>
      </c>
      <c r="C6" s="12" t="s">
        <v>14</v>
      </c>
      <c r="D6" s="12">
        <v>2746</v>
      </c>
      <c r="E6" s="12"/>
      <c r="F6" s="12"/>
      <c r="G6" s="12"/>
      <c r="H6" s="12" t="s">
        <v>77</v>
      </c>
      <c r="I6" s="5" t="s">
        <v>78</v>
      </c>
      <c r="J6" s="13">
        <v>44824</v>
      </c>
      <c r="K6" s="14">
        <v>11280039</v>
      </c>
      <c r="L6" s="14">
        <v>11280039</v>
      </c>
      <c r="M6" s="12" t="s">
        <v>66</v>
      </c>
      <c r="N6" s="12" t="e">
        <v>#N/A</v>
      </c>
      <c r="O6" s="12" t="s">
        <v>15</v>
      </c>
      <c r="P6" s="12" t="s">
        <v>69</v>
      </c>
      <c r="Q6" s="14">
        <v>11054438</v>
      </c>
      <c r="R6" s="12">
        <v>1222133750</v>
      </c>
      <c r="S6" s="12"/>
      <c r="T6" s="12"/>
      <c r="U6" s="12"/>
      <c r="V6" s="12" t="s">
        <v>68</v>
      </c>
      <c r="W6" s="14"/>
      <c r="X6" s="14"/>
      <c r="Y6" s="14"/>
      <c r="Z6" s="12"/>
      <c r="AA6" s="14"/>
      <c r="AB6" s="12"/>
      <c r="AC6" s="14"/>
      <c r="AD6" s="14"/>
      <c r="AE6" s="12"/>
      <c r="AF6" s="14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>
        <v>44824</v>
      </c>
      <c r="AR6" s="12"/>
      <c r="AS6" s="12"/>
      <c r="AT6" s="12"/>
      <c r="AU6" s="12"/>
      <c r="AV6" s="12"/>
      <c r="AW6" s="12"/>
      <c r="AX6" s="12"/>
      <c r="AY6" s="12"/>
      <c r="AZ6" s="12"/>
      <c r="BA6" s="12">
        <v>20221018</v>
      </c>
    </row>
  </sheetData>
  <autoFilter ref="A2:BA6" xr:uid="{1A6C2566-F61B-46D5-92E6-A4AE8D4C3C83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1C212-B661-4E7C-9F3D-B23182C84373}">
  <dimension ref="B1:J41"/>
  <sheetViews>
    <sheetView showGridLines="0" tabSelected="1" topLeftCell="A12" zoomScale="90" zoomScaleNormal="90" zoomScaleSheetLayoutView="100" workbookViewId="0">
      <selection activeCell="M18" sqref="M18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85</v>
      </c>
      <c r="E2" s="32"/>
      <c r="F2" s="32"/>
      <c r="G2" s="32"/>
      <c r="H2" s="32"/>
      <c r="I2" s="33"/>
      <c r="J2" s="34" t="s">
        <v>86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87</v>
      </c>
      <c r="E4" s="32"/>
      <c r="F4" s="32"/>
      <c r="G4" s="32"/>
      <c r="H4" s="32"/>
      <c r="I4" s="33"/>
      <c r="J4" s="34" t="s">
        <v>88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49" t="s">
        <v>89</v>
      </c>
      <c r="E10" s="50"/>
      <c r="J10" s="48"/>
    </row>
    <row r="11" spans="2:10" x14ac:dyDescent="0.2">
      <c r="B11" s="47"/>
      <c r="J11" s="48"/>
    </row>
    <row r="12" spans="2:10" x14ac:dyDescent="0.2">
      <c r="B12" s="47"/>
      <c r="C12" s="49" t="s">
        <v>90</v>
      </c>
      <c r="J12" s="48"/>
    </row>
    <row r="13" spans="2:10" x14ac:dyDescent="0.2">
      <c r="B13" s="47"/>
      <c r="C13" s="49" t="s">
        <v>91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92</v>
      </c>
      <c r="J15" s="48"/>
    </row>
    <row r="16" spans="2:10" x14ac:dyDescent="0.2">
      <c r="B16" s="47"/>
      <c r="C16" s="51"/>
      <c r="J16" s="48"/>
    </row>
    <row r="17" spans="2:10" x14ac:dyDescent="0.2">
      <c r="B17" s="47"/>
      <c r="C17" s="28" t="s">
        <v>93</v>
      </c>
      <c r="D17" s="50"/>
      <c r="H17" s="52" t="s">
        <v>94</v>
      </c>
      <c r="I17" s="52" t="s">
        <v>95</v>
      </c>
      <c r="J17" s="48"/>
    </row>
    <row r="18" spans="2:10" x14ac:dyDescent="0.2">
      <c r="B18" s="47"/>
      <c r="C18" s="49" t="s">
        <v>96</v>
      </c>
      <c r="D18" s="49"/>
      <c r="E18" s="49"/>
      <c r="F18" s="49"/>
      <c r="H18" s="53">
        <v>4</v>
      </c>
      <c r="I18" s="54">
        <v>110965398</v>
      </c>
      <c r="J18" s="48"/>
    </row>
    <row r="19" spans="2:10" x14ac:dyDescent="0.2">
      <c r="B19" s="47"/>
      <c r="C19" s="28" t="s">
        <v>97</v>
      </c>
      <c r="H19" s="55">
        <v>1</v>
      </c>
      <c r="I19" s="56">
        <v>68719961</v>
      </c>
      <c r="J19" s="48"/>
    </row>
    <row r="20" spans="2:10" x14ac:dyDescent="0.2">
      <c r="B20" s="47"/>
      <c r="C20" s="28" t="s">
        <v>98</v>
      </c>
      <c r="H20" s="55">
        <v>0</v>
      </c>
      <c r="I20" s="56">
        <v>0</v>
      </c>
      <c r="J20" s="48"/>
    </row>
    <row r="21" spans="2:10" x14ac:dyDescent="0.2">
      <c r="B21" s="47"/>
      <c r="C21" s="28" t="s">
        <v>99</v>
      </c>
      <c r="H21" s="55">
        <v>0</v>
      </c>
      <c r="I21" s="56">
        <v>0</v>
      </c>
      <c r="J21" s="48"/>
    </row>
    <row r="22" spans="2:10" x14ac:dyDescent="0.2">
      <c r="B22" s="47"/>
      <c r="C22" s="28" t="s">
        <v>100</v>
      </c>
      <c r="H22" s="55">
        <v>0</v>
      </c>
      <c r="I22" s="56">
        <v>0</v>
      </c>
      <c r="J22" s="48"/>
    </row>
    <row r="23" spans="2:10" ht="13.5" thickBot="1" x14ac:dyDescent="0.25">
      <c r="B23" s="47"/>
      <c r="C23" s="28" t="s">
        <v>101</v>
      </c>
      <c r="H23" s="57">
        <v>0</v>
      </c>
      <c r="I23" s="58">
        <v>0</v>
      </c>
      <c r="J23" s="48"/>
    </row>
    <row r="24" spans="2:10" x14ac:dyDescent="0.2">
      <c r="B24" s="47"/>
      <c r="C24" s="49" t="s">
        <v>102</v>
      </c>
      <c r="D24" s="49"/>
      <c r="E24" s="49"/>
      <c r="F24" s="49"/>
      <c r="H24" s="53">
        <f>H19+H20+H21+H22+H23</f>
        <v>1</v>
      </c>
      <c r="I24" s="59">
        <f>I19+I20+I21+I22+I23</f>
        <v>68719961</v>
      </c>
      <c r="J24" s="48"/>
    </row>
    <row r="25" spans="2:10" x14ac:dyDescent="0.2">
      <c r="B25" s="47"/>
      <c r="C25" s="28" t="s">
        <v>103</v>
      </c>
      <c r="H25" s="55">
        <v>3</v>
      </c>
      <c r="I25" s="56">
        <v>42245437</v>
      </c>
      <c r="J25" s="48"/>
    </row>
    <row r="26" spans="2:10" x14ac:dyDescent="0.2">
      <c r="B26" s="47"/>
      <c r="C26" s="28" t="s">
        <v>104</v>
      </c>
      <c r="H26" s="55">
        <v>0</v>
      </c>
      <c r="I26" s="56">
        <v>0</v>
      </c>
      <c r="J26" s="48"/>
    </row>
    <row r="27" spans="2:10" ht="13.5" thickBot="1" x14ac:dyDescent="0.25">
      <c r="B27" s="47"/>
      <c r="C27" s="28" t="s">
        <v>105</v>
      </c>
      <c r="H27" s="57">
        <v>0</v>
      </c>
      <c r="I27" s="58">
        <v>0</v>
      </c>
      <c r="J27" s="48"/>
    </row>
    <row r="28" spans="2:10" x14ac:dyDescent="0.2">
      <c r="B28" s="47"/>
      <c r="C28" s="49" t="s">
        <v>106</v>
      </c>
      <c r="D28" s="49"/>
      <c r="E28" s="49"/>
      <c r="F28" s="49"/>
      <c r="H28" s="53">
        <f>H25+H26+H27</f>
        <v>3</v>
      </c>
      <c r="I28" s="59">
        <f>I25+I26+I27</f>
        <v>42245437</v>
      </c>
      <c r="J28" s="48"/>
    </row>
    <row r="29" spans="2:10" ht="13.5" thickBot="1" x14ac:dyDescent="0.25">
      <c r="B29" s="47"/>
      <c r="C29" s="28" t="s">
        <v>107</v>
      </c>
      <c r="D29" s="49"/>
      <c r="E29" s="49"/>
      <c r="F29" s="49"/>
      <c r="H29" s="57">
        <v>0</v>
      </c>
      <c r="I29" s="58">
        <v>0</v>
      </c>
      <c r="J29" s="48"/>
    </row>
    <row r="30" spans="2:10" x14ac:dyDescent="0.2">
      <c r="B30" s="47"/>
      <c r="C30" s="49" t="s">
        <v>108</v>
      </c>
      <c r="D30" s="49"/>
      <c r="E30" s="49"/>
      <c r="F30" s="49"/>
      <c r="H30" s="55">
        <f>H29</f>
        <v>0</v>
      </c>
      <c r="I30" s="56">
        <f>I29</f>
        <v>0</v>
      </c>
      <c r="J30" s="48"/>
    </row>
    <row r="31" spans="2:10" x14ac:dyDescent="0.2">
      <c r="B31" s="47"/>
      <c r="C31" s="49"/>
      <c r="D31" s="49"/>
      <c r="E31" s="49"/>
      <c r="F31" s="49"/>
      <c r="H31" s="60"/>
      <c r="I31" s="59"/>
      <c r="J31" s="48"/>
    </row>
    <row r="32" spans="2:10" ht="13.5" thickBot="1" x14ac:dyDescent="0.25">
      <c r="B32" s="47"/>
      <c r="C32" s="49" t="s">
        <v>109</v>
      </c>
      <c r="D32" s="49"/>
      <c r="H32" s="61">
        <f>H24+H28+H30</f>
        <v>4</v>
      </c>
      <c r="I32" s="62">
        <f>I24+I28+I30</f>
        <v>110965398</v>
      </c>
      <c r="J32" s="48"/>
    </row>
    <row r="33" spans="2:10" ht="13.5" thickTop="1" x14ac:dyDescent="0.2">
      <c r="B33" s="47"/>
      <c r="C33" s="49"/>
      <c r="D33" s="49"/>
      <c r="H33" s="63"/>
      <c r="I33" s="56"/>
      <c r="J33" s="48"/>
    </row>
    <row r="34" spans="2:10" x14ac:dyDescent="0.2">
      <c r="B34" s="47"/>
      <c r="G34" s="63"/>
      <c r="H34" s="63"/>
      <c r="I34" s="63"/>
      <c r="J34" s="48"/>
    </row>
    <row r="35" spans="2:10" x14ac:dyDescent="0.2">
      <c r="B35" s="47"/>
      <c r="G35" s="63"/>
      <c r="H35" s="63"/>
      <c r="I35" s="63"/>
      <c r="J35" s="48"/>
    </row>
    <row r="36" spans="2:10" x14ac:dyDescent="0.2">
      <c r="B36" s="47"/>
      <c r="G36" s="63"/>
      <c r="H36" s="63"/>
      <c r="I36" s="63"/>
      <c r="J36" s="48"/>
    </row>
    <row r="37" spans="2:10" ht="13.5" thickBot="1" x14ac:dyDescent="0.25">
      <c r="B37" s="47"/>
      <c r="C37" s="64"/>
      <c r="D37" s="64"/>
      <c r="G37" s="65" t="s">
        <v>110</v>
      </c>
      <c r="H37" s="64"/>
      <c r="I37" s="63"/>
      <c r="J37" s="48"/>
    </row>
    <row r="38" spans="2:10" ht="4.5" customHeight="1" x14ac:dyDescent="0.2">
      <c r="B38" s="47"/>
      <c r="C38" s="63"/>
      <c r="D38" s="63"/>
      <c r="G38" s="63"/>
      <c r="H38" s="63"/>
      <c r="I38" s="63"/>
      <c r="J38" s="48"/>
    </row>
    <row r="39" spans="2:10" x14ac:dyDescent="0.2">
      <c r="B39" s="47"/>
      <c r="C39" s="49" t="s">
        <v>111</v>
      </c>
      <c r="G39" s="66" t="s">
        <v>112</v>
      </c>
      <c r="H39" s="63"/>
      <c r="I39" s="63"/>
      <c r="J39" s="48"/>
    </row>
    <row r="40" spans="2:10" x14ac:dyDescent="0.2">
      <c r="B40" s="47"/>
      <c r="G40" s="63"/>
      <c r="H40" s="63"/>
      <c r="I40" s="63"/>
      <c r="J40" s="48"/>
    </row>
    <row r="41" spans="2:10" ht="18.75" customHeight="1" thickBot="1" x14ac:dyDescent="0.25">
      <c r="B41" s="67"/>
      <c r="C41" s="68"/>
      <c r="D41" s="68"/>
      <c r="E41" s="68"/>
      <c r="F41" s="68"/>
      <c r="G41" s="64"/>
      <c r="H41" s="64"/>
      <c r="I41" s="64"/>
      <c r="J41" s="6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Diego Fernando Fernandez Valencia</cp:lastModifiedBy>
  <dcterms:created xsi:type="dcterms:W3CDTF">2022-10-13T14:45:57Z</dcterms:created>
  <dcterms:modified xsi:type="dcterms:W3CDTF">2022-10-19T12:59:41Z</dcterms:modified>
</cp:coreProperties>
</file>