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900193601 ESTADO DE CARTERA ASSISPREX SAS\"/>
    </mc:Choice>
  </mc:AlternateContent>
  <bookViews>
    <workbookView xWindow="0" yWindow="0" windowWidth="20490" windowHeight="7455" activeTab="1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4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2" l="1"/>
  <c r="H1" i="2"/>
  <c r="I30" i="3" l="1"/>
  <c r="H30" i="3"/>
  <c r="I28" i="3"/>
  <c r="H28" i="3"/>
  <c r="I24" i="3"/>
  <c r="I32" i="3" s="1"/>
  <c r="H24" i="3"/>
  <c r="H32" i="3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<sst xmlns="http://schemas.openxmlformats.org/spreadsheetml/2006/main" count="76" uniqueCount="72">
  <si>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</si>
  <si>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</si>
  <si>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</si>
  <si>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</si>
  <si>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</si>
  <si>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</si>
  <si>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</si>
  <si>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</si>
  <si>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ASSISPREX SAS</t>
  </si>
  <si>
    <t>FEL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</si>
  <si>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</si>
  <si>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</si>
  <si>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</si>
  <si>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</si>
  <si>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31/09/2022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</si>
  <si>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</si>
  <si>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</si>
  <si>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</si>
  <si>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</si>
  <si>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</si>
  <si>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</si>
  <si>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</si>
  <si>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</si>
  <si>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</si>
  <si>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</si>
  <si>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</si>
  <si>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</si>
  <si>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</si>
  <si>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</si>
  <si>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</si>
  <si>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</si>
  <si>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</si>
  <si>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</si>
  <si>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</si>
  <si>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</si>
  <si>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ASSISPREX SAS</t>
  </si>
  <si>
    <t>NIT: 900193601</t>
  </si>
  <si>
    <t>NIT IPS</t>
  </si>
  <si>
    <t xml:space="preserve"> ENTIDAD</t>
  </si>
  <si>
    <t>NUMERO FACTURA</t>
  </si>
  <si>
    <t>FACTURA</t>
  </si>
  <si>
    <t>LLAVE</t>
  </si>
  <si>
    <t>FECHA FACT IPS</t>
  </si>
  <si>
    <t>VALOR FACT IPS</t>
  </si>
  <si>
    <t>SALDO FACT IPS</t>
  </si>
  <si>
    <t>OBSERVACION SASS</t>
  </si>
  <si>
    <t>ESTADO EPS OCTUBRE 2022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</si>
  <si>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</si>
  <si>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</si>
  <si>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</si>
  <si>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</si>
  <si>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</si>
  <si>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</si>
  <si>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</si>
  <si>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</si>
  <si>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</si>
  <si>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</si>
  <si>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</si>
  <si>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</si>
  <si>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</si>
  <si>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</si>
  <si>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</si>
  <si>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FEL_8795</t>
  </si>
  <si>
    <t>900193601_FEL_8795</t>
  </si>
  <si>
    <t>A)Factura no radicada en ERP</t>
  </si>
  <si>
    <t>SANTIAGO DE CALI , OCTUBRE 12 DE 2022</t>
  </si>
  <si>
    <t>FACTURA CANCELADA</t>
  </si>
  <si>
    <t>2200002409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</si>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</sst>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\ _€_-;\-* #,##0\ _€_-;_-* &quot;-&quot;\ _€_-;_-@_-"/>
    <numFmt numFmtId="166" formatCode="&quot;$&quot;\ #,##0;[Red]&quot;$&quot;\ #,##0"/>
    <numFmt numFmtId="167" formatCode="&quot;$&quot;\ #,##0"/>
    <numFmt numFmtId="168" formatCode="_-* #,##0_-;\-* #,##0_-;_-* &quot;-&quot;??_-;_-@_-"/>
    <numFmt numFmtId="169" formatCode="_-* #,##0.0_-;\-* #,##0.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6" fillId="0" borderId="0"/>
    <xf numFmtId="43" fontId="4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/>
    <xf numFmtId="164" fontId="5" fillId="0" borderId="1" xfId="1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67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6" fontId="7" fillId="0" borderId="9" xfId="2" applyNumberFormat="1" applyFont="1" applyBorder="1" applyAlignment="1">
      <alignment horizontal="right"/>
    </xf>
    <xf numFmtId="166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6" fontId="8" fillId="0" borderId="13" xfId="2" applyNumberFormat="1" applyFont="1" applyBorder="1" applyAlignment="1">
      <alignment horizontal="right"/>
    </xf>
    <xf numFmtId="166" fontId="7" fillId="0" borderId="0" xfId="2" applyNumberFormat="1" applyFont="1"/>
    <xf numFmtId="166" fontId="7" fillId="0" borderId="9" xfId="2" applyNumberFormat="1" applyFont="1" applyBorder="1"/>
    <xf numFmtId="166" fontId="8" fillId="0" borderId="9" xfId="2" applyNumberFormat="1" applyFont="1" applyBorder="1"/>
    <xf numFmtId="166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1" fillId="2" borderId="1" xfId="0" applyFont="1" applyFill="1" applyBorder="1" applyAlignment="1">
      <alignment horizontal="center" vertical="center" wrapText="1"/>
    </xf>
    <xf numFmtId="168" fontId="1" fillId="0" borderId="1" xfId="3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9" fontId="1" fillId="0" borderId="1" xfId="3" applyNumberFormat="1" applyFont="1" applyBorder="1" applyAlignment="1">
      <alignment horizontal="center" vertical="center" wrapText="1"/>
    </xf>
    <xf numFmtId="169" fontId="1" fillId="3" borderId="1" xfId="3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8" fontId="0" fillId="0" borderId="1" xfId="3" applyNumberFormat="1" applyFont="1" applyBorder="1"/>
    <xf numFmtId="169" fontId="0" fillId="0" borderId="1" xfId="3" applyNumberFormat="1" applyFont="1" applyBorder="1"/>
    <xf numFmtId="168" fontId="0" fillId="0" borderId="0" xfId="3" applyNumberFormat="1" applyFont="1"/>
    <xf numFmtId="168" fontId="1" fillId="0" borderId="0" xfId="3" applyNumberFormat="1" applyFon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168" fontId="0" fillId="0" borderId="0" xfId="3" applyNumberFormat="1" applyFont="1" applyAlignment="1">
      <alignment horizontal="center"/>
    </xf>
    <xf numFmtId="167" fontId="8" fillId="0" borderId="0" xfId="2" applyNumberFormat="1" applyFont="1" applyAlignment="1">
      <alignment horizontal="right"/>
    </xf>
  </cellXfs>
  <cellStyles count="4">
    <cellStyle name="Millares" xfId="3" builtinId="3"/>
    <cellStyle name="Millares [0] 2" xfId="1"/>
    <cellStyle name="Normal" xfId="0" builtinId="0"/>
    <cellStyle name="Normal 2 2" xfId="2"/>
  </cellStyles>
  <dxfs count="14"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9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190500</xdr:colOff>
      <xdr:row>1</xdr:row>
      <xdr:rowOff>19050</xdr:rowOff>
    </xdr:from>
    <xdr:to>
      <xdr:col>4</xdr:col>
      <xdr:colOff>743027</xdr:colOff>
      <xdr:row>1</xdr:row>
      <xdr:rowOff>180998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C7079B5C-F865-9101-EBDD-BE7F9F3166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48150" y="400050"/>
          <a:ext cx="552527" cy="161948"/>
        </a:xfrm>
        <a:prstGeom prst="rect">
          <a:avLst/>
        </a:prstGeom>
      </xdr:spPr>
    </xdr:pic>
    <xdr:clientData/>
  </xdr:twoCellAnchor>
  <xdr:twoCellAnchor editAs="oneCell">
    <xdr:from>
      <xdr:col>5</xdr:col>
      <xdr:colOff>314325</xdr:colOff>
      <xdr:row>1</xdr:row>
      <xdr:rowOff>9525</xdr:rowOff>
    </xdr:from>
    <xdr:to>
      <xdr:col>5</xdr:col>
      <xdr:colOff>866852</xdr:colOff>
      <xdr:row>1</xdr:row>
      <xdr:rowOff>171473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B6851334-7927-E1CA-4500-DEF1381EBA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95925" y="390525"/>
          <a:ext cx="552527" cy="1619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6.397257523146" createdVersion="5" refreshedVersion="5" minRefreshableVersion="3" recordCount="1">
  <cacheSource type="worksheet">
    <worksheetSource ref="A2:Z3" sheet="ESTADO DE CADA FACTURA"/>
  </cacheSource>
  <cacheFields count="26">
    <cacheField name="NIT IPS" numFmtId="0">
      <sharedItems containsSemiMixedTypes="0" containsString="0" containsNumber="1" containsInteger="1" minValue="900193601" maxValue="90019360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795" maxValue="8795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2-09-01T00:00:00" maxDate="2022-09-02T00:00:00"/>
    </cacheField>
    <cacheField name="VALOR FACT IPS" numFmtId="168">
      <sharedItems containsSemiMixedTypes="0" containsString="0" containsNumber="1" containsInteger="1" minValue="4825000" maxValue="4825000"/>
    </cacheField>
    <cacheField name="SALDO FACT IPS" numFmtId="168">
      <sharedItems containsSemiMixedTypes="0" containsString="0" containsNumber="1" containsInteger="1" minValue="4825000" maxValue="4825000"/>
    </cacheField>
    <cacheField name="OBSERVACION SASS" numFmtId="0">
      <sharedItems/>
    </cacheField>
    <cacheField name="ESTADO EPS OCTUBRE 2022" numFmtId="0">
      <sharedItems count="1">
        <s v="FACTURA CANCELADA"/>
      </sharedItems>
    </cacheField>
    <cacheField name="VALOR CANCELADO SAP" numFmtId="168">
      <sharedItems containsSemiMixedTypes="0" containsString="0" containsNumber="1" containsInteger="1" minValue="4825000" maxValue="4825000"/>
    </cacheField>
    <cacheField name="RETENCION" numFmtId="169">
      <sharedItems containsSemiMixedTypes="0" containsString="0" containsNumber="1" containsInteger="1" minValue="0" maxValue="0"/>
    </cacheField>
    <cacheField name="DOC COMPENSACION SAP" numFmtId="0">
      <sharedItems/>
    </cacheField>
    <cacheField name="FECHA COMPENSACION SAP" numFmtId="14">
      <sharedItems containsSemiMixedTypes="0" containsNonDate="0" containsDate="1" containsString="0" minDate="2022-10-07T00:00:00" maxDate="2022-10-08T00:00:00"/>
    </cacheField>
    <cacheField name="FECHA RAD IPS" numFmtId="14">
      <sharedItems containsSemiMixedTypes="0" containsNonDate="0" containsDate="1" containsString="0" minDate="2022-09-01T00:00:00" maxDate="2022-09-02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9">
      <sharedItems containsSemiMixedTypes="0" containsString="0" containsNumber="1" containsInteger="1" minValue="0" maxValue="0"/>
    </cacheField>
    <cacheField name="VALOR GLOSA ACEPTADA REPORTADO CIRCULAR 030" numFmtId="169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0193601"/>
    <s v="ASSISPREX SAS"/>
    <s v="FEL"/>
    <n v="8795"/>
    <s v="FEL_8795"/>
    <s v="900193601_FEL_8795"/>
    <d v="2022-09-01T00:00:00"/>
    <n v="4825000"/>
    <n v="4825000"/>
    <s v="A)Factura no radicada en ERP"/>
    <x v="0"/>
    <n v="4825000"/>
    <n v="0"/>
    <s v="2200002409"/>
    <d v="2022-10-07T00:00:00"/>
    <d v="2022-09-01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2">
        <item x="0"/>
        <item t="default"/>
      </items>
    </pivotField>
    <pivotField numFmtId="168" showAll="0"/>
    <pivotField numFmtId="169" showAll="0"/>
    <pivotField showAll="0"/>
    <pivotField numFmtId="1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showAll="0"/>
  </pivotFields>
  <rowFields count="1">
    <field x="1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8" subtotal="count" baseField="10" baseItem="0"/>
    <dataField name="Saldo Facturas" fld="8" baseField="0" baseItem="0" numFmtId="168"/>
  </dataFields>
  <formats count="4"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field="10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showGridLines="0" workbookViewId="0">
      <selection activeCell="A2" sqref="A2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5.75" x14ac:dyDescent="0.25">
      <c r="A2" s="4">
        <v>900193601</v>
      </c>
      <c r="B2" s="4" t="s">
        <v>8</v>
      </c>
      <c r="C2" s="6" t="s">
        <v>9</v>
      </c>
      <c r="D2" s="4">
        <v>8795</v>
      </c>
      <c r="E2" s="4"/>
      <c r="F2" s="7"/>
      <c r="G2" s="5">
        <v>4825000</v>
      </c>
      <c r="H2" s="5">
        <v>4825000</v>
      </c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"/>
  <sheetViews>
    <sheetView tabSelected="1" workbookViewId="0">
      <selection activeCell="F14" sqref="F14"/>
    </sheetView>
  </sheetViews>
  <sheetFormatPr baseColWidth="10" defaultRowHeight="15" x14ac:dyDescent="0.25"/>
  <cols>
    <col min="1" max="1" width="10" bestFit="1" customWidth="1"/>
    <col min="2" max="2" width="14" bestFit="1" customWidth="1"/>
    <col min="3" max="3" width="7.42578125" bestFit="1" customWidth="1"/>
    <col min="6" max="6" width="19" bestFit="1" customWidth="1"/>
    <col min="8" max="9" width="13.140625" bestFit="1" customWidth="1"/>
    <col min="10" max="10" width="26.85546875" bestFit="1" customWidth="1"/>
    <col min="11" max="11" width="20.42578125" bestFit="1" customWidth="1"/>
    <col min="12" max="12" width="12.140625" bestFit="1" customWidth="1"/>
  </cols>
  <sheetData>
    <row r="1" spans="1:26" x14ac:dyDescent="0.25">
      <c r="H1" s="60">
        <f>SUBTOTAL(9,H3)</f>
        <v>4825000</v>
      </c>
      <c r="I1" s="60">
        <f>SUBTOTAL(9,I3)</f>
        <v>4825000</v>
      </c>
    </row>
    <row r="2" spans="1:26" ht="105" x14ac:dyDescent="0.25">
      <c r="A2" s="2" t="s">
        <v>37</v>
      </c>
      <c r="B2" s="2" t="s">
        <v>38</v>
      </c>
      <c r="C2" s="2" t="s">
        <v>2</v>
      </c>
      <c r="D2" s="2" t="s">
        <v>39</v>
      </c>
      <c r="E2" s="2" t="s">
        <v>40</v>
      </c>
      <c r="F2" s="50" t="s">
        <v>41</v>
      </c>
      <c r="G2" s="2" t="s">
        <v>42</v>
      </c>
      <c r="H2" s="51" t="s">
        <v>43</v>
      </c>
      <c r="I2" s="51" t="s">
        <v>44</v>
      </c>
      <c r="J2" s="2" t="s">
        <v>45</v>
      </c>
      <c r="K2" s="52" t="s">
        <v>46</v>
      </c>
      <c r="L2" s="54" t="s">
        <v>47</v>
      </c>
      <c r="M2" s="54" t="s">
        <v>48</v>
      </c>
      <c r="N2" s="52" t="s">
        <v>49</v>
      </c>
      <c r="O2" s="52" t="s">
        <v>50</v>
      </c>
      <c r="P2" s="2" t="s">
        <v>51</v>
      </c>
      <c r="Q2" s="2" t="s">
        <v>52</v>
      </c>
      <c r="R2" s="55" t="s">
        <v>53</v>
      </c>
      <c r="S2" s="2" t="s">
        <v>54</v>
      </c>
      <c r="T2" s="2" t="s">
        <v>55</v>
      </c>
      <c r="U2" s="2" t="s">
        <v>56</v>
      </c>
      <c r="V2" s="2" t="s">
        <v>57</v>
      </c>
      <c r="W2" s="2" t="s">
        <v>58</v>
      </c>
      <c r="X2" s="53" t="s">
        <v>59</v>
      </c>
      <c r="Y2" s="53" t="s">
        <v>60</v>
      </c>
      <c r="Z2" s="2" t="s">
        <v>61</v>
      </c>
    </row>
    <row r="3" spans="1:26" x14ac:dyDescent="0.25">
      <c r="A3" s="1">
        <v>900193601</v>
      </c>
      <c r="B3" s="1" t="s">
        <v>8</v>
      </c>
      <c r="C3" s="1" t="s">
        <v>9</v>
      </c>
      <c r="D3" s="1">
        <v>8795</v>
      </c>
      <c r="E3" s="1" t="s">
        <v>62</v>
      </c>
      <c r="F3" s="1" t="s">
        <v>63</v>
      </c>
      <c r="G3" s="56">
        <v>44805</v>
      </c>
      <c r="H3" s="57">
        <v>4825000</v>
      </c>
      <c r="I3" s="57">
        <v>4825000</v>
      </c>
      <c r="J3" s="1" t="s">
        <v>64</v>
      </c>
      <c r="K3" s="1" t="s">
        <v>66</v>
      </c>
      <c r="L3" s="57">
        <v>4825000</v>
      </c>
      <c r="M3" s="58">
        <v>0</v>
      </c>
      <c r="N3" s="1" t="s">
        <v>67</v>
      </c>
      <c r="O3" s="56">
        <v>44841</v>
      </c>
      <c r="P3" s="56">
        <v>44805</v>
      </c>
      <c r="Q3" s="1"/>
      <c r="R3" s="1"/>
      <c r="S3" s="1"/>
      <c r="T3" s="1"/>
      <c r="U3" s="1"/>
      <c r="V3" s="1"/>
      <c r="W3" s="1"/>
      <c r="X3" s="58">
        <v>0</v>
      </c>
      <c r="Y3" s="58">
        <v>0</v>
      </c>
      <c r="Z3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4" sqref="B4:C4"/>
    </sheetView>
  </sheetViews>
  <sheetFormatPr baseColWidth="10" defaultRowHeight="15" x14ac:dyDescent="0.25"/>
  <cols>
    <col min="1" max="1" width="20.42578125" bestFit="1" customWidth="1"/>
    <col min="2" max="2" width="12.7109375" bestFit="1" customWidth="1"/>
    <col min="3" max="3" width="15" style="59" bestFit="1" customWidth="1"/>
  </cols>
  <sheetData>
    <row r="3" spans="1:3" x14ac:dyDescent="0.25">
      <c r="A3" s="63" t="s">
        <v>69</v>
      </c>
      <c r="B3" s="64" t="s">
        <v>70</v>
      </c>
      <c r="C3" s="65" t="s">
        <v>71</v>
      </c>
    </row>
    <row r="4" spans="1:3" x14ac:dyDescent="0.25">
      <c r="A4" s="61" t="s">
        <v>66</v>
      </c>
      <c r="B4" s="62">
        <v>1</v>
      </c>
      <c r="C4" s="59">
        <v>4825000</v>
      </c>
    </row>
    <row r="5" spans="1:3" x14ac:dyDescent="0.25">
      <c r="A5" s="61" t="s">
        <v>68</v>
      </c>
      <c r="B5" s="62">
        <v>1</v>
      </c>
      <c r="C5" s="59">
        <v>4825000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4" zoomScale="90" zoomScaleNormal="90" zoomScaleSheetLayoutView="100" workbookViewId="0">
      <selection activeCell="E20" sqref="E20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10</v>
      </c>
      <c r="E2" s="12"/>
      <c r="F2" s="12"/>
      <c r="G2" s="12"/>
      <c r="H2" s="12"/>
      <c r="I2" s="13"/>
      <c r="J2" s="14" t="s">
        <v>11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12</v>
      </c>
      <c r="E4" s="12"/>
      <c r="F4" s="12"/>
      <c r="G4" s="12"/>
      <c r="H4" s="12"/>
      <c r="I4" s="13"/>
      <c r="J4" s="14" t="s">
        <v>13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65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35</v>
      </c>
      <c r="J12" s="28"/>
    </row>
    <row r="13" spans="2:10" x14ac:dyDescent="0.2">
      <c r="B13" s="27"/>
      <c r="C13" s="29" t="s">
        <v>36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14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15</v>
      </c>
      <c r="D17" s="30"/>
      <c r="H17" s="32" t="s">
        <v>16</v>
      </c>
      <c r="I17" s="32" t="s">
        <v>17</v>
      </c>
      <c r="J17" s="28"/>
    </row>
    <row r="18" spans="2:10" x14ac:dyDescent="0.2">
      <c r="B18" s="27"/>
      <c r="C18" s="29" t="s">
        <v>18</v>
      </c>
      <c r="D18" s="29"/>
      <c r="E18" s="29"/>
      <c r="F18" s="29"/>
      <c r="H18" s="33">
        <v>1</v>
      </c>
      <c r="I18" s="66">
        <v>4825000</v>
      </c>
      <c r="J18" s="28"/>
    </row>
    <row r="19" spans="2:10" x14ac:dyDescent="0.2">
      <c r="B19" s="27"/>
      <c r="C19" s="8" t="s">
        <v>19</v>
      </c>
      <c r="H19" s="34">
        <v>1</v>
      </c>
      <c r="I19" s="35">
        <v>4825000</v>
      </c>
      <c r="J19" s="28"/>
    </row>
    <row r="20" spans="2:10" x14ac:dyDescent="0.2">
      <c r="B20" s="27"/>
      <c r="C20" s="8" t="s">
        <v>20</v>
      </c>
      <c r="H20" s="34">
        <v>0</v>
      </c>
      <c r="I20" s="35">
        <v>0</v>
      </c>
      <c r="J20" s="28"/>
    </row>
    <row r="21" spans="2:10" x14ac:dyDescent="0.2">
      <c r="B21" s="27"/>
      <c r="C21" s="8" t="s">
        <v>21</v>
      </c>
      <c r="H21" s="34">
        <v>0</v>
      </c>
      <c r="I21" s="36">
        <v>0</v>
      </c>
      <c r="J21" s="28"/>
    </row>
    <row r="22" spans="2:10" x14ac:dyDescent="0.2">
      <c r="B22" s="27"/>
      <c r="C22" s="8" t="s">
        <v>22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23</v>
      </c>
      <c r="H23" s="37">
        <v>0</v>
      </c>
      <c r="I23" s="38">
        <v>0</v>
      </c>
      <c r="J23" s="28"/>
    </row>
    <row r="24" spans="2:10" x14ac:dyDescent="0.2">
      <c r="B24" s="27"/>
      <c r="C24" s="29" t="s">
        <v>24</v>
      </c>
      <c r="D24" s="29"/>
      <c r="E24" s="29"/>
      <c r="F24" s="29"/>
      <c r="H24" s="33">
        <f>H19+H20+H21+H22+H23</f>
        <v>1</v>
      </c>
      <c r="I24" s="39">
        <f>I19+I20+I21+I22+I23</f>
        <v>4825000</v>
      </c>
      <c r="J24" s="28"/>
    </row>
    <row r="25" spans="2:10" x14ac:dyDescent="0.2">
      <c r="B25" s="27"/>
      <c r="C25" s="8" t="s">
        <v>25</v>
      </c>
      <c r="H25" s="34">
        <v>0</v>
      </c>
      <c r="I25" s="35">
        <v>0</v>
      </c>
      <c r="J25" s="28"/>
    </row>
    <row r="26" spans="2:10" x14ac:dyDescent="0.2">
      <c r="B26" s="27"/>
      <c r="C26" s="8" t="s">
        <v>26</v>
      </c>
      <c r="H26" s="34">
        <v>0</v>
      </c>
      <c r="I26" s="35">
        <v>0</v>
      </c>
      <c r="J26" s="28"/>
    </row>
    <row r="27" spans="2:10" ht="13.5" thickBot="1" x14ac:dyDescent="0.25">
      <c r="B27" s="27"/>
      <c r="C27" s="8" t="s">
        <v>27</v>
      </c>
      <c r="H27" s="37">
        <v>0</v>
      </c>
      <c r="I27" s="38">
        <v>0</v>
      </c>
      <c r="J27" s="28"/>
    </row>
    <row r="28" spans="2:10" x14ac:dyDescent="0.2">
      <c r="B28" s="27"/>
      <c r="C28" s="29" t="s">
        <v>28</v>
      </c>
      <c r="D28" s="29"/>
      <c r="E28" s="29"/>
      <c r="F28" s="29"/>
      <c r="H28" s="33">
        <f>H25+H26+H27</f>
        <v>0</v>
      </c>
      <c r="I28" s="39">
        <f>I25+I26+I27</f>
        <v>0</v>
      </c>
      <c r="J28" s="28"/>
    </row>
    <row r="29" spans="2:10" ht="13.5" thickBot="1" x14ac:dyDescent="0.25">
      <c r="B29" s="27"/>
      <c r="C29" s="8" t="s">
        <v>29</v>
      </c>
      <c r="D29" s="29"/>
      <c r="E29" s="29"/>
      <c r="F29" s="29"/>
      <c r="H29" s="37">
        <v>0</v>
      </c>
      <c r="I29" s="38">
        <v>0</v>
      </c>
      <c r="J29" s="28"/>
    </row>
    <row r="30" spans="2:10" x14ac:dyDescent="0.2">
      <c r="B30" s="27"/>
      <c r="C30" s="29" t="s">
        <v>30</v>
      </c>
      <c r="D30" s="29"/>
      <c r="E30" s="29"/>
      <c r="F30" s="29"/>
      <c r="H30" s="34">
        <f>H29</f>
        <v>0</v>
      </c>
      <c r="I30" s="35">
        <f>I29</f>
        <v>0</v>
      </c>
      <c r="J30" s="28"/>
    </row>
    <row r="31" spans="2:10" x14ac:dyDescent="0.2">
      <c r="B31" s="27"/>
      <c r="C31" s="29"/>
      <c r="D31" s="29"/>
      <c r="E31" s="29"/>
      <c r="F31" s="29"/>
      <c r="H31" s="40"/>
      <c r="I31" s="39"/>
      <c r="J31" s="28"/>
    </row>
    <row r="32" spans="2:10" ht="13.5" thickBot="1" x14ac:dyDescent="0.25">
      <c r="B32" s="27"/>
      <c r="C32" s="29" t="s">
        <v>31</v>
      </c>
      <c r="D32" s="29"/>
      <c r="H32" s="41">
        <f>H24+H28+H30</f>
        <v>1</v>
      </c>
      <c r="I32" s="42">
        <f>I24+I28+I30</f>
        <v>4825000</v>
      </c>
      <c r="J32" s="28"/>
    </row>
    <row r="33" spans="2:10" ht="13.5" thickTop="1" x14ac:dyDescent="0.2">
      <c r="B33" s="27"/>
      <c r="C33" s="29"/>
      <c r="D33" s="29"/>
      <c r="H33" s="43"/>
      <c r="I33" s="35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x14ac:dyDescent="0.2">
      <c r="B36" s="27"/>
      <c r="G36" s="43"/>
      <c r="H36" s="43"/>
      <c r="I36" s="43"/>
      <c r="J36" s="28"/>
    </row>
    <row r="37" spans="2:10" ht="13.5" thickBot="1" x14ac:dyDescent="0.25">
      <c r="B37" s="27"/>
      <c r="C37" s="44"/>
      <c r="D37" s="44"/>
      <c r="G37" s="45" t="s">
        <v>32</v>
      </c>
      <c r="H37" s="44"/>
      <c r="I37" s="43"/>
      <c r="J37" s="28"/>
    </row>
    <row r="38" spans="2:10" ht="4.5" customHeight="1" x14ac:dyDescent="0.2">
      <c r="B38" s="27"/>
      <c r="C38" s="43"/>
      <c r="D38" s="43"/>
      <c r="G38" s="43"/>
      <c r="H38" s="43"/>
      <c r="I38" s="43"/>
      <c r="J38" s="28"/>
    </row>
    <row r="39" spans="2:10" x14ac:dyDescent="0.2">
      <c r="B39" s="27"/>
      <c r="C39" s="29" t="s">
        <v>33</v>
      </c>
      <c r="G39" s="46" t="s">
        <v>34</v>
      </c>
      <c r="H39" s="43"/>
      <c r="I39" s="43"/>
      <c r="J39" s="28"/>
    </row>
    <row r="40" spans="2:10" x14ac:dyDescent="0.2">
      <c r="B40" s="27"/>
      <c r="G40" s="43"/>
      <c r="H40" s="43"/>
      <c r="I40" s="43"/>
      <c r="J40" s="28"/>
    </row>
    <row r="41" spans="2:10" ht="18.75" customHeight="1" thickBot="1" x14ac:dyDescent="0.25">
      <c r="B41" s="47"/>
      <c r="C41" s="48"/>
      <c r="D41" s="48"/>
      <c r="E41" s="48"/>
      <c r="F41" s="48"/>
      <c r="G41" s="44"/>
      <c r="H41" s="44"/>
      <c r="I41" s="44"/>
      <c r="J41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2022-10-12T14:36:47Z</dcterms:modified>
</cp:coreProperties>
</file>