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570BBA48-3153-481E-8198-61EB3361264D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3" r:id="rId1"/>
    <sheet name="TD" sheetId="6" r:id="rId2"/>
    <sheet name="ESTADO DE CADA FACTURA" sheetId="4" r:id="rId3"/>
    <sheet name="FOR-CSA-018" sheetId="7" r:id="rId4"/>
  </sheets>
  <definedNames>
    <definedName name="_xlnm._FilterDatabase" localSheetId="2" hidden="1">'ESTADO DE CADA FACTURA'!$A$2:$AT$29</definedName>
  </definedNam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7" l="1"/>
  <c r="H30" i="7"/>
  <c r="I28" i="7"/>
  <c r="H28" i="7"/>
  <c r="I24" i="7"/>
  <c r="I32" i="7" s="1"/>
  <c r="H24" i="7"/>
  <c r="H32" i="7" s="1"/>
  <c r="AD1" i="4"/>
  <c r="AB1" i="4"/>
  <c r="AA1" i="4"/>
  <c r="Y1" i="4"/>
  <c r="W1" i="4"/>
  <c r="U1" i="4"/>
  <c r="R1" i="4"/>
  <c r="L1" i="4"/>
  <c r="K1" i="4"/>
</calcChain>
</file>

<file path=xl/sharedStrings.xml><?xml version="1.0" encoding="utf-8"?>
<sst xmlns="http://schemas.openxmlformats.org/spreadsheetml/2006/main" count="375" uniqueCount="169">
  <si>
    <r>
      <rPr>
        <b/>
        <sz val="8"/>
        <rFont val="Arial"/>
        <family val="2"/>
      </rPr>
      <t>FECHA</t>
    </r>
  </si>
  <si>
    <r>
      <rPr>
        <b/>
        <sz val="8"/>
        <rFont val="Arial"/>
        <family val="2"/>
      </rPr>
      <t>PREFIJO</t>
    </r>
  </si>
  <si>
    <r>
      <rPr>
        <b/>
        <sz val="8"/>
        <rFont val="Arial"/>
        <family val="2"/>
      </rPr>
      <t># FACTURA</t>
    </r>
  </si>
  <si>
    <r>
      <rPr>
        <b/>
        <sz val="8"/>
        <rFont val="Arial"/>
        <family val="2"/>
      </rPr>
      <t>RADICADO</t>
    </r>
  </si>
  <si>
    <r>
      <rPr>
        <b/>
        <sz val="8"/>
        <rFont val="Arial"/>
        <family val="2"/>
      </rPr>
      <t>VALOR</t>
    </r>
  </si>
  <si>
    <r>
      <rPr>
        <b/>
        <sz val="8"/>
        <rFont val="Arial"/>
        <family val="2"/>
      </rPr>
      <t>RETEF.</t>
    </r>
  </si>
  <si>
    <r>
      <rPr>
        <b/>
        <sz val="8"/>
        <rFont val="Arial"/>
        <family val="2"/>
      </rPr>
      <t>SALDO</t>
    </r>
  </si>
  <si>
    <r>
      <rPr>
        <sz val="8"/>
        <rFont val="Calibri"/>
        <family val="1"/>
      </rPr>
      <t>Saldo por descuento doble de retención.</t>
    </r>
  </si>
  <si>
    <r>
      <rPr>
        <sz val="8"/>
        <rFont val="Arial MT"/>
        <family val="2"/>
      </rPr>
      <t>COG</t>
    </r>
  </si>
  <si>
    <r>
      <rPr>
        <sz val="11"/>
        <rFont val="Calibri"/>
        <family val="1"/>
      </rPr>
      <t>-</t>
    </r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</si>
  <si>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</si>
  <si>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</si>
  <si>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</si>
  <si>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</si>
  <si>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</si>
  <si>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</si>
  <si>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</si>
  <si>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</si>
  <si>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</si>
  <si>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</si>
  <si>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</si>
  <si>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</si>
  <si>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OBSERVACION SASS</t>
  </si>
  <si>
    <t>ESTADO EPS OCTUBRE 28 DEL 2022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</si>
  <si>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</si>
  <si>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</si>
  <si>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</si>
  <si>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</si>
  <si>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</si>
  <si>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</si>
  <si>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</si>
  <si>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</si>
  <si>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</si>
  <si>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</si>
  <si>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</si>
  <si>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</si>
  <si>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</si>
  <si>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</si>
  <si>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</si>
  <si>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</si>
  <si>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</si>
  <si>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</si>
  <si>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</si>
  <si>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</si>
  <si>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</si>
  <si>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</si>
  <si>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</si>
  <si>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</si>
  <si>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</si>
  <si>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</si>
  <si>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</si>
  <si>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</si>
  <si>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</si>
  <si>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</si>
  <si>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</si>
  <si>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</si>
  <si>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CENTRO ORTOPEDICO GOMEZ Y CIA LTDA</t>
  </si>
  <si>
    <t>COG</t>
  </si>
  <si>
    <t>COG_1572</t>
  </si>
  <si>
    <t>900247752_COG_1572</t>
  </si>
  <si>
    <t>B)Factura sin saldo ERP</t>
  </si>
  <si>
    <t>OK</t>
  </si>
  <si>
    <t>COG_648</t>
  </si>
  <si>
    <t>900247752_COG_648</t>
  </si>
  <si>
    <t>COG_924</t>
  </si>
  <si>
    <t>900247752_COG_924</t>
  </si>
  <si>
    <t>COG_1181</t>
  </si>
  <si>
    <t>900247752_COG_1181</t>
  </si>
  <si>
    <t>COG_1288</t>
  </si>
  <si>
    <t>900247752_COG_1288</t>
  </si>
  <si>
    <t>COG_1388</t>
  </si>
  <si>
    <t>900247752_COG_1388</t>
  </si>
  <si>
    <t>COG_1389</t>
  </si>
  <si>
    <t>900247752_COG_1389</t>
  </si>
  <si>
    <t>COG_1428</t>
  </si>
  <si>
    <t>900247752_COG_1428</t>
  </si>
  <si>
    <t>COG_1453</t>
  </si>
  <si>
    <t>900247752_COG_1453</t>
  </si>
  <si>
    <t>COG_1502</t>
  </si>
  <si>
    <t>900247752_COG_1502</t>
  </si>
  <si>
    <t>COG_1521</t>
  </si>
  <si>
    <t>900247752_COG_1521</t>
  </si>
  <si>
    <t>COG_1571</t>
  </si>
  <si>
    <t>900247752_COG_1571</t>
  </si>
  <si>
    <t>B)Factura sin saldo ERP/conciliar diferencia valor de factura</t>
  </si>
  <si>
    <t>COG_730</t>
  </si>
  <si>
    <t>900247752_COG_730</t>
  </si>
  <si>
    <t>COG_601</t>
  </si>
  <si>
    <t>900247752_COG_601</t>
  </si>
  <si>
    <t>COG_1524</t>
  </si>
  <si>
    <t>900247752_COG_1524</t>
  </si>
  <si>
    <t>C)Glosas total pendiente por respuesta de IPS/conciliar diferencia valor de factura</t>
  </si>
  <si>
    <t>DEVOLUCION</t>
  </si>
  <si>
    <t>NO PBS. se devuelve la factura para que validen el valorreportado en la web service que esta errado el valor de la factura correcto es $2.712.500angela campaz</t>
  </si>
  <si>
    <t>SI</t>
  </si>
  <si>
    <t>COG_134</t>
  </si>
  <si>
    <t>900247752_COG_134</t>
  </si>
  <si>
    <t>SE SOSTIENE LA GLOSA PARA QUE VALIDEN VALIDAR FECHA DE SUMINISTRO, VALIDAR CODIGO DE TECNOLOGIA REPORTAN EL NUMERO DE FACTURA Y DEBE IR EL CUFE EN EL MODULO DE FACTURACION</t>
  </si>
  <si>
    <t>COG_330</t>
  </si>
  <si>
    <t>900247752_COG_330</t>
  </si>
  <si>
    <t>se devuelve factura con soportes originales, al momentode validar información no se evidencia registro en elarchivo  de dispensación mipres 2.0 segun resolución 1885ANGELA CAMPAZ</t>
  </si>
  <si>
    <t>COG_346</t>
  </si>
  <si>
    <t>900247752_COG_346</t>
  </si>
  <si>
    <t>SE SOSTIENE LA GLOSA PORA QUE VALIDAR FECHA DE SUMINISTRO REPORTAN EL NUMERO DE FACTURA Y DEBE IR EL CUFE EN EL MODULO DE FACTURACIONANGELA CAMPAZ</t>
  </si>
  <si>
    <t>COG_347</t>
  </si>
  <si>
    <t>900247752_COG_347</t>
  </si>
  <si>
    <t>SE SOSTIENE LA GLOSA POR QUE REPORTAN EL NUMERO DE FACTURA Y DEBE IR EL CUFE EN EL MODULO DE FACTURACIONANGELA CAMPAZ</t>
  </si>
  <si>
    <t>COG_348</t>
  </si>
  <si>
    <t>900247752_COG_348</t>
  </si>
  <si>
    <t>SE SOSTIENE LA GLOSA POR QUEREPORTAN EL NUMERO DE FACTURAY DEBE IR EL CUFE EN EL MODULO DE FACTURACIONANGELA CAMPAZ</t>
  </si>
  <si>
    <t>COG_349</t>
  </si>
  <si>
    <t>900247752_COG_349</t>
  </si>
  <si>
    <t>SE SOSTIENE LA GLOSA POR QUE REPORTAN EL NUMERO DE FACTURA Y DEBE IR EL CUFE EN EL MODULO DE FACTURACIONANGERLA CAMPAZ</t>
  </si>
  <si>
    <t>COG_350</t>
  </si>
  <si>
    <t>900247752_COG_350</t>
  </si>
  <si>
    <t>SE SOSTIENE LA GLOSA POR QUE REPORTAN EL NUMERO DE FACTURA Y DEBE IR EL CUFE EN EL MODULO DE FACTURACIONANELA CAMPAZ</t>
  </si>
  <si>
    <t>COG_374</t>
  </si>
  <si>
    <t>900247752_COG_374</t>
  </si>
  <si>
    <t>SE SOSTIENE LA GLOSA PORA QUE VALIDENVALIDAR CODIGO DE TECNOLOGIA,REPORTAN EL NUMERO DE FACTURA Y DEBE IR EL CUFE EN EL MODULO DE FACTURACIONANGELA CAMPAZ</t>
  </si>
  <si>
    <t>COG_521</t>
  </si>
  <si>
    <t>900247752_COG_521</t>
  </si>
  <si>
    <t>Se devuelve factura pora queVALIDEN VALOR REPORTADO, VALIDAR FECHA DE SUMINISTROEN EL MODULO DE FACTURA REPORTAN NUMERO DE FACTURA Y DEBE IR EL CUFE ( ANGELA CAMPAZ)</t>
  </si>
  <si>
    <t>COG_522</t>
  </si>
  <si>
    <t>900247752_COG_522</t>
  </si>
  <si>
    <t>Se devuelve factura por queEN EL MODULO DE FACTURACION REPORTAN ELNUMERO DE FACTURA Y DEBE IR EL CUFEANGELA CAMPAZ</t>
  </si>
  <si>
    <t>COG_523</t>
  </si>
  <si>
    <t>900247752_COG_523</t>
  </si>
  <si>
    <t>Se devuelve factura por queEN EL MODULO DE FACTURACION REPORTANEL NUMERO DE FACTURA Y DEBE IR EL CUFEANELA CAMPAZ</t>
  </si>
  <si>
    <t>COG_598</t>
  </si>
  <si>
    <t>900247752_COG_598</t>
  </si>
  <si>
    <t>SE DEVUELVE LA FACTURA PARA QUE VALIDEN LA FECHA DE ENTREGAANGELA CAMPAZ</t>
  </si>
  <si>
    <t>FACTURA DEVUELTA</t>
  </si>
  <si>
    <t>FACTURA PENDIENTE DE PAGO</t>
  </si>
  <si>
    <t>18.07.2022</t>
  </si>
  <si>
    <t>FACTURA CANCELADA</t>
  </si>
  <si>
    <t>28.09.2022</t>
  </si>
  <si>
    <t>29.09.2021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</si>
  <si>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</si>
  <si>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</si>
  <si>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</si>
  <si>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</si>
  <si>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</si>
  <si>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</si>
  <si>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</si>
  <si>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</si>
  <si>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</si>
  <si>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</si>
  <si>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</si>
  <si>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</si>
  <si>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</si>
  <si>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</si>
  <si>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</si>
  <si>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</si>
  <si>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</si>
  <si>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</si>
  <si>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</si>
  <si>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</si>
  <si>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</si>
  <si>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</si>
  <si>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</si>
  <si>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</si>
  <si>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</si>
  <si>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</si>
  <si>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</si>
  <si>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27 DE 2022</t>
  </si>
  <si>
    <t>Señores : CENTRO ORTOPEDICO GOMEZ Y CIA LTDA</t>
  </si>
  <si>
    <t>NIT: 900247752</t>
  </si>
  <si>
    <t>A continuacion me permito remitir nuestra respuesta al estado de cartera presentado en la fecha: 21/10/2022</t>
  </si>
  <si>
    <t>Con Corte al dia :21/10/2022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</si>
</sst>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;@"/>
    <numFmt numFmtId="165" formatCode="&quot;$&quot;\ #,##0"/>
    <numFmt numFmtId="168" formatCode="&quot;$&quot;\ #,##0;[Red]&quot;$&quot;\ #,##0"/>
  </numFmts>
  <fonts count="18">
    <font>
      <sz val="10"/>
      <color rgb="FF000000"/>
      <name val="Times New Roman"/>
      <charset val="204"/>
    </font>
    <font>
      <b/>
      <sz val="8"/>
      <name val="Arial"/>
    </font>
    <font>
      <b/>
      <sz val="8"/>
      <color rgb="FF000000"/>
      <name val="Arial"/>
      <family val="2"/>
    </font>
    <font>
      <sz val="8"/>
      <name val="Calibri"/>
    </font>
    <font>
      <sz val="8"/>
      <color rgb="FF000000"/>
      <name val="Arial MT"/>
      <family val="2"/>
    </font>
    <font>
      <sz val="8"/>
      <name val="Arial MT"/>
    </font>
    <font>
      <sz val="11"/>
      <color rgb="FF000000"/>
      <name val="Calibri"/>
      <family val="2"/>
    </font>
    <font>
      <sz val="11"/>
      <name val="Calibri"/>
    </font>
    <font>
      <b/>
      <sz val="11"/>
      <color rgb="FF000000"/>
      <name val="Calibri"/>
      <family val="2"/>
    </font>
    <font>
      <b/>
      <sz val="8"/>
      <name val="Arial"/>
      <family val="2"/>
    </font>
    <font>
      <sz val="8"/>
      <name val="Calibri"/>
      <family val="1"/>
    </font>
    <font>
      <sz val="8"/>
      <name val="Arial MT"/>
      <family val="2"/>
    </font>
    <font>
      <sz val="11"/>
      <name val="Calibri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5" fillId="0" borderId="0"/>
  </cellStyleXfs>
  <cellXfs count="91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top" wrapText="1" indent="2"/>
    </xf>
    <xf numFmtId="0" fontId="1" fillId="0" borderId="1" xfId="0" applyFont="1" applyFill="1" applyBorder="1" applyAlignment="1">
      <alignment horizontal="left" vertical="top" wrapText="1" indent="3"/>
    </xf>
    <xf numFmtId="164" fontId="4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vertical="top" indent="1" shrinkToFit="1"/>
    </xf>
    <xf numFmtId="3" fontId="6" fillId="0" borderId="1" xfId="0" applyNumberFormat="1" applyFont="1" applyFill="1" applyBorder="1" applyAlignment="1">
      <alignment horizontal="right" vertical="top" shrinkToFit="1"/>
    </xf>
    <xf numFmtId="3" fontId="6" fillId="0" borderId="1" xfId="0" applyNumberFormat="1" applyFont="1" applyFill="1" applyBorder="1" applyAlignment="1">
      <alignment horizontal="left" vertical="top" indent="2" shrinkToFit="1"/>
    </xf>
    <xf numFmtId="1" fontId="4" fillId="0" borderId="1" xfId="0" applyNumberFormat="1" applyFont="1" applyFill="1" applyBorder="1" applyAlignment="1">
      <alignment horizontal="left" vertical="top" indent="1" shrinkToFit="1"/>
    </xf>
    <xf numFmtId="1" fontId="6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shrinkToFit="1"/>
    </xf>
    <xf numFmtId="3" fontId="4" fillId="0" borderId="1" xfId="0" applyNumberFormat="1" applyFont="1" applyFill="1" applyBorder="1" applyAlignment="1">
      <alignment horizontal="right" vertical="center" indent="1" shrinkToFit="1"/>
    </xf>
    <xf numFmtId="0" fontId="7" fillId="0" borderId="1" xfId="0" applyFont="1" applyFill="1" applyBorder="1" applyAlignment="1">
      <alignment horizontal="right" vertical="center" wrapText="1" indent="2"/>
    </xf>
    <xf numFmtId="3" fontId="6" fillId="0" borderId="1" xfId="0" applyNumberFormat="1" applyFont="1" applyFill="1" applyBorder="1" applyAlignment="1">
      <alignment horizontal="right" vertical="center" shrinkToFit="1"/>
    </xf>
    <xf numFmtId="1" fontId="4" fillId="0" borderId="1" xfId="0" applyNumberFormat="1" applyFont="1" applyFill="1" applyBorder="1" applyAlignment="1">
      <alignment horizontal="left" vertical="top" indent="3" shrinkToFit="1"/>
    </xf>
    <xf numFmtId="0" fontId="0" fillId="0" borderId="3" xfId="0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horizontal="right" vertical="top" indent="1" shrinkToFit="1"/>
    </xf>
    <xf numFmtId="3" fontId="6" fillId="0" borderId="3" xfId="0" applyNumberFormat="1" applyFont="1" applyFill="1" applyBorder="1" applyAlignment="1">
      <alignment horizontal="right" vertical="top" shrinkToFit="1"/>
    </xf>
    <xf numFmtId="3" fontId="8" fillId="0" borderId="3" xfId="0" applyNumberFormat="1" applyFont="1" applyFill="1" applyBorder="1" applyAlignment="1">
      <alignment horizontal="right" vertical="top" shrinkToFit="1"/>
    </xf>
    <xf numFmtId="0" fontId="0" fillId="0" borderId="0" xfId="0" applyFill="1" applyBorder="1" applyAlignment="1">
      <alignment horizontal="left" wrapText="1"/>
    </xf>
    <xf numFmtId="165" fontId="13" fillId="0" borderId="0" xfId="0" applyNumberFormat="1" applyFont="1"/>
    <xf numFmtId="0" fontId="14" fillId="0" borderId="0" xfId="0" applyFont="1"/>
    <xf numFmtId="0" fontId="14" fillId="3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0" borderId="4" xfId="0" applyFont="1" applyBorder="1"/>
    <xf numFmtId="14" fontId="14" fillId="0" borderId="4" xfId="0" applyNumberFormat="1" applyFont="1" applyBorder="1"/>
    <xf numFmtId="165" fontId="14" fillId="0" borderId="4" xfId="0" applyNumberFormat="1" applyFont="1" applyBorder="1"/>
    <xf numFmtId="0" fontId="14" fillId="0" borderId="0" xfId="0" applyFont="1" applyFill="1" applyBorder="1" applyAlignment="1">
      <alignment horizontal="left" vertical="top"/>
    </xf>
    <xf numFmtId="3" fontId="14" fillId="0" borderId="4" xfId="0" applyNumberFormat="1" applyFont="1" applyBorder="1"/>
    <xf numFmtId="0" fontId="14" fillId="0" borderId="5" xfId="0" pivotButton="1" applyFont="1" applyFill="1" applyBorder="1" applyAlignment="1">
      <alignment horizontal="left" vertical="top"/>
    </xf>
    <xf numFmtId="0" fontId="14" fillId="0" borderId="5" xfId="0" applyFont="1" applyFill="1" applyBorder="1" applyAlignment="1">
      <alignment horizontal="center" vertical="top"/>
    </xf>
    <xf numFmtId="0" fontId="14" fillId="0" borderId="7" xfId="0" applyFont="1" applyFill="1" applyBorder="1" applyAlignment="1">
      <alignment horizontal="left" vertical="top"/>
    </xf>
    <xf numFmtId="0" fontId="14" fillId="0" borderId="5" xfId="0" applyFont="1" applyFill="1" applyBorder="1" applyAlignment="1">
      <alignment horizontal="left" vertical="top"/>
    </xf>
    <xf numFmtId="0" fontId="14" fillId="0" borderId="5" xfId="0" applyNumberFormat="1" applyFont="1" applyFill="1" applyBorder="1" applyAlignment="1">
      <alignment horizontal="center" vertical="top"/>
    </xf>
    <xf numFmtId="0" fontId="14" fillId="0" borderId="6" xfId="0" applyFont="1" applyFill="1" applyBorder="1" applyAlignment="1">
      <alignment horizontal="left" vertical="top"/>
    </xf>
    <xf numFmtId="0" fontId="14" fillId="0" borderId="6" xfId="0" applyNumberFormat="1" applyFont="1" applyFill="1" applyBorder="1" applyAlignment="1">
      <alignment horizontal="center" vertical="top"/>
    </xf>
    <xf numFmtId="0" fontId="14" fillId="0" borderId="9" xfId="0" applyFont="1" applyFill="1" applyBorder="1" applyAlignment="1">
      <alignment horizontal="left" vertical="top"/>
    </xf>
    <xf numFmtId="0" fontId="14" fillId="0" borderId="9" xfId="0" applyNumberFormat="1" applyFont="1" applyFill="1" applyBorder="1" applyAlignment="1">
      <alignment horizontal="center" vertical="top"/>
    </xf>
    <xf numFmtId="165" fontId="14" fillId="0" borderId="7" xfId="0" applyNumberFormat="1" applyFont="1" applyFill="1" applyBorder="1" applyAlignment="1">
      <alignment horizontal="right" vertical="top"/>
    </xf>
    <xf numFmtId="165" fontId="14" fillId="0" borderId="8" xfId="0" applyNumberFormat="1" applyFont="1" applyFill="1" applyBorder="1" applyAlignment="1">
      <alignment horizontal="right" vertical="top"/>
    </xf>
    <xf numFmtId="165" fontId="14" fillId="0" borderId="10" xfId="0" applyNumberFormat="1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left" vertical="center" wrapText="1"/>
    </xf>
    <xf numFmtId="0" fontId="16" fillId="0" borderId="0" xfId="1" applyFont="1"/>
    <xf numFmtId="0" fontId="16" fillId="0" borderId="11" xfId="1" applyFont="1" applyBorder="1" applyAlignment="1">
      <alignment horizontal="centerContinuous"/>
    </xf>
    <xf numFmtId="0" fontId="16" fillId="0" borderId="12" xfId="1" applyFont="1" applyBorder="1" applyAlignment="1">
      <alignment horizontal="centerContinuous"/>
    </xf>
    <xf numFmtId="0" fontId="17" fillId="0" borderId="11" xfId="1" applyFont="1" applyBorder="1" applyAlignment="1">
      <alignment horizontal="centerContinuous" vertical="center"/>
    </xf>
    <xf numFmtId="0" fontId="17" fillId="0" borderId="13" xfId="1" applyFont="1" applyBorder="1" applyAlignment="1">
      <alignment horizontal="centerContinuous" vertical="center"/>
    </xf>
    <xf numFmtId="0" fontId="17" fillId="0" borderId="12" xfId="1" applyFont="1" applyBorder="1" applyAlignment="1">
      <alignment horizontal="centerContinuous" vertical="center"/>
    </xf>
    <xf numFmtId="0" fontId="17" fillId="0" borderId="14" xfId="1" applyFont="1" applyBorder="1" applyAlignment="1">
      <alignment horizontal="centerContinuous" vertical="center"/>
    </xf>
    <xf numFmtId="0" fontId="16" fillId="0" borderId="15" xfId="1" applyFont="1" applyBorder="1" applyAlignment="1">
      <alignment horizontal="centerContinuous"/>
    </xf>
    <xf numFmtId="0" fontId="16" fillId="0" borderId="16" xfId="1" applyFont="1" applyBorder="1" applyAlignment="1">
      <alignment horizontal="centerContinuous"/>
    </xf>
    <xf numFmtId="0" fontId="17" fillId="0" borderId="17" xfId="1" applyFont="1" applyBorder="1" applyAlignment="1">
      <alignment horizontal="centerContinuous" vertical="center"/>
    </xf>
    <xf numFmtId="0" fontId="17" fillId="0" borderId="18" xfId="1" applyFont="1" applyBorder="1" applyAlignment="1">
      <alignment horizontal="centerContinuous" vertical="center"/>
    </xf>
    <xf numFmtId="0" fontId="17" fillId="0" borderId="19" xfId="1" applyFont="1" applyBorder="1" applyAlignment="1">
      <alignment horizontal="centerContinuous" vertical="center"/>
    </xf>
    <xf numFmtId="0" fontId="17" fillId="0" borderId="20" xfId="1" applyFont="1" applyBorder="1" applyAlignment="1">
      <alignment horizontal="centerContinuous" vertical="center"/>
    </xf>
    <xf numFmtId="0" fontId="17" fillId="0" borderId="15" xfId="1" applyFont="1" applyBorder="1" applyAlignment="1">
      <alignment horizontal="centerContinuous" vertical="center"/>
    </xf>
    <xf numFmtId="0" fontId="17" fillId="0" borderId="0" xfId="1" applyFont="1" applyAlignment="1">
      <alignment horizontal="centerContinuous" vertical="center"/>
    </xf>
    <xf numFmtId="0" fontId="17" fillId="0" borderId="16" xfId="1" applyFont="1" applyBorder="1" applyAlignment="1">
      <alignment horizontal="centerContinuous" vertical="center"/>
    </xf>
    <xf numFmtId="0" fontId="17" fillId="0" borderId="21" xfId="1" applyFont="1" applyBorder="1" applyAlignment="1">
      <alignment horizontal="centerContinuous" vertical="center"/>
    </xf>
    <xf numFmtId="0" fontId="16" fillId="0" borderId="17" xfId="1" applyFont="1" applyBorder="1" applyAlignment="1">
      <alignment horizontal="centerContinuous"/>
    </xf>
    <xf numFmtId="0" fontId="16" fillId="0" borderId="19" xfId="1" applyFont="1" applyBorder="1" applyAlignment="1">
      <alignment horizontal="centerContinuous"/>
    </xf>
    <xf numFmtId="0" fontId="16" fillId="0" borderId="15" xfId="1" applyFont="1" applyBorder="1"/>
    <xf numFmtId="0" fontId="16" fillId="0" borderId="16" xfId="1" applyFont="1" applyBorder="1"/>
    <xf numFmtId="0" fontId="17" fillId="0" borderId="0" xfId="1" applyFont="1"/>
    <xf numFmtId="14" fontId="16" fillId="0" borderId="0" xfId="1" applyNumberFormat="1" applyFont="1"/>
    <xf numFmtId="14" fontId="16" fillId="0" borderId="0" xfId="1" applyNumberFormat="1" applyFont="1" applyAlignment="1">
      <alignment horizontal="left"/>
    </xf>
    <xf numFmtId="0" fontId="17" fillId="0" borderId="0" xfId="1" applyFont="1" applyAlignment="1">
      <alignment horizontal="center"/>
    </xf>
    <xf numFmtId="1" fontId="17" fillId="0" borderId="0" xfId="1" applyNumberFormat="1" applyFont="1" applyAlignment="1">
      <alignment horizontal="center"/>
    </xf>
    <xf numFmtId="165" fontId="17" fillId="0" borderId="0" xfId="1" applyNumberFormat="1" applyFont="1" applyAlignment="1">
      <alignment horizontal="right"/>
    </xf>
    <xf numFmtId="1" fontId="16" fillId="0" borderId="0" xfId="1" applyNumberFormat="1" applyFont="1" applyAlignment="1">
      <alignment horizontal="center"/>
    </xf>
    <xf numFmtId="168" fontId="16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right"/>
    </xf>
    <xf numFmtId="1" fontId="16" fillId="0" borderId="18" xfId="1" applyNumberFormat="1" applyFont="1" applyBorder="1" applyAlignment="1">
      <alignment horizontal="center"/>
    </xf>
    <xf numFmtId="168" fontId="16" fillId="0" borderId="18" xfId="1" applyNumberFormat="1" applyFont="1" applyBorder="1" applyAlignment="1">
      <alignment horizontal="right"/>
    </xf>
    <xf numFmtId="168" fontId="17" fillId="0" borderId="0" xfId="1" applyNumberFormat="1" applyFont="1" applyAlignment="1">
      <alignment horizontal="right"/>
    </xf>
    <xf numFmtId="0" fontId="16" fillId="0" borderId="0" xfId="1" applyFont="1" applyAlignment="1">
      <alignment horizontal="center"/>
    </xf>
    <xf numFmtId="1" fontId="17" fillId="0" borderId="22" xfId="1" applyNumberFormat="1" applyFont="1" applyBorder="1" applyAlignment="1">
      <alignment horizontal="center"/>
    </xf>
    <xf numFmtId="168" fontId="17" fillId="0" borderId="22" xfId="1" applyNumberFormat="1" applyFont="1" applyBorder="1" applyAlignment="1">
      <alignment horizontal="right"/>
    </xf>
    <xf numFmtId="168" fontId="16" fillId="0" borderId="0" xfId="1" applyNumberFormat="1" applyFont="1"/>
    <xf numFmtId="168" fontId="16" fillId="0" borderId="18" xfId="1" applyNumberFormat="1" applyFont="1" applyBorder="1"/>
    <xf numFmtId="168" fontId="17" fillId="0" borderId="18" xfId="1" applyNumberFormat="1" applyFont="1" applyBorder="1"/>
    <xf numFmtId="168" fontId="17" fillId="0" borderId="0" xfId="1" applyNumberFormat="1" applyFont="1"/>
    <xf numFmtId="0" fontId="16" fillId="0" borderId="17" xfId="1" applyFont="1" applyBorder="1"/>
    <xf numFmtId="0" fontId="16" fillId="0" borderId="18" xfId="1" applyFont="1" applyBorder="1"/>
    <xf numFmtId="0" fontId="16" fillId="0" borderId="19" xfId="1" applyFont="1" applyBorder="1"/>
  </cellXfs>
  <cellStyles count="2">
    <cellStyle name="Normal" xfId="0" builtinId="0"/>
    <cellStyle name="Normal 2 2" xfId="1" xr:uid="{A3FE5D29-2776-4B61-99D4-16B28A06717B}"/>
  </cellStyles>
  <dxfs count="16">
    <dxf>
      <alignment horizontal="right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family val="2"/>
        <scheme val="minor"/>
      </font>
    </dxf>
    <dxf>
      <font>
        <name val="Calibri"/>
        <family val="2"/>
        <scheme val="minor"/>
      </font>
    </dxf>
    <dxf>
      <font>
        <name val="Calibri"/>
        <family val="2"/>
        <scheme val="minor"/>
      </font>
    </dxf>
    <dxf>
      <font>
        <name val="Calibri"/>
        <family val="2"/>
        <scheme val="minor"/>
      </font>
    </dxf>
    <dxf>
      <font>
        <name val="Calibri"/>
        <family val="2"/>
        <scheme val="minor"/>
      </font>
    </dxf>
    <dxf>
      <font>
        <name val="Calibri"/>
        <family val="2"/>
        <scheme val="minor"/>
      </font>
    </dxf>
    <dxf>
      <numFmt numFmtId="165" formatCode="&quot;$&quot;\ #,##0"/>
    </dxf>
    <dxf>
      <alignment horizontal="center"/>
    </dxf>
    <dxf>
      <alignment horizontal="center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C3CCA0F-0F98-44B1-BB1F-ED9211FB8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A5A9AE8-EAFC-436A-BECC-F3EFC44FE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1.745441203704" createdVersion="8" refreshedVersion="8" minRefreshableVersion="3" recordCount="27" xr:uid="{092D8DD8-F0C8-4867-9563-D4FCFCC2B956}">
  <cacheSource type="worksheet">
    <worksheetSource ref="A2:AT29" sheet="ESTADO DE CADA FACTURA"/>
  </cacheSource>
  <cacheFields count="46">
    <cacheField name="NIT IPS" numFmtId="0">
      <sharedItems containsSemiMixedTypes="0" containsString="0" containsNumber="1" containsInteger="1" minValue="900247752" maxValue="900247752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34" maxValue="1572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34" maxValue="1572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02-04T00:00:00" maxDate="2022-10-05T00:00:00"/>
    </cacheField>
    <cacheField name="VALOR FACT IPS" numFmtId="165">
      <sharedItems containsSemiMixedTypes="0" containsString="0" containsNumber="1" containsInteger="1" minValue="23100" maxValue="16197500"/>
    </cacheField>
    <cacheField name="SALDO FACT IPS" numFmtId="165">
      <sharedItems containsSemiMixedTypes="0" containsString="0" containsNumber="1" containsInteger="1" minValue="22522" maxValue="15792562"/>
    </cacheField>
    <cacheField name="OBSERVACION SASS" numFmtId="0">
      <sharedItems/>
    </cacheField>
    <cacheField name="ESTADO EPS OCTUBRE 28 DEL 2022" numFmtId="0">
      <sharedItems count="3">
        <s v="FACTURA PENDIENTE DE PAGO"/>
        <s v="FACTURA CANCELADA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String="0" containsBlank="1" containsNumber="1" containsInteger="1" minValue="320000" maxValue="11607750"/>
    </cacheField>
    <cacheField name="TIPIFICACIÓN" numFmtId="0">
      <sharedItems containsBlank="1"/>
    </cacheField>
    <cacheField name="VALIDACION ALFA FACT" numFmtId="0">
      <sharedItems/>
    </cacheField>
    <cacheField name="VALOR RADICADO FACT" numFmtId="0">
      <sharedItems containsSemiMixedTypes="0" containsString="0" containsNumber="1" containsInteger="1" minValue="23100" maxValue="16197500"/>
    </cacheField>
    <cacheField name="VALOR NOTA CREDITO" numFmtId="0">
      <sharedItems containsSemiMixedTypes="0" containsString="0" containsNumber="1" containsInteger="1" minValue="0" maxValue="0"/>
    </cacheField>
    <cacheField name="VALOR GLOSA ACEPTDA" numFmtId="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0">
      <sharedItems containsSemiMixedTypes="0" containsString="0" containsNumber="1" containsInteger="1" minValue="0" maxValue="11607750"/>
    </cacheField>
    <cacheField name="OBSERVACION GLOSA DV" numFmtId="0">
      <sharedItems containsBlank="1"/>
    </cacheField>
    <cacheField name="VALOR CRUZADO SASS" numFmtId="0">
      <sharedItems containsSemiMixedTypes="0" containsString="0" containsNumber="1" containsInteger="1" minValue="0" maxValue="16197500"/>
    </cacheField>
    <cacheField name="SALDO SASS" numFmtId="0">
      <sharedItems containsSemiMixedTypes="0" containsString="0" containsNumber="1" containsInteger="1" minValue="0" maxValue="11607750"/>
    </cacheField>
    <cacheField name="RETENCION" numFmtId="0">
      <sharedItems containsNonDate="0" containsString="0" containsBlank="1"/>
    </cacheField>
    <cacheField name="VALO CANCELADO SAP" numFmtId="0">
      <sharedItems containsString="0" containsBlank="1" containsNumber="1" containsInteger="1" minValue="34642" maxValue="9437329"/>
    </cacheField>
    <cacheField name="DOC COMPENSACION SAP" numFmtId="0">
      <sharedItems containsString="0" containsBlank="1" containsNumber="1" containsInteger="1" minValue="2201118969" maxValue="2201302165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2-04T00:00:00" maxDate="2022-10-0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10630" maxValue="21001231"/>
    </cacheField>
    <cacheField name="F RAD SASS" numFmtId="0">
      <sharedItems containsSemiMixedTypes="0" containsString="0" containsNumber="1" containsInteger="1" minValue="20200715" maxValue="20221007"/>
    </cacheField>
    <cacheField name="VALOR REPORTADO CRICULAR 030" numFmtId="0">
      <sharedItems containsSemiMixedTypes="0" containsString="0" containsNumber="1" containsInteger="1" minValue="23100" maxValue="16197500"/>
    </cacheField>
    <cacheField name="VALOR GLOSA ACEPTADA REPORTADO CIRCULAR 030" numFmtId="0">
      <sharedItems containsSemiMixedTypes="0" containsString="0" containsNumber="1" containsInteger="1" minValue="0" maxValue="0"/>
    </cacheField>
    <cacheField name="F CORTE" numFmtId="0">
      <sharedItems containsSemiMixedTypes="0" containsString="0" containsNumber="1" containsInteger="1" minValue="20221027" maxValue="202210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">
  <r>
    <n v="900247752"/>
    <s v="CENTRO ORTOPEDICO GOMEZ Y CIA LTDA"/>
    <s v="COG"/>
    <n v="1572"/>
    <s v="COG"/>
    <n v="1572"/>
    <m/>
    <s v="COG_1572"/>
    <s v="900247752_COG_1572"/>
    <d v="2022-10-04T00:00:00"/>
    <n v="46200"/>
    <n v="45045"/>
    <s v="B)Factura sin saldo ERP"/>
    <x v="0"/>
    <m/>
    <m/>
    <m/>
    <m/>
    <m/>
    <s v="OK"/>
    <n v="46200"/>
    <n v="0"/>
    <n v="0"/>
    <m/>
    <n v="0"/>
    <m/>
    <n v="46200"/>
    <n v="0"/>
    <m/>
    <m/>
    <m/>
    <m/>
    <m/>
    <m/>
    <m/>
    <d v="2022-10-04T00:00:00"/>
    <m/>
    <n v="2"/>
    <m/>
    <m/>
    <n v="1"/>
    <n v="20221030"/>
    <n v="20221007"/>
    <n v="46200"/>
    <n v="0"/>
    <n v="20221027"/>
  </r>
  <r>
    <n v="900247752"/>
    <s v="CENTRO ORTOPEDICO GOMEZ Y CIA LTDA"/>
    <s v="COG"/>
    <n v="648"/>
    <s v="COG"/>
    <n v="648"/>
    <m/>
    <s v="COG_648"/>
    <s v="900247752_COG_648"/>
    <d v="2021-04-05T00:00:00"/>
    <n v="23100"/>
    <n v="22522"/>
    <s v="B)Factura sin saldo ERP"/>
    <x v="0"/>
    <m/>
    <m/>
    <m/>
    <m/>
    <m/>
    <s v="OK"/>
    <n v="23100"/>
    <n v="0"/>
    <n v="0"/>
    <m/>
    <n v="0"/>
    <m/>
    <n v="23100"/>
    <n v="0"/>
    <m/>
    <m/>
    <m/>
    <m/>
    <m/>
    <m/>
    <m/>
    <d v="2021-04-05T00:00:00"/>
    <m/>
    <n v="2"/>
    <m/>
    <m/>
    <n v="1"/>
    <n v="20220830"/>
    <n v="20220812"/>
    <n v="23100"/>
    <n v="0"/>
    <n v="20221027"/>
  </r>
  <r>
    <n v="900247752"/>
    <s v="CENTRO ORTOPEDICO GOMEZ Y CIA LTDA"/>
    <s v="COG"/>
    <n v="924"/>
    <s v="COG"/>
    <n v="924"/>
    <m/>
    <s v="COG_924"/>
    <s v="900247752_COG_924"/>
    <d v="2021-08-11T00:00:00"/>
    <n v="214940"/>
    <n v="209566"/>
    <s v="B)Factura sin saldo ERP"/>
    <x v="0"/>
    <m/>
    <m/>
    <m/>
    <m/>
    <m/>
    <s v="OK"/>
    <n v="214940"/>
    <n v="0"/>
    <n v="0"/>
    <m/>
    <n v="0"/>
    <m/>
    <n v="214940"/>
    <n v="0"/>
    <m/>
    <m/>
    <m/>
    <m/>
    <m/>
    <m/>
    <m/>
    <d v="2021-08-11T00:00:00"/>
    <m/>
    <n v="2"/>
    <m/>
    <m/>
    <n v="1"/>
    <n v="20220830"/>
    <n v="20220812"/>
    <n v="214940"/>
    <n v="0"/>
    <n v="20221027"/>
  </r>
  <r>
    <n v="900247752"/>
    <s v="CENTRO ORTOPEDICO GOMEZ Y CIA LTDA"/>
    <s v="COG"/>
    <n v="1181"/>
    <s v="COG"/>
    <n v="1181"/>
    <m/>
    <s v="COG_1181"/>
    <s v="900247752_COG_1181"/>
    <d v="2022-01-03T00:00:00"/>
    <n v="35530"/>
    <n v="34642"/>
    <s v="B)Factura sin saldo ERP"/>
    <x v="1"/>
    <m/>
    <m/>
    <m/>
    <m/>
    <m/>
    <s v="OK"/>
    <n v="35530"/>
    <n v="0"/>
    <n v="0"/>
    <m/>
    <n v="0"/>
    <m/>
    <n v="35530"/>
    <n v="0"/>
    <m/>
    <n v="34642"/>
    <n v="2201260042"/>
    <s v="18.07.2022"/>
    <m/>
    <m/>
    <m/>
    <d v="2022-01-03T00:00:00"/>
    <m/>
    <n v="2"/>
    <m/>
    <m/>
    <n v="1"/>
    <n v="20220130"/>
    <n v="20220103"/>
    <n v="35530"/>
    <n v="0"/>
    <n v="20221027"/>
  </r>
  <r>
    <n v="900247752"/>
    <s v="CENTRO ORTOPEDICO GOMEZ Y CIA LTDA"/>
    <s v="COG"/>
    <n v="1288"/>
    <s v="COG"/>
    <n v="1288"/>
    <m/>
    <s v="COG_1288"/>
    <s v="900247752_COG_1288"/>
    <d v="2022-03-14T00:00:00"/>
    <n v="13312750"/>
    <n v="12979931"/>
    <s v="B)Factura sin saldo ERP"/>
    <x v="0"/>
    <m/>
    <m/>
    <m/>
    <m/>
    <m/>
    <s v="OK"/>
    <n v="13312750"/>
    <n v="0"/>
    <n v="0"/>
    <m/>
    <n v="0"/>
    <m/>
    <n v="13312750"/>
    <n v="0"/>
    <m/>
    <m/>
    <m/>
    <m/>
    <m/>
    <m/>
    <m/>
    <d v="2022-03-14T00:00:00"/>
    <m/>
    <n v="2"/>
    <m/>
    <m/>
    <n v="1"/>
    <n v="20220330"/>
    <n v="20220322"/>
    <n v="13312750"/>
    <n v="0"/>
    <n v="20221027"/>
  </r>
  <r>
    <n v="900247752"/>
    <s v="CENTRO ORTOPEDICO GOMEZ Y CIA LTDA"/>
    <s v="COG"/>
    <n v="1388"/>
    <s v="COG"/>
    <n v="1388"/>
    <m/>
    <s v="COG_1388"/>
    <s v="900247752_COG_1388"/>
    <d v="2022-07-01T00:00:00"/>
    <n v="46200"/>
    <n v="45045"/>
    <s v="B)Factura sin saldo ERP"/>
    <x v="0"/>
    <m/>
    <m/>
    <m/>
    <m/>
    <m/>
    <s v="OK"/>
    <n v="46200"/>
    <n v="0"/>
    <n v="0"/>
    <m/>
    <n v="0"/>
    <m/>
    <n v="46200"/>
    <n v="0"/>
    <m/>
    <m/>
    <m/>
    <m/>
    <m/>
    <m/>
    <m/>
    <d v="2022-07-01T00:00:00"/>
    <m/>
    <n v="2"/>
    <m/>
    <m/>
    <n v="1"/>
    <n v="20220730"/>
    <n v="20220701"/>
    <n v="46200"/>
    <n v="0"/>
    <n v="20221027"/>
  </r>
  <r>
    <n v="900247752"/>
    <s v="CENTRO ORTOPEDICO GOMEZ Y CIA LTDA"/>
    <s v="COG"/>
    <n v="1389"/>
    <s v="COG"/>
    <n v="1389"/>
    <m/>
    <s v="COG_1389"/>
    <s v="900247752_COG_1389"/>
    <d v="2022-07-01T00:00:00"/>
    <n v="428010"/>
    <n v="417310"/>
    <s v="B)Factura sin saldo ERP"/>
    <x v="0"/>
    <m/>
    <m/>
    <m/>
    <m/>
    <m/>
    <s v="OK"/>
    <n v="428010"/>
    <n v="0"/>
    <n v="0"/>
    <m/>
    <n v="0"/>
    <m/>
    <n v="428010"/>
    <n v="0"/>
    <m/>
    <m/>
    <m/>
    <m/>
    <m/>
    <m/>
    <m/>
    <d v="2022-07-01T00:00:00"/>
    <m/>
    <n v="2"/>
    <m/>
    <m/>
    <n v="1"/>
    <n v="20220730"/>
    <n v="20220701"/>
    <n v="428010"/>
    <n v="0"/>
    <n v="20221027"/>
  </r>
  <r>
    <n v="900247752"/>
    <s v="CENTRO ORTOPEDICO GOMEZ Y CIA LTDA"/>
    <s v="COG"/>
    <n v="1428"/>
    <s v="COG"/>
    <n v="1428"/>
    <m/>
    <s v="COG_1428"/>
    <s v="900247752_COG_1428"/>
    <d v="2022-08-04T00:00:00"/>
    <n v="803000"/>
    <n v="782925"/>
    <s v="B)Factura sin saldo ERP"/>
    <x v="0"/>
    <m/>
    <m/>
    <m/>
    <m/>
    <m/>
    <s v="OK"/>
    <n v="803000"/>
    <n v="0"/>
    <n v="0"/>
    <m/>
    <n v="0"/>
    <m/>
    <n v="803000"/>
    <n v="0"/>
    <m/>
    <m/>
    <m/>
    <m/>
    <m/>
    <m/>
    <m/>
    <d v="2022-08-04T00:00:00"/>
    <m/>
    <n v="2"/>
    <m/>
    <m/>
    <n v="1"/>
    <n v="20220830"/>
    <n v="20220816"/>
    <n v="803000"/>
    <n v="0"/>
    <n v="20221027"/>
  </r>
  <r>
    <n v="900247752"/>
    <s v="CENTRO ORTOPEDICO GOMEZ Y CIA LTDA"/>
    <s v="COG"/>
    <n v="1453"/>
    <s v="COG"/>
    <n v="1453"/>
    <m/>
    <s v="COG_1453"/>
    <s v="900247752_COG_1453"/>
    <d v="2022-08-05T00:00:00"/>
    <n v="371910"/>
    <n v="362612"/>
    <s v="B)Factura sin saldo ERP"/>
    <x v="1"/>
    <m/>
    <m/>
    <m/>
    <m/>
    <m/>
    <s v="OK"/>
    <n v="371910"/>
    <n v="0"/>
    <n v="0"/>
    <m/>
    <n v="0"/>
    <m/>
    <n v="371910"/>
    <n v="0"/>
    <m/>
    <n v="362612"/>
    <n v="2201302165"/>
    <s v="28.09.2022"/>
    <m/>
    <m/>
    <m/>
    <d v="2022-08-05T00:00:00"/>
    <m/>
    <n v="2"/>
    <m/>
    <m/>
    <n v="1"/>
    <n v="20220830"/>
    <n v="20220816"/>
    <n v="371910"/>
    <n v="0"/>
    <n v="20221027"/>
  </r>
  <r>
    <n v="900247752"/>
    <s v="CENTRO ORTOPEDICO GOMEZ Y CIA LTDA"/>
    <s v="COG"/>
    <n v="1502"/>
    <s v="COG"/>
    <n v="1502"/>
    <m/>
    <s v="COG_1502"/>
    <s v="900247752_COG_1502"/>
    <d v="2022-09-02T00:00:00"/>
    <n v="413600"/>
    <n v="403260"/>
    <s v="B)Factura sin saldo ERP"/>
    <x v="0"/>
    <m/>
    <m/>
    <m/>
    <m/>
    <m/>
    <s v="OK"/>
    <n v="413600"/>
    <n v="0"/>
    <n v="0"/>
    <m/>
    <n v="0"/>
    <m/>
    <n v="413600"/>
    <n v="0"/>
    <m/>
    <m/>
    <m/>
    <m/>
    <m/>
    <m/>
    <m/>
    <d v="2022-09-02T00:00:00"/>
    <m/>
    <n v="2"/>
    <m/>
    <m/>
    <n v="1"/>
    <n v="20220930"/>
    <n v="20220912"/>
    <n v="413600"/>
    <n v="0"/>
    <n v="20221027"/>
  </r>
  <r>
    <n v="900247752"/>
    <s v="CENTRO ORTOPEDICO GOMEZ Y CIA LTDA"/>
    <s v="COG"/>
    <n v="1521"/>
    <s v="COG"/>
    <n v="1521"/>
    <m/>
    <s v="COG_1521"/>
    <s v="900247752_COG_1521"/>
    <d v="2022-09-02T00:00:00"/>
    <n v="16197500"/>
    <n v="15792562"/>
    <s v="B)Factura sin saldo ERP"/>
    <x v="0"/>
    <m/>
    <m/>
    <m/>
    <m/>
    <m/>
    <s v="OK"/>
    <n v="16197500"/>
    <n v="0"/>
    <n v="0"/>
    <m/>
    <n v="0"/>
    <m/>
    <n v="16197500"/>
    <n v="0"/>
    <m/>
    <m/>
    <m/>
    <m/>
    <m/>
    <m/>
    <m/>
    <d v="2022-09-02T00:00:00"/>
    <m/>
    <n v="2"/>
    <m/>
    <m/>
    <n v="1"/>
    <n v="20220930"/>
    <n v="20220912"/>
    <n v="16197500"/>
    <n v="0"/>
    <n v="20221027"/>
  </r>
  <r>
    <n v="900247752"/>
    <s v="CENTRO ORTOPEDICO GOMEZ Y CIA LTDA"/>
    <s v="COG"/>
    <n v="1571"/>
    <s v="COG"/>
    <n v="1571"/>
    <m/>
    <s v="COG_1571"/>
    <s v="900247752_COG_1571"/>
    <d v="2022-10-04T00:00:00"/>
    <n v="84370"/>
    <n v="82261"/>
    <s v="B)Factura sin saldo ERP/conciliar diferencia valor de factura"/>
    <x v="0"/>
    <m/>
    <m/>
    <m/>
    <m/>
    <m/>
    <s v="OK"/>
    <n v="82261"/>
    <n v="0"/>
    <n v="0"/>
    <m/>
    <n v="0"/>
    <m/>
    <n v="82261"/>
    <n v="0"/>
    <m/>
    <m/>
    <m/>
    <m/>
    <m/>
    <m/>
    <m/>
    <d v="2022-10-04T00:00:00"/>
    <m/>
    <n v="2"/>
    <m/>
    <m/>
    <n v="1"/>
    <n v="20221030"/>
    <n v="20221007"/>
    <n v="82261"/>
    <n v="0"/>
    <n v="20221027"/>
  </r>
  <r>
    <n v="900247752"/>
    <s v="CENTRO ORTOPEDICO GOMEZ Y CIA LTDA"/>
    <s v="COG"/>
    <n v="730"/>
    <s v="COG"/>
    <n v="730"/>
    <m/>
    <s v="COG_730"/>
    <s v="900247752_COG_730"/>
    <d v="2021-08-11T00:00:00"/>
    <n v="241983"/>
    <n v="241983"/>
    <s v="B)Factura sin saldo ERP/conciliar diferencia valor de factura"/>
    <x v="1"/>
    <m/>
    <m/>
    <m/>
    <m/>
    <m/>
    <s v="OK"/>
    <n v="9679312"/>
    <n v="0"/>
    <n v="0"/>
    <m/>
    <n v="0"/>
    <m/>
    <n v="9679312"/>
    <n v="0"/>
    <m/>
    <n v="9437329"/>
    <n v="2201118969"/>
    <s v="29.09.2021"/>
    <m/>
    <m/>
    <m/>
    <d v="2021-08-11T00:00:00"/>
    <m/>
    <n v="2"/>
    <m/>
    <m/>
    <n v="1"/>
    <n v="20210630"/>
    <n v="20210617"/>
    <n v="9679312"/>
    <n v="0"/>
    <n v="20221027"/>
  </r>
  <r>
    <n v="900247752"/>
    <s v="CENTRO ORTOPEDICO GOMEZ Y CIA LTDA"/>
    <s v="COG"/>
    <n v="601"/>
    <s v="COG"/>
    <n v="601"/>
    <m/>
    <s v="COG_601"/>
    <s v="900247752_COG_601"/>
    <d v="2021-03-04T00:00:00"/>
    <n v="27830"/>
    <n v="27134"/>
    <s v="B)Factura sin saldo ERP/conciliar diferencia valor de factura"/>
    <x v="0"/>
    <m/>
    <m/>
    <m/>
    <m/>
    <m/>
    <s v="OK"/>
    <n v="27134"/>
    <n v="0"/>
    <n v="0"/>
    <m/>
    <n v="0"/>
    <m/>
    <n v="27134"/>
    <n v="0"/>
    <m/>
    <m/>
    <m/>
    <m/>
    <m/>
    <m/>
    <m/>
    <d v="2021-03-04T00:00:00"/>
    <m/>
    <n v="2"/>
    <m/>
    <m/>
    <n v="1"/>
    <n v="20220830"/>
    <n v="20220822"/>
    <n v="27134"/>
    <n v="0"/>
    <n v="20221027"/>
  </r>
  <r>
    <n v="900247752"/>
    <s v="CENTRO ORTOPEDICO GOMEZ Y CIA LTDA"/>
    <s v="COG"/>
    <n v="1524"/>
    <s v="COG"/>
    <n v="1524"/>
    <m/>
    <s v="COG_1524"/>
    <s v="900247752_COG_1524"/>
    <d v="2022-09-06T00:00:00"/>
    <n v="2712500"/>
    <n v="2644687"/>
    <s v="C)Glosas total pendiente por respuesta de IPS/conciliar diferencia valor de factura"/>
    <x v="2"/>
    <m/>
    <m/>
    <m/>
    <n v="2712500"/>
    <s v="DEVOLUCION"/>
    <s v="OK"/>
    <n v="2712500"/>
    <n v="0"/>
    <n v="0"/>
    <m/>
    <n v="2712500"/>
    <s v="NO PBS. se devuelve la factura para que validen el valorreportado en la web service que esta errado el valor de la factura correcto es $2.712.500angela campaz"/>
    <n v="0"/>
    <n v="2712500"/>
    <m/>
    <m/>
    <m/>
    <m/>
    <m/>
    <m/>
    <m/>
    <d v="2022-09-06T00:00:00"/>
    <m/>
    <n v="9"/>
    <m/>
    <s v="SI"/>
    <n v="1"/>
    <n v="21001231"/>
    <n v="20220914"/>
    <n v="2712500"/>
    <n v="0"/>
    <n v="20221027"/>
  </r>
  <r>
    <n v="900247752"/>
    <s v="CENTRO ORTOPEDICO GOMEZ Y CIA LTDA"/>
    <s v="COG"/>
    <n v="134"/>
    <s v="COG"/>
    <n v="134"/>
    <m/>
    <s v="COG_134"/>
    <s v="900247752_COG_134"/>
    <d v="2020-02-04T00:00:00"/>
    <n v="1459480"/>
    <n v="1422993"/>
    <s v="C)Glosas total pendiente por respuesta de IPS/conciliar diferencia valor de factura"/>
    <x v="2"/>
    <m/>
    <m/>
    <m/>
    <n v="1459480"/>
    <s v="DEVOLUCION"/>
    <s v="OK"/>
    <n v="1459480"/>
    <n v="0"/>
    <n v="0"/>
    <m/>
    <n v="1459480"/>
    <s v="SE SOSTIENE LA GLOSA PARA QUE VALIDEN VALIDAR FECHA DE SUMINISTRO, VALIDAR CODIGO DE TECNOLOGIA REPORTAN EL NUMERO DE FACTURA Y DEBE IR EL CUFE EN EL MODULO DE FACTURACION"/>
    <n v="0"/>
    <n v="1459480"/>
    <m/>
    <m/>
    <m/>
    <m/>
    <m/>
    <m/>
    <m/>
    <d v="2020-02-04T00:00:00"/>
    <m/>
    <n v="9"/>
    <m/>
    <s v="SI"/>
    <n v="2"/>
    <n v="21001231"/>
    <n v="20201019"/>
    <n v="1459480"/>
    <n v="0"/>
    <n v="20221027"/>
  </r>
  <r>
    <n v="900247752"/>
    <s v="CENTRO ORTOPEDICO GOMEZ Y CIA LTDA"/>
    <s v="COG"/>
    <n v="330"/>
    <s v="COG"/>
    <n v="330"/>
    <m/>
    <s v="COG_330"/>
    <s v="900247752_COG_330"/>
    <d v="2020-07-14T00:00:00"/>
    <n v="404250"/>
    <n v="394144"/>
    <s v="C)Glosas total pendiente por respuesta de IPS/conciliar diferencia valor de factura"/>
    <x v="2"/>
    <m/>
    <m/>
    <m/>
    <n v="404250"/>
    <s v="DEVOLUCION"/>
    <s v="OK"/>
    <n v="404250"/>
    <n v="0"/>
    <n v="0"/>
    <m/>
    <n v="404250"/>
    <s v="se devuelve factura con soportes originales, al momentode validar información no se evidencia registro en elarchivo  de dispensación mipres 2.0 segun resolución 1885ANGELA CAMPAZ"/>
    <n v="0"/>
    <n v="404250"/>
    <m/>
    <m/>
    <m/>
    <m/>
    <m/>
    <m/>
    <m/>
    <d v="2020-07-14T00:00:00"/>
    <m/>
    <n v="9"/>
    <m/>
    <s v="SI"/>
    <n v="1"/>
    <n v="21001231"/>
    <n v="20200715"/>
    <n v="404250"/>
    <n v="0"/>
    <n v="20221027"/>
  </r>
  <r>
    <n v="900247752"/>
    <s v="CENTRO ORTOPEDICO GOMEZ Y CIA LTDA"/>
    <s v="COG"/>
    <n v="346"/>
    <s v="COG"/>
    <n v="346"/>
    <m/>
    <s v="COG_346"/>
    <s v="900247752_COG_346"/>
    <d v="2020-08-04T00:00:00"/>
    <n v="11607750"/>
    <n v="11317556"/>
    <s v="C)Glosas total pendiente por respuesta de IPS/conciliar diferencia valor de factura"/>
    <x v="2"/>
    <m/>
    <m/>
    <m/>
    <n v="11607750"/>
    <s v="DEVOLUCION"/>
    <s v="OK"/>
    <n v="11607750"/>
    <n v="0"/>
    <n v="0"/>
    <m/>
    <n v="11607750"/>
    <s v="SE SOSTIENE LA GLOSA PORA QUE VALIDAR FECHA DE SUMINISTRO REPORTAN EL NUMERO DE FACTURA Y DEBE IR EL CUFE EN EL MODULO DE FACTURACIONANGELA CAMPAZ"/>
    <n v="0"/>
    <n v="11607750"/>
    <m/>
    <m/>
    <m/>
    <m/>
    <m/>
    <m/>
    <m/>
    <d v="2020-08-04T00:00:00"/>
    <m/>
    <n v="9"/>
    <m/>
    <s v="SI"/>
    <n v="3"/>
    <n v="21001231"/>
    <n v="20201019"/>
    <n v="11607750"/>
    <n v="0"/>
    <n v="20221027"/>
  </r>
  <r>
    <n v="900247752"/>
    <s v="CENTRO ORTOPEDICO GOMEZ Y CIA LTDA"/>
    <s v="COG"/>
    <n v="347"/>
    <s v="COG"/>
    <n v="347"/>
    <m/>
    <s v="COG_347"/>
    <s v="900247752_COG_347"/>
    <d v="2020-08-04T00:00:00"/>
    <n v="840000"/>
    <n v="819000"/>
    <s v="C)Glosas total pendiente por respuesta de IPS/conciliar diferencia valor de factura"/>
    <x v="2"/>
    <m/>
    <m/>
    <m/>
    <n v="840000"/>
    <s v="DEVOLUCION"/>
    <s v="OK"/>
    <n v="840000"/>
    <n v="0"/>
    <n v="0"/>
    <m/>
    <n v="840000"/>
    <s v="SE SOSTIENE LA GLOSA POR QUE REPORTAN EL NUMERO DE FACTURA Y DEBE IR EL CUFE EN EL MODULO DE FACTURACIONANGELA CAMPAZ"/>
    <n v="0"/>
    <n v="840000"/>
    <m/>
    <m/>
    <m/>
    <m/>
    <m/>
    <m/>
    <m/>
    <d v="2020-08-04T00:00:00"/>
    <m/>
    <n v="9"/>
    <m/>
    <s v="SI"/>
    <n v="3"/>
    <n v="21001231"/>
    <n v="20201019"/>
    <n v="840000"/>
    <n v="0"/>
    <n v="20221027"/>
  </r>
  <r>
    <n v="900247752"/>
    <s v="CENTRO ORTOPEDICO GOMEZ Y CIA LTDA"/>
    <s v="COG"/>
    <n v="348"/>
    <s v="COG"/>
    <n v="348"/>
    <m/>
    <s v="COG_348"/>
    <s v="900247752_COG_348"/>
    <d v="2020-08-04T00:00:00"/>
    <n v="1459480"/>
    <n v="1422993"/>
    <s v="C)Glosas total pendiente por respuesta de IPS/conciliar diferencia valor de factura"/>
    <x v="2"/>
    <m/>
    <m/>
    <m/>
    <n v="1459480"/>
    <s v="DEVOLUCION"/>
    <s v="OK"/>
    <n v="1459480"/>
    <n v="0"/>
    <n v="0"/>
    <m/>
    <n v="1459480"/>
    <s v="SE SOSTIENE LA GLOSA POR QUEREPORTAN EL NUMERO DE FACTURAY DEBE IR EL CUFE EN EL MODULO DE FACTURACIONANGELA CAMPAZ"/>
    <n v="0"/>
    <n v="1459480"/>
    <m/>
    <m/>
    <m/>
    <m/>
    <m/>
    <m/>
    <m/>
    <d v="2020-08-04T00:00:00"/>
    <m/>
    <n v="9"/>
    <m/>
    <s v="SI"/>
    <n v="3"/>
    <n v="21001231"/>
    <n v="20201019"/>
    <n v="1459480"/>
    <n v="0"/>
    <n v="20221027"/>
  </r>
  <r>
    <n v="900247752"/>
    <s v="CENTRO ORTOPEDICO GOMEZ Y CIA LTDA"/>
    <s v="COG"/>
    <n v="349"/>
    <s v="COG"/>
    <n v="349"/>
    <m/>
    <s v="COG_349"/>
    <s v="900247752_COG_349"/>
    <d v="2020-08-04T00:00:00"/>
    <n v="404250"/>
    <n v="394144"/>
    <s v="C)Glosas total pendiente por respuesta de IPS/conciliar diferencia valor de factura"/>
    <x v="2"/>
    <m/>
    <m/>
    <m/>
    <n v="404250"/>
    <s v="DEVOLUCION"/>
    <s v="OK"/>
    <n v="404250"/>
    <n v="0"/>
    <n v="0"/>
    <m/>
    <n v="404250"/>
    <s v="SE SOSTIENE LA GLOSA POR QUE REPORTAN EL NUMERO DE FACTURA Y DEBE IR EL CUFE EN EL MODULO DE FACTURACIONANGERLA CAMPAZ"/>
    <n v="0"/>
    <n v="404250"/>
    <m/>
    <m/>
    <m/>
    <m/>
    <m/>
    <m/>
    <m/>
    <d v="2020-08-04T00:00:00"/>
    <m/>
    <n v="9"/>
    <m/>
    <s v="SI"/>
    <n v="3"/>
    <n v="21001231"/>
    <n v="20201019"/>
    <n v="404250"/>
    <n v="0"/>
    <n v="20221027"/>
  </r>
  <r>
    <n v="900247752"/>
    <s v="CENTRO ORTOPEDICO GOMEZ Y CIA LTDA"/>
    <s v="COG"/>
    <n v="350"/>
    <s v="COG"/>
    <n v="350"/>
    <m/>
    <s v="COG_350"/>
    <s v="900247752_COG_350"/>
    <d v="2020-08-04T00:00:00"/>
    <n v="1674750"/>
    <n v="1632881"/>
    <s v="C)Glosas total pendiente por respuesta de IPS/conciliar diferencia valor de factura"/>
    <x v="2"/>
    <m/>
    <m/>
    <m/>
    <n v="1674750"/>
    <s v="DEVOLUCION"/>
    <s v="OK"/>
    <n v="1674750"/>
    <n v="0"/>
    <n v="0"/>
    <m/>
    <n v="1674750"/>
    <s v="SE SOSTIENE LA GLOSA POR QUE REPORTAN EL NUMERO DE FACTURA Y DEBE IR EL CUFE EN EL MODULO DE FACTURACIONANELA CAMPAZ"/>
    <n v="0"/>
    <n v="1674750"/>
    <m/>
    <m/>
    <m/>
    <m/>
    <m/>
    <m/>
    <m/>
    <d v="2020-08-04T00:00:00"/>
    <m/>
    <n v="9"/>
    <m/>
    <s v="SI"/>
    <n v="3"/>
    <n v="21001231"/>
    <n v="20201019"/>
    <n v="1674750"/>
    <n v="0"/>
    <n v="20221027"/>
  </r>
  <r>
    <n v="900247752"/>
    <s v="CENTRO ORTOPEDICO GOMEZ Y CIA LTDA"/>
    <s v="COG"/>
    <n v="374"/>
    <s v="COG"/>
    <n v="374"/>
    <m/>
    <s v="COG_374"/>
    <s v="900247752_COG_374"/>
    <d v="2020-09-03T00:00:00"/>
    <n v="5246670"/>
    <n v="5115503"/>
    <s v="C)Glosas total pendiente por respuesta de IPS/conciliar diferencia valor de factura"/>
    <x v="2"/>
    <m/>
    <m/>
    <m/>
    <n v="5246670"/>
    <s v="DEVOLUCION"/>
    <s v="OK"/>
    <n v="5246670"/>
    <n v="0"/>
    <n v="0"/>
    <m/>
    <n v="5246670"/>
    <s v="SE SOSTIENE LA GLOSA PORA QUE VALIDENVALIDAR CODIGO DE TECNOLOGIA,REPORTAN EL NUMERO DE FACTURA Y DEBE IR EL CUFE EN EL MODULO DE FACTURACIONANGELA CAMPAZ"/>
    <n v="0"/>
    <n v="5246670"/>
    <m/>
    <m/>
    <m/>
    <m/>
    <m/>
    <m/>
    <m/>
    <d v="2020-09-03T00:00:00"/>
    <m/>
    <n v="9"/>
    <m/>
    <s v="SI"/>
    <n v="2"/>
    <n v="21001231"/>
    <n v="20201019"/>
    <n v="5246670"/>
    <n v="0"/>
    <n v="20221027"/>
  </r>
  <r>
    <n v="900247752"/>
    <s v="CENTRO ORTOPEDICO GOMEZ Y CIA LTDA"/>
    <s v="COG"/>
    <n v="521"/>
    <s v="COG"/>
    <n v="521"/>
    <m/>
    <s v="COG_521"/>
    <s v="900247752_COG_521"/>
    <d v="2021-01-02T00:00:00"/>
    <n v="9927500"/>
    <n v="9679312"/>
    <s v="C)Glosas total pendiente por respuesta de IPS/conciliar diferencia valor de factura"/>
    <x v="2"/>
    <m/>
    <m/>
    <m/>
    <n v="9927500"/>
    <s v="DEVOLUCION"/>
    <s v="OK"/>
    <n v="9927500"/>
    <n v="0"/>
    <n v="0"/>
    <m/>
    <n v="9927500"/>
    <s v="Se devuelve factura pora queVALIDEN VALOR REPORTADO, VALIDAR FECHA DE SUMINISTROEN EL MODULO DE FACTURA REPORTAN NUMERO DE FACTURA Y DEBE IR EL CUFE ( ANGELA CAMPAZ)"/>
    <n v="0"/>
    <n v="9927500"/>
    <m/>
    <m/>
    <m/>
    <m/>
    <m/>
    <m/>
    <m/>
    <d v="2021-01-02T00:00:00"/>
    <m/>
    <n v="9"/>
    <m/>
    <s v="SI"/>
    <n v="1"/>
    <n v="21001231"/>
    <n v="20210108"/>
    <n v="9927500"/>
    <n v="0"/>
    <n v="20221027"/>
  </r>
  <r>
    <n v="900247752"/>
    <s v="CENTRO ORTOPEDICO GOMEZ Y CIA LTDA"/>
    <s v="COG"/>
    <n v="522"/>
    <s v="COG"/>
    <n v="522"/>
    <m/>
    <s v="COG_522"/>
    <s v="900247752_COG_522"/>
    <d v="2021-01-02T00:00:00"/>
    <n v="320000"/>
    <n v="312000"/>
    <s v="C)Glosas total pendiente por respuesta de IPS/conciliar diferencia valor de factura"/>
    <x v="2"/>
    <m/>
    <m/>
    <m/>
    <n v="320000"/>
    <s v="DEVOLUCION"/>
    <s v="OK"/>
    <n v="320000"/>
    <n v="0"/>
    <n v="0"/>
    <m/>
    <n v="320000"/>
    <s v="Se devuelve factura por queEN EL MODULO DE FACTURACION REPORTAN ELNUMERO DE FACTURA Y DEBE IR EL CUFEANGELA CAMPAZ"/>
    <n v="0"/>
    <n v="320000"/>
    <m/>
    <m/>
    <m/>
    <m/>
    <m/>
    <m/>
    <m/>
    <d v="2021-01-02T00:00:00"/>
    <m/>
    <n v="9"/>
    <m/>
    <s v="SI"/>
    <n v="1"/>
    <n v="21001231"/>
    <n v="20210108"/>
    <n v="320000"/>
    <n v="0"/>
    <n v="20221027"/>
  </r>
  <r>
    <n v="900247752"/>
    <s v="CENTRO ORTOPEDICO GOMEZ Y CIA LTDA"/>
    <s v="COG"/>
    <n v="523"/>
    <s v="COG"/>
    <n v="523"/>
    <m/>
    <s v="COG_523"/>
    <s v="900247752_COG_523"/>
    <d v="2021-01-02T00:00:00"/>
    <n v="8014600"/>
    <n v="7814235"/>
    <s v="C)Glosas total pendiente por respuesta de IPS/conciliar diferencia valor de factura"/>
    <x v="2"/>
    <m/>
    <m/>
    <m/>
    <n v="8014600"/>
    <s v="DEVOLUCION"/>
    <s v="OK"/>
    <n v="8014600"/>
    <n v="0"/>
    <n v="0"/>
    <m/>
    <n v="8014600"/>
    <s v="Se devuelve factura por queEN EL MODULO DE FACTURACION REPORTANEL NUMERO DE FACTURA Y DEBE IR EL CUFEANELA CAMPAZ"/>
    <n v="0"/>
    <n v="8014600"/>
    <m/>
    <m/>
    <m/>
    <m/>
    <m/>
    <m/>
    <m/>
    <d v="2021-01-02T00:00:00"/>
    <m/>
    <n v="9"/>
    <m/>
    <s v="SI"/>
    <n v="1"/>
    <n v="21001231"/>
    <n v="20210108"/>
    <n v="8014600"/>
    <n v="0"/>
    <n v="20221027"/>
  </r>
  <r>
    <n v="900247752"/>
    <s v="CENTRO ORTOPEDICO GOMEZ Y CIA LTDA"/>
    <s v="COG"/>
    <n v="598"/>
    <s v="COG"/>
    <n v="598"/>
    <m/>
    <s v="COG_598"/>
    <s v="900247752_COG_598"/>
    <d v="2021-03-02T00:00:00"/>
    <n v="11607750"/>
    <n v="11317556"/>
    <s v="C)Glosas total pendiente por respuesta de IPS/conciliar diferencia valor de factura"/>
    <x v="2"/>
    <m/>
    <m/>
    <m/>
    <n v="11607750"/>
    <s v="DEVOLUCION"/>
    <s v="OK"/>
    <n v="11607750"/>
    <n v="0"/>
    <n v="0"/>
    <m/>
    <n v="11607750"/>
    <s v="SE DEVUELVE LA FACTURA PARA QUE VALIDEN LA FECHA DE ENTREGAANGELA CAMPAZ"/>
    <n v="0"/>
    <n v="11607750"/>
    <m/>
    <m/>
    <m/>
    <m/>
    <m/>
    <m/>
    <m/>
    <d v="2021-03-02T00:00:00"/>
    <m/>
    <n v="9"/>
    <m/>
    <s v="SI"/>
    <n v="1"/>
    <n v="21001231"/>
    <n v="20210309"/>
    <n v="11607750"/>
    <n v="0"/>
    <n v="202210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256027-AC21-421F-A73C-CF57F83F1875}" name="TablaDinámica7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dataField="1" numFmtId="165" showAll="0"/>
    <pivotField numFmtId="165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0" baseField="0" baseItem="0" numFmtId="165"/>
  </dataFields>
  <formats count="16"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3" type="button" dataOnly="0" labelOnly="1" outline="0" axis="axisRow" fieldPosition="0"/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3" type="button" dataOnly="0" labelOnly="1" outline="0" axis="axisRow" fieldPosition="0"/>
    </format>
    <format dxfId="3">
      <pivotArea dataOnly="0" labelOnly="1" fieldPosition="0">
        <references count="1">
          <reference field="13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9"/>
  <sheetViews>
    <sheetView workbookViewId="0">
      <selection activeCell="D17" sqref="D17"/>
    </sheetView>
  </sheetViews>
  <sheetFormatPr baseColWidth="10" defaultColWidth="9.33203125" defaultRowHeight="12.75"/>
  <cols>
    <col min="1" max="1" width="12.6640625" customWidth="1"/>
    <col min="2" max="2" width="9.83203125" customWidth="1"/>
    <col min="3" max="3" width="12.6640625" customWidth="1"/>
    <col min="4" max="4" width="13.5" customWidth="1"/>
    <col min="5" max="5" width="16.1640625" customWidth="1"/>
    <col min="6" max="6" width="14.5" customWidth="1"/>
    <col min="7" max="7" width="16.1640625" customWidth="1"/>
    <col min="8" max="8" width="15.83203125" customWidth="1"/>
  </cols>
  <sheetData>
    <row r="1" spans="1:8" ht="14.4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4" t="s">
        <v>6</v>
      </c>
      <c r="H1" s="47" t="s">
        <v>7</v>
      </c>
    </row>
    <row r="2" spans="1:8" ht="16.5" customHeight="1">
      <c r="A2" s="5">
        <v>43865</v>
      </c>
      <c r="B2" s="6" t="s">
        <v>8</v>
      </c>
      <c r="C2" s="7">
        <v>134</v>
      </c>
      <c r="D2" s="8"/>
      <c r="E2" s="9">
        <v>1459480</v>
      </c>
      <c r="F2" s="10">
        <v>36487</v>
      </c>
      <c r="G2" s="11">
        <v>1422993</v>
      </c>
      <c r="H2" s="47"/>
    </row>
    <row r="3" spans="1:8" ht="16.5" customHeight="1">
      <c r="A3" s="5">
        <v>44026</v>
      </c>
      <c r="B3" s="6" t="s">
        <v>8</v>
      </c>
      <c r="C3" s="7">
        <v>330</v>
      </c>
      <c r="D3" s="8"/>
      <c r="E3" s="9">
        <v>404250</v>
      </c>
      <c r="F3" s="10">
        <v>10106</v>
      </c>
      <c r="G3" s="10">
        <v>394144</v>
      </c>
      <c r="H3" s="47"/>
    </row>
    <row r="4" spans="1:8" ht="16.5" customHeight="1">
      <c r="A4" s="5">
        <v>44047</v>
      </c>
      <c r="B4" s="6" t="s">
        <v>8</v>
      </c>
      <c r="C4" s="7">
        <v>346</v>
      </c>
      <c r="D4" s="12">
        <v>71647158</v>
      </c>
      <c r="E4" s="9">
        <v>11607750</v>
      </c>
      <c r="F4" s="10">
        <v>290194</v>
      </c>
      <c r="G4" s="10">
        <v>11317556</v>
      </c>
      <c r="H4" s="47"/>
    </row>
    <row r="5" spans="1:8" ht="16.5" customHeight="1">
      <c r="A5" s="5">
        <v>44047</v>
      </c>
      <c r="B5" s="6" t="s">
        <v>8</v>
      </c>
      <c r="C5" s="7">
        <v>347</v>
      </c>
      <c r="D5" s="12">
        <v>71647158</v>
      </c>
      <c r="E5" s="9">
        <v>840000</v>
      </c>
      <c r="F5" s="10">
        <v>21000</v>
      </c>
      <c r="G5" s="10">
        <v>819000</v>
      </c>
      <c r="H5" s="47"/>
    </row>
    <row r="6" spans="1:8" ht="16.5" customHeight="1">
      <c r="A6" s="5">
        <v>44047</v>
      </c>
      <c r="B6" s="6" t="s">
        <v>8</v>
      </c>
      <c r="C6" s="7">
        <v>348</v>
      </c>
      <c r="D6" s="12">
        <v>71647158</v>
      </c>
      <c r="E6" s="9">
        <v>1459480</v>
      </c>
      <c r="F6" s="10">
        <v>36487</v>
      </c>
      <c r="G6" s="10">
        <v>1422993</v>
      </c>
      <c r="H6" s="47"/>
    </row>
    <row r="7" spans="1:8" ht="16.5" customHeight="1">
      <c r="A7" s="5">
        <v>44047</v>
      </c>
      <c r="B7" s="6" t="s">
        <v>8</v>
      </c>
      <c r="C7" s="7">
        <v>349</v>
      </c>
      <c r="D7" s="12">
        <v>71647158</v>
      </c>
      <c r="E7" s="9">
        <v>404250</v>
      </c>
      <c r="F7" s="10">
        <v>10106</v>
      </c>
      <c r="G7" s="10">
        <v>394144</v>
      </c>
      <c r="H7" s="47"/>
    </row>
    <row r="8" spans="1:8" ht="16.5" customHeight="1">
      <c r="A8" s="5">
        <v>44047</v>
      </c>
      <c r="B8" s="6" t="s">
        <v>8</v>
      </c>
      <c r="C8" s="7">
        <v>350</v>
      </c>
      <c r="D8" s="12">
        <v>71647158</v>
      </c>
      <c r="E8" s="9">
        <v>1674750</v>
      </c>
      <c r="F8" s="10">
        <v>41869</v>
      </c>
      <c r="G8" s="10">
        <v>1632881</v>
      </c>
      <c r="H8" s="47"/>
    </row>
    <row r="9" spans="1:8" ht="16.5" customHeight="1">
      <c r="A9" s="5">
        <v>44077</v>
      </c>
      <c r="B9" s="6" t="s">
        <v>8</v>
      </c>
      <c r="C9" s="7">
        <v>374</v>
      </c>
      <c r="D9" s="12">
        <v>44964260</v>
      </c>
      <c r="E9" s="9">
        <v>5246670</v>
      </c>
      <c r="F9" s="10">
        <v>131167</v>
      </c>
      <c r="G9" s="10">
        <v>5115503</v>
      </c>
      <c r="H9" s="47"/>
    </row>
    <row r="10" spans="1:8" ht="16.5" customHeight="1">
      <c r="A10" s="5">
        <v>44198</v>
      </c>
      <c r="B10" s="6" t="s">
        <v>8</v>
      </c>
      <c r="C10" s="7">
        <v>521</v>
      </c>
      <c r="D10" s="12">
        <v>65660427</v>
      </c>
      <c r="E10" s="9">
        <v>9927500</v>
      </c>
      <c r="F10" s="10">
        <v>248188</v>
      </c>
      <c r="G10" s="10">
        <v>9679312</v>
      </c>
      <c r="H10" s="47"/>
    </row>
    <row r="11" spans="1:8" ht="16.5" customHeight="1">
      <c r="A11" s="5">
        <v>44198</v>
      </c>
      <c r="B11" s="6" t="s">
        <v>8</v>
      </c>
      <c r="C11" s="7">
        <v>522</v>
      </c>
      <c r="D11" s="8"/>
      <c r="E11" s="9">
        <v>320000</v>
      </c>
      <c r="F11" s="10">
        <v>8000</v>
      </c>
      <c r="G11" s="10">
        <v>312000</v>
      </c>
      <c r="H11" s="47"/>
    </row>
    <row r="12" spans="1:8" ht="16.5" customHeight="1">
      <c r="A12" s="5">
        <v>44198</v>
      </c>
      <c r="B12" s="6" t="s">
        <v>8</v>
      </c>
      <c r="C12" s="7">
        <v>523</v>
      </c>
      <c r="D12" s="8"/>
      <c r="E12" s="9">
        <v>8014600</v>
      </c>
      <c r="F12" s="10">
        <v>200365</v>
      </c>
      <c r="G12" s="10">
        <v>7814235</v>
      </c>
      <c r="H12" s="47"/>
    </row>
    <row r="13" spans="1:8" ht="16.5" customHeight="1">
      <c r="A13" s="5">
        <v>44257</v>
      </c>
      <c r="B13" s="6" t="s">
        <v>8</v>
      </c>
      <c r="C13" s="7">
        <v>598</v>
      </c>
      <c r="D13" s="12">
        <v>56802646</v>
      </c>
      <c r="E13" s="9">
        <v>11607750</v>
      </c>
      <c r="F13" s="10">
        <v>290194</v>
      </c>
      <c r="G13" s="10">
        <v>11317556</v>
      </c>
      <c r="H13" s="47"/>
    </row>
    <row r="14" spans="1:8" ht="16.5" customHeight="1">
      <c r="A14" s="5">
        <v>44259</v>
      </c>
      <c r="B14" s="6" t="s">
        <v>8</v>
      </c>
      <c r="C14" s="7">
        <v>601</v>
      </c>
      <c r="D14" s="12">
        <v>22816245</v>
      </c>
      <c r="E14" s="9">
        <v>27830</v>
      </c>
      <c r="F14" s="13">
        <v>696</v>
      </c>
      <c r="G14" s="10">
        <v>27134</v>
      </c>
      <c r="H14" s="47"/>
    </row>
    <row r="15" spans="1:8" ht="16.5" customHeight="1">
      <c r="A15" s="5">
        <v>44291</v>
      </c>
      <c r="B15" s="6" t="s">
        <v>8</v>
      </c>
      <c r="C15" s="7">
        <v>648</v>
      </c>
      <c r="D15" s="12">
        <v>22816245</v>
      </c>
      <c r="E15" s="9">
        <v>23100</v>
      </c>
      <c r="F15" s="13">
        <v>578</v>
      </c>
      <c r="G15" s="10">
        <v>22522</v>
      </c>
      <c r="H15" s="47"/>
    </row>
    <row r="16" spans="1:8" ht="37.5" customHeight="1">
      <c r="A16" s="14"/>
      <c r="B16" s="15" t="s">
        <v>8</v>
      </c>
      <c r="C16" s="16">
        <v>730</v>
      </c>
      <c r="D16" s="14"/>
      <c r="E16" s="17">
        <v>241983</v>
      </c>
      <c r="F16" s="18" t="s">
        <v>9</v>
      </c>
      <c r="G16" s="19">
        <v>241983</v>
      </c>
      <c r="H16" s="47"/>
    </row>
    <row r="17" spans="1:8" ht="16.5" customHeight="1">
      <c r="A17" s="5">
        <v>44419</v>
      </c>
      <c r="B17" s="6" t="s">
        <v>8</v>
      </c>
      <c r="C17" s="7">
        <v>924</v>
      </c>
      <c r="D17" s="12">
        <v>22816245</v>
      </c>
      <c r="E17" s="9">
        <v>214940</v>
      </c>
      <c r="F17" s="10">
        <v>5374</v>
      </c>
      <c r="G17" s="10">
        <v>209566</v>
      </c>
      <c r="H17" s="47"/>
    </row>
    <row r="18" spans="1:8" ht="16.5" customHeight="1">
      <c r="A18" s="5">
        <v>44564</v>
      </c>
      <c r="B18" s="6" t="s">
        <v>8</v>
      </c>
      <c r="C18" s="7">
        <v>1181</v>
      </c>
      <c r="D18" s="12">
        <v>48581727</v>
      </c>
      <c r="E18" s="9">
        <v>35530</v>
      </c>
      <c r="F18" s="13">
        <v>888</v>
      </c>
      <c r="G18" s="10">
        <v>34642</v>
      </c>
      <c r="H18" s="47"/>
    </row>
    <row r="19" spans="1:8" ht="16.5" customHeight="1">
      <c r="A19" s="5">
        <v>44634</v>
      </c>
      <c r="B19" s="6" t="s">
        <v>8</v>
      </c>
      <c r="C19" s="7">
        <v>1288</v>
      </c>
      <c r="D19" s="12">
        <v>22367123</v>
      </c>
      <c r="E19" s="9">
        <v>13312750</v>
      </c>
      <c r="F19" s="10">
        <v>332819</v>
      </c>
      <c r="G19" s="10">
        <v>12979931</v>
      </c>
      <c r="H19" s="47"/>
    </row>
    <row r="20" spans="1:8" ht="16.5" customHeight="1">
      <c r="A20" s="5">
        <v>44743</v>
      </c>
      <c r="B20" s="6" t="s">
        <v>8</v>
      </c>
      <c r="C20" s="7">
        <v>1388</v>
      </c>
      <c r="D20" s="12">
        <v>22754949</v>
      </c>
      <c r="E20" s="9">
        <v>46200</v>
      </c>
      <c r="F20" s="10">
        <v>1155</v>
      </c>
      <c r="G20" s="10">
        <v>45045</v>
      </c>
      <c r="H20" s="47"/>
    </row>
    <row r="21" spans="1:8" ht="16.5" customHeight="1">
      <c r="A21" s="5">
        <v>44743</v>
      </c>
      <c r="B21" s="6" t="s">
        <v>8</v>
      </c>
      <c r="C21" s="7">
        <v>1389</v>
      </c>
      <c r="D21" s="12">
        <v>22754949</v>
      </c>
      <c r="E21" s="9">
        <v>428010</v>
      </c>
      <c r="F21" s="10">
        <v>10700</v>
      </c>
      <c r="G21" s="10">
        <v>417310</v>
      </c>
      <c r="H21" s="47"/>
    </row>
    <row r="22" spans="1:8" ht="16.5" customHeight="1">
      <c r="A22" s="5">
        <v>44777</v>
      </c>
      <c r="B22" s="6" t="s">
        <v>8</v>
      </c>
      <c r="C22" s="7">
        <v>1428</v>
      </c>
      <c r="D22" s="12">
        <v>22813890</v>
      </c>
      <c r="E22" s="9">
        <v>803000</v>
      </c>
      <c r="F22" s="10">
        <v>20075</v>
      </c>
      <c r="G22" s="10">
        <v>782925</v>
      </c>
      <c r="H22" s="47"/>
    </row>
    <row r="23" spans="1:8" ht="16.5" customHeight="1">
      <c r="A23" s="5">
        <v>44778</v>
      </c>
      <c r="B23" s="6" t="s">
        <v>8</v>
      </c>
      <c r="C23" s="7">
        <v>1453</v>
      </c>
      <c r="D23" s="12">
        <v>22805456</v>
      </c>
      <c r="E23" s="9">
        <v>371910</v>
      </c>
      <c r="F23" s="10">
        <v>9298</v>
      </c>
      <c r="G23" s="10">
        <v>362612</v>
      </c>
      <c r="H23" s="47"/>
    </row>
    <row r="24" spans="1:8" ht="16.5" customHeight="1">
      <c r="A24" s="5">
        <v>44806</v>
      </c>
      <c r="B24" s="6" t="s">
        <v>8</v>
      </c>
      <c r="C24" s="7">
        <v>1502</v>
      </c>
      <c r="D24" s="12">
        <v>22931165</v>
      </c>
      <c r="E24" s="20">
        <v>413600</v>
      </c>
      <c r="F24" s="9">
        <v>10340</v>
      </c>
      <c r="G24" s="10">
        <v>403260</v>
      </c>
      <c r="H24" s="47"/>
    </row>
    <row r="25" spans="1:8" ht="16.5" customHeight="1">
      <c r="A25" s="5">
        <v>44806</v>
      </c>
      <c r="B25" s="6" t="s">
        <v>8</v>
      </c>
      <c r="C25" s="7">
        <v>1521</v>
      </c>
      <c r="D25" s="12">
        <v>22953818</v>
      </c>
      <c r="E25" s="9">
        <v>16197500</v>
      </c>
      <c r="F25" s="10">
        <v>404938</v>
      </c>
      <c r="G25" s="10">
        <v>15792562</v>
      </c>
      <c r="H25" s="47"/>
    </row>
    <row r="26" spans="1:8" ht="16.5" customHeight="1">
      <c r="A26" s="5">
        <v>44810</v>
      </c>
      <c r="B26" s="6" t="s">
        <v>8</v>
      </c>
      <c r="C26" s="7">
        <v>1524</v>
      </c>
      <c r="D26" s="12">
        <v>22981816</v>
      </c>
      <c r="E26" s="9">
        <v>2712500</v>
      </c>
      <c r="F26" s="10">
        <v>67813</v>
      </c>
      <c r="G26" s="10">
        <v>2644687</v>
      </c>
      <c r="H26" s="47"/>
    </row>
    <row r="27" spans="1:8" ht="16.5" customHeight="1">
      <c r="A27" s="5">
        <v>44838</v>
      </c>
      <c r="B27" s="6" t="s">
        <v>8</v>
      </c>
      <c r="C27" s="7">
        <v>1571</v>
      </c>
      <c r="D27" s="12">
        <v>52056955</v>
      </c>
      <c r="E27" s="9">
        <v>84370</v>
      </c>
      <c r="F27" s="10">
        <v>2109</v>
      </c>
      <c r="G27" s="10">
        <v>82261</v>
      </c>
      <c r="H27" s="47"/>
    </row>
    <row r="28" spans="1:8" ht="16.5" customHeight="1">
      <c r="A28" s="5">
        <v>44838</v>
      </c>
      <c r="B28" s="6" t="s">
        <v>8</v>
      </c>
      <c r="C28" s="7">
        <v>1572</v>
      </c>
      <c r="D28" s="12">
        <v>52092619</v>
      </c>
      <c r="E28" s="9">
        <v>46200</v>
      </c>
      <c r="F28" s="10">
        <v>1155</v>
      </c>
      <c r="G28" s="10">
        <v>45045</v>
      </c>
      <c r="H28" s="47"/>
    </row>
    <row r="29" spans="1:8" ht="16.5" customHeight="1">
      <c r="A29" s="21"/>
      <c r="B29" s="21"/>
      <c r="C29" s="21"/>
      <c r="D29" s="21"/>
      <c r="E29" s="22">
        <v>87925903</v>
      </c>
      <c r="F29" s="23">
        <v>2192101</v>
      </c>
      <c r="G29" s="24">
        <v>85733802</v>
      </c>
      <c r="H29" s="25"/>
    </row>
  </sheetData>
  <mergeCells count="1">
    <mergeCell ref="H1:H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5202B-4690-4C3C-B247-528D15A48361}">
  <dimension ref="A3:C7"/>
  <sheetViews>
    <sheetView showGridLines="0" workbookViewId="0">
      <selection activeCell="C7" sqref="A4:C7"/>
    </sheetView>
  </sheetViews>
  <sheetFormatPr baseColWidth="10" defaultRowHeight="12.75"/>
  <cols>
    <col min="1" max="1" width="32.83203125" bestFit="1" customWidth="1"/>
    <col min="2" max="2" width="12.83203125" bestFit="1" customWidth="1"/>
    <col min="3" max="3" width="18.33203125" bestFit="1" customWidth="1"/>
  </cols>
  <sheetData>
    <row r="3" spans="1:3" ht="15">
      <c r="A3" s="35" t="s">
        <v>138</v>
      </c>
      <c r="B3" s="36" t="s">
        <v>139</v>
      </c>
      <c r="C3" s="37" t="s">
        <v>140</v>
      </c>
    </row>
    <row r="4" spans="1:3" ht="15">
      <c r="A4" s="38" t="s">
        <v>134</v>
      </c>
      <c r="B4" s="39">
        <v>3</v>
      </c>
      <c r="C4" s="44">
        <v>649423</v>
      </c>
    </row>
    <row r="5" spans="1:3" ht="15">
      <c r="A5" s="40" t="s">
        <v>131</v>
      </c>
      <c r="B5" s="41">
        <v>13</v>
      </c>
      <c r="C5" s="45">
        <v>55678980</v>
      </c>
    </row>
    <row r="6" spans="1:3" ht="15">
      <c r="A6" s="40" t="s">
        <v>132</v>
      </c>
      <c r="B6" s="41">
        <v>11</v>
      </c>
      <c r="C6" s="45">
        <v>31597500</v>
      </c>
    </row>
    <row r="7" spans="1:3" ht="15">
      <c r="A7" s="42" t="s">
        <v>137</v>
      </c>
      <c r="B7" s="43">
        <v>27</v>
      </c>
      <c r="C7" s="46">
        <v>87925903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D8EFF-DC75-42FB-BFD3-B8203AF81C40}">
  <dimension ref="A1:AT29"/>
  <sheetViews>
    <sheetView showGridLines="0" topLeftCell="A2" zoomScale="85" zoomScaleNormal="85" workbookViewId="0">
      <selection activeCell="A8" sqref="A8"/>
    </sheetView>
  </sheetViews>
  <sheetFormatPr baseColWidth="10" defaultRowHeight="15"/>
  <cols>
    <col min="1" max="1" width="13.6640625" style="33" bestFit="1" customWidth="1"/>
    <col min="2" max="2" width="54.1640625" style="33" bestFit="1" customWidth="1"/>
    <col min="3" max="3" width="17.6640625" style="33" bestFit="1" customWidth="1"/>
    <col min="4" max="4" width="16" style="33" bestFit="1" customWidth="1"/>
    <col min="5" max="5" width="14.6640625" style="33" bestFit="1" customWidth="1"/>
    <col min="6" max="6" width="18.33203125" style="33" bestFit="1" customWidth="1"/>
    <col min="7" max="7" width="17.33203125" style="33" bestFit="1" customWidth="1"/>
    <col min="8" max="8" width="17.33203125" style="33" customWidth="1"/>
    <col min="9" max="9" width="26.83203125" style="33" bestFit="1" customWidth="1"/>
    <col min="10" max="10" width="15.33203125" style="33" bestFit="1" customWidth="1"/>
    <col min="11" max="12" width="19.83203125" style="33" bestFit="1" customWidth="1"/>
    <col min="13" max="13" width="34" style="33" customWidth="1"/>
    <col min="14" max="14" width="33" style="33" bestFit="1" customWidth="1"/>
    <col min="15" max="15" width="17.6640625" style="33" bestFit="1" customWidth="1"/>
    <col min="16" max="16" width="26.5" style="33" bestFit="1" customWidth="1"/>
    <col min="17" max="17" width="19.1640625" style="33" bestFit="1" customWidth="1"/>
    <col min="18" max="18" width="16.6640625" style="33" bestFit="1" customWidth="1"/>
    <col min="19" max="19" width="18" style="33" customWidth="1"/>
    <col min="20" max="20" width="19.5" style="33" bestFit="1" customWidth="1"/>
    <col min="21" max="21" width="23.1640625" style="33" bestFit="1" customWidth="1"/>
    <col min="22" max="22" width="20" style="33" bestFit="1" customWidth="1"/>
    <col min="23" max="23" width="20.83203125" style="33" bestFit="1" customWidth="1"/>
    <col min="24" max="24" width="37.33203125" style="33" customWidth="1"/>
    <col min="25" max="25" width="16.83203125" style="33" bestFit="1" customWidth="1"/>
    <col min="26" max="26" width="35.83203125" style="33" customWidth="1"/>
    <col min="27" max="27" width="22" style="33" bestFit="1" customWidth="1"/>
    <col min="28" max="28" width="16.6640625" style="33" bestFit="1" customWidth="1"/>
    <col min="29" max="29" width="18.33203125" style="33" bestFit="1" customWidth="1"/>
    <col min="30" max="30" width="23.6640625" style="33" bestFit="1" customWidth="1"/>
    <col min="31" max="32" width="28.33203125" style="33" bestFit="1" customWidth="1"/>
    <col min="33" max="33" width="22.1640625" style="33" bestFit="1" customWidth="1"/>
    <col min="34" max="34" width="18.33203125" style="33" bestFit="1" customWidth="1"/>
    <col min="35" max="35" width="27.6640625" style="33" bestFit="1" customWidth="1"/>
    <col min="36" max="36" width="18" style="33" bestFit="1" customWidth="1"/>
    <col min="37" max="37" width="19.5" style="33" bestFit="1" customWidth="1"/>
    <col min="38" max="38" width="20.33203125" style="33" bestFit="1" customWidth="1"/>
    <col min="39" max="39" width="21.5" style="33" bestFit="1" customWidth="1"/>
    <col min="40" max="40" width="18.1640625" style="33" bestFit="1" customWidth="1"/>
    <col min="41" max="41" width="21.33203125" style="33" bestFit="1" customWidth="1"/>
    <col min="42" max="42" width="18.83203125" style="33" bestFit="1" customWidth="1"/>
    <col min="43" max="43" width="18" style="33" bestFit="1" customWidth="1"/>
    <col min="44" max="44" width="26.83203125" style="33" bestFit="1" customWidth="1"/>
    <col min="45" max="45" width="34" style="33" bestFit="1" customWidth="1"/>
    <col min="46" max="46" width="14.83203125" style="33" bestFit="1" customWidth="1"/>
    <col min="47" max="16384" width="12" style="33"/>
  </cols>
  <sheetData>
    <row r="1" spans="1:46" s="27" customFormat="1">
      <c r="K1" s="26">
        <f>SUBTOTAL(9,K3:K29)</f>
        <v>87925903</v>
      </c>
      <c r="L1" s="26">
        <f>SUBTOTAL(9,L3:L29)</f>
        <v>85733802</v>
      </c>
      <c r="R1" s="26">
        <f>SUBTOTAL(9,R3:R29)</f>
        <v>55678980</v>
      </c>
      <c r="U1" s="26">
        <f>SUBTOTAL(9,U3:U29)</f>
        <v>97360427</v>
      </c>
      <c r="V1" s="26">
        <v>0</v>
      </c>
      <c r="W1" s="26">
        <f>SUBTOTAL(9,W3:W29)</f>
        <v>0</v>
      </c>
      <c r="Y1" s="26">
        <f>SUBTOTAL(9,Y3:Y29)</f>
        <v>55678980</v>
      </c>
      <c r="AA1" s="26">
        <f>SUBTOTAL(9,AA3:AA29)</f>
        <v>41681447</v>
      </c>
      <c r="AB1" s="26">
        <f>SUBTOTAL(9,AB3:AB29)</f>
        <v>55678980</v>
      </c>
      <c r="AD1" s="26">
        <f>SUBTOTAL(9,AD3:AD29)</f>
        <v>9834583</v>
      </c>
    </row>
    <row r="2" spans="1:46" s="27" customFormat="1" ht="39.950000000000003" customHeight="1">
      <c r="A2" s="28" t="s">
        <v>10</v>
      </c>
      <c r="B2" s="28" t="s">
        <v>11</v>
      </c>
      <c r="C2" s="28" t="s">
        <v>12</v>
      </c>
      <c r="D2" s="28" t="s">
        <v>13</v>
      </c>
      <c r="E2" s="28" t="s">
        <v>14</v>
      </c>
      <c r="F2" s="28" t="s">
        <v>15</v>
      </c>
      <c r="G2" s="28" t="s">
        <v>16</v>
      </c>
      <c r="H2" s="29" t="s">
        <v>17</v>
      </c>
      <c r="I2" s="29" t="s">
        <v>18</v>
      </c>
      <c r="J2" s="28" t="s">
        <v>19</v>
      </c>
      <c r="K2" s="28" t="s">
        <v>20</v>
      </c>
      <c r="L2" s="28" t="s">
        <v>21</v>
      </c>
      <c r="M2" s="28" t="s">
        <v>22</v>
      </c>
      <c r="N2" s="29" t="s">
        <v>23</v>
      </c>
      <c r="O2" s="29" t="s">
        <v>24</v>
      </c>
      <c r="P2" s="29" t="s">
        <v>25</v>
      </c>
      <c r="Q2" s="29" t="s">
        <v>26</v>
      </c>
      <c r="R2" s="29" t="s">
        <v>27</v>
      </c>
      <c r="S2" s="29" t="s">
        <v>28</v>
      </c>
      <c r="T2" s="28" t="s">
        <v>29</v>
      </c>
      <c r="U2" s="28" t="s">
        <v>30</v>
      </c>
      <c r="V2" s="28" t="s">
        <v>31</v>
      </c>
      <c r="W2" s="29" t="s">
        <v>32</v>
      </c>
      <c r="X2" s="29" t="s">
        <v>33</v>
      </c>
      <c r="Y2" s="29" t="s">
        <v>34</v>
      </c>
      <c r="Z2" s="29" t="s">
        <v>35</v>
      </c>
      <c r="AA2" s="28" t="s">
        <v>36</v>
      </c>
      <c r="AB2" s="28" t="s">
        <v>37</v>
      </c>
      <c r="AC2" s="29" t="s">
        <v>38</v>
      </c>
      <c r="AD2" s="29" t="s">
        <v>39</v>
      </c>
      <c r="AE2" s="29" t="s">
        <v>40</v>
      </c>
      <c r="AF2" s="29" t="s">
        <v>41</v>
      </c>
      <c r="AG2" s="29" t="s">
        <v>42</v>
      </c>
      <c r="AH2" s="28" t="s">
        <v>43</v>
      </c>
      <c r="AI2" s="28" t="s">
        <v>44</v>
      </c>
      <c r="AJ2" s="28" t="s">
        <v>45</v>
      </c>
      <c r="AK2" s="28" t="s">
        <v>46</v>
      </c>
      <c r="AL2" s="28" t="s">
        <v>47</v>
      </c>
      <c r="AM2" s="28" t="s">
        <v>48</v>
      </c>
      <c r="AN2" s="28" t="s">
        <v>49</v>
      </c>
      <c r="AO2" s="28" t="s">
        <v>50</v>
      </c>
      <c r="AP2" s="28" t="s">
        <v>51</v>
      </c>
      <c r="AQ2" s="28" t="s">
        <v>52</v>
      </c>
      <c r="AR2" s="28" t="s">
        <v>53</v>
      </c>
      <c r="AS2" s="28" t="s">
        <v>54</v>
      </c>
      <c r="AT2" s="28" t="s">
        <v>55</v>
      </c>
    </row>
    <row r="3" spans="1:46" s="27" customFormat="1">
      <c r="A3" s="30">
        <v>900247752</v>
      </c>
      <c r="B3" s="30" t="s">
        <v>56</v>
      </c>
      <c r="C3" s="30" t="s">
        <v>57</v>
      </c>
      <c r="D3" s="30">
        <v>1572</v>
      </c>
      <c r="E3" s="30" t="s">
        <v>57</v>
      </c>
      <c r="F3" s="30">
        <v>1572</v>
      </c>
      <c r="G3" s="30"/>
      <c r="H3" s="30" t="s">
        <v>58</v>
      </c>
      <c r="I3" s="30" t="s">
        <v>59</v>
      </c>
      <c r="J3" s="31">
        <v>44838</v>
      </c>
      <c r="K3" s="32">
        <v>46200</v>
      </c>
      <c r="L3" s="32">
        <v>45045</v>
      </c>
      <c r="M3" s="30" t="s">
        <v>60</v>
      </c>
      <c r="N3" s="30" t="s">
        <v>132</v>
      </c>
      <c r="O3" s="30"/>
      <c r="P3" s="30"/>
      <c r="Q3" s="30"/>
      <c r="R3" s="30"/>
      <c r="S3" s="30"/>
      <c r="T3" s="30" t="s">
        <v>61</v>
      </c>
      <c r="U3" s="30">
        <v>46200</v>
      </c>
      <c r="V3" s="30">
        <v>0</v>
      </c>
      <c r="W3" s="30">
        <v>0</v>
      </c>
      <c r="X3" s="30"/>
      <c r="Y3" s="30">
        <v>0</v>
      </c>
      <c r="Z3" s="30"/>
      <c r="AA3" s="30">
        <v>46200</v>
      </c>
      <c r="AB3" s="30">
        <v>0</v>
      </c>
      <c r="AC3" s="30"/>
      <c r="AD3" s="30"/>
      <c r="AE3" s="30"/>
      <c r="AF3" s="30"/>
      <c r="AG3" s="30"/>
      <c r="AH3" s="30"/>
      <c r="AI3" s="30"/>
      <c r="AJ3" s="31">
        <v>44838</v>
      </c>
      <c r="AK3" s="30"/>
      <c r="AL3" s="30">
        <v>2</v>
      </c>
      <c r="AM3" s="30"/>
      <c r="AN3" s="30"/>
      <c r="AO3" s="30">
        <v>1</v>
      </c>
      <c r="AP3" s="30">
        <v>20221030</v>
      </c>
      <c r="AQ3" s="30">
        <v>20221007</v>
      </c>
      <c r="AR3" s="30">
        <v>46200</v>
      </c>
      <c r="AS3" s="30">
        <v>0</v>
      </c>
      <c r="AT3" s="30">
        <v>20221027</v>
      </c>
    </row>
    <row r="4" spans="1:46" s="27" customFormat="1">
      <c r="A4" s="30">
        <v>900247752</v>
      </c>
      <c r="B4" s="30" t="s">
        <v>56</v>
      </c>
      <c r="C4" s="30" t="s">
        <v>57</v>
      </c>
      <c r="D4" s="30">
        <v>648</v>
      </c>
      <c r="E4" s="30" t="s">
        <v>57</v>
      </c>
      <c r="F4" s="30">
        <v>648</v>
      </c>
      <c r="G4" s="30"/>
      <c r="H4" s="30" t="s">
        <v>62</v>
      </c>
      <c r="I4" s="30" t="s">
        <v>63</v>
      </c>
      <c r="J4" s="31">
        <v>44291</v>
      </c>
      <c r="K4" s="32">
        <v>23100</v>
      </c>
      <c r="L4" s="32">
        <v>22522</v>
      </c>
      <c r="M4" s="30" t="s">
        <v>60</v>
      </c>
      <c r="N4" s="30" t="s">
        <v>132</v>
      </c>
      <c r="O4" s="30"/>
      <c r="P4" s="30"/>
      <c r="Q4" s="30"/>
      <c r="R4" s="30"/>
      <c r="S4" s="30"/>
      <c r="T4" s="30" t="s">
        <v>61</v>
      </c>
      <c r="U4" s="30">
        <v>23100</v>
      </c>
      <c r="V4" s="30">
        <v>0</v>
      </c>
      <c r="W4" s="30">
        <v>0</v>
      </c>
      <c r="X4" s="30"/>
      <c r="Y4" s="30">
        <v>0</v>
      </c>
      <c r="Z4" s="30"/>
      <c r="AA4" s="30">
        <v>23100</v>
      </c>
      <c r="AB4" s="30">
        <v>0</v>
      </c>
      <c r="AC4" s="30"/>
      <c r="AD4" s="30"/>
      <c r="AE4" s="30"/>
      <c r="AF4" s="30"/>
      <c r="AG4" s="30"/>
      <c r="AH4" s="30"/>
      <c r="AI4" s="30"/>
      <c r="AJ4" s="31">
        <v>44291</v>
      </c>
      <c r="AK4" s="30"/>
      <c r="AL4" s="30">
        <v>2</v>
      </c>
      <c r="AM4" s="30"/>
      <c r="AN4" s="30"/>
      <c r="AO4" s="30">
        <v>1</v>
      </c>
      <c r="AP4" s="30">
        <v>20220830</v>
      </c>
      <c r="AQ4" s="30">
        <v>20220812</v>
      </c>
      <c r="AR4" s="30">
        <v>23100</v>
      </c>
      <c r="AS4" s="30">
        <v>0</v>
      </c>
      <c r="AT4" s="30">
        <v>20221027</v>
      </c>
    </row>
    <row r="5" spans="1:46" s="27" customFormat="1">
      <c r="A5" s="30">
        <v>900247752</v>
      </c>
      <c r="B5" s="30" t="s">
        <v>56</v>
      </c>
      <c r="C5" s="30" t="s">
        <v>57</v>
      </c>
      <c r="D5" s="30">
        <v>924</v>
      </c>
      <c r="E5" s="30" t="s">
        <v>57</v>
      </c>
      <c r="F5" s="30">
        <v>924</v>
      </c>
      <c r="G5" s="30"/>
      <c r="H5" s="30" t="s">
        <v>64</v>
      </c>
      <c r="I5" s="30" t="s">
        <v>65</v>
      </c>
      <c r="J5" s="31">
        <v>44419</v>
      </c>
      <c r="K5" s="32">
        <v>214940</v>
      </c>
      <c r="L5" s="32">
        <v>209566</v>
      </c>
      <c r="M5" s="30" t="s">
        <v>60</v>
      </c>
      <c r="N5" s="30" t="s">
        <v>132</v>
      </c>
      <c r="O5" s="30"/>
      <c r="P5" s="30"/>
      <c r="Q5" s="30"/>
      <c r="R5" s="30"/>
      <c r="S5" s="30"/>
      <c r="T5" s="30" t="s">
        <v>61</v>
      </c>
      <c r="U5" s="30">
        <v>214940</v>
      </c>
      <c r="V5" s="30">
        <v>0</v>
      </c>
      <c r="W5" s="30">
        <v>0</v>
      </c>
      <c r="X5" s="30"/>
      <c r="Y5" s="30">
        <v>0</v>
      </c>
      <c r="Z5" s="30"/>
      <c r="AA5" s="30">
        <v>214940</v>
      </c>
      <c r="AB5" s="30">
        <v>0</v>
      </c>
      <c r="AC5" s="30"/>
      <c r="AD5" s="30"/>
      <c r="AE5" s="30"/>
      <c r="AF5" s="30"/>
      <c r="AG5" s="30"/>
      <c r="AH5" s="30"/>
      <c r="AI5" s="30"/>
      <c r="AJ5" s="31">
        <v>44419</v>
      </c>
      <c r="AK5" s="30"/>
      <c r="AL5" s="30">
        <v>2</v>
      </c>
      <c r="AM5" s="30"/>
      <c r="AN5" s="30"/>
      <c r="AO5" s="30">
        <v>1</v>
      </c>
      <c r="AP5" s="30">
        <v>20220830</v>
      </c>
      <c r="AQ5" s="30">
        <v>20220812</v>
      </c>
      <c r="AR5" s="30">
        <v>214940</v>
      </c>
      <c r="AS5" s="30">
        <v>0</v>
      </c>
      <c r="AT5" s="30">
        <v>20221027</v>
      </c>
    </row>
    <row r="6" spans="1:46" s="27" customFormat="1">
      <c r="A6" s="30">
        <v>900247752</v>
      </c>
      <c r="B6" s="30" t="s">
        <v>56</v>
      </c>
      <c r="C6" s="30" t="s">
        <v>57</v>
      </c>
      <c r="D6" s="30">
        <v>1181</v>
      </c>
      <c r="E6" s="30" t="s">
        <v>57</v>
      </c>
      <c r="F6" s="30">
        <v>1181</v>
      </c>
      <c r="G6" s="30"/>
      <c r="H6" s="30" t="s">
        <v>66</v>
      </c>
      <c r="I6" s="30" t="s">
        <v>67</v>
      </c>
      <c r="J6" s="31">
        <v>44564</v>
      </c>
      <c r="K6" s="32">
        <v>35530</v>
      </c>
      <c r="L6" s="32">
        <v>34642</v>
      </c>
      <c r="M6" s="30" t="s">
        <v>60</v>
      </c>
      <c r="N6" s="30" t="s">
        <v>134</v>
      </c>
      <c r="O6" s="30"/>
      <c r="P6" s="30"/>
      <c r="Q6" s="30"/>
      <c r="R6" s="30"/>
      <c r="S6" s="30"/>
      <c r="T6" s="30" t="s">
        <v>61</v>
      </c>
      <c r="U6" s="30">
        <v>35530</v>
      </c>
      <c r="V6" s="30">
        <v>0</v>
      </c>
      <c r="W6" s="30">
        <v>0</v>
      </c>
      <c r="X6" s="30"/>
      <c r="Y6" s="30">
        <v>0</v>
      </c>
      <c r="Z6" s="30"/>
      <c r="AA6" s="30">
        <v>35530</v>
      </c>
      <c r="AB6" s="30">
        <v>0</v>
      </c>
      <c r="AC6" s="30"/>
      <c r="AD6" s="34">
        <v>34642</v>
      </c>
      <c r="AE6" s="30">
        <v>2201260042</v>
      </c>
      <c r="AF6" s="30" t="s">
        <v>133</v>
      </c>
      <c r="AG6" s="30"/>
      <c r="AH6" s="30"/>
      <c r="AI6" s="30"/>
      <c r="AJ6" s="31">
        <v>44564</v>
      </c>
      <c r="AK6" s="30"/>
      <c r="AL6" s="30">
        <v>2</v>
      </c>
      <c r="AM6" s="30"/>
      <c r="AN6" s="30"/>
      <c r="AO6" s="30">
        <v>1</v>
      </c>
      <c r="AP6" s="30">
        <v>20220130</v>
      </c>
      <c r="AQ6" s="30">
        <v>20220103</v>
      </c>
      <c r="AR6" s="30">
        <v>35530</v>
      </c>
      <c r="AS6" s="30">
        <v>0</v>
      </c>
      <c r="AT6" s="30">
        <v>20221027</v>
      </c>
    </row>
    <row r="7" spans="1:46" s="27" customFormat="1">
      <c r="A7" s="30">
        <v>900247752</v>
      </c>
      <c r="B7" s="30" t="s">
        <v>56</v>
      </c>
      <c r="C7" s="30" t="s">
        <v>57</v>
      </c>
      <c r="D7" s="30">
        <v>1288</v>
      </c>
      <c r="E7" s="30" t="s">
        <v>57</v>
      </c>
      <c r="F7" s="30">
        <v>1288</v>
      </c>
      <c r="G7" s="30"/>
      <c r="H7" s="30" t="s">
        <v>68</v>
      </c>
      <c r="I7" s="30" t="s">
        <v>69</v>
      </c>
      <c r="J7" s="31">
        <v>44634</v>
      </c>
      <c r="K7" s="32">
        <v>13312750</v>
      </c>
      <c r="L7" s="32">
        <v>12979931</v>
      </c>
      <c r="M7" s="30" t="s">
        <v>60</v>
      </c>
      <c r="N7" s="30" t="s">
        <v>132</v>
      </c>
      <c r="O7" s="30"/>
      <c r="P7" s="30"/>
      <c r="Q7" s="30"/>
      <c r="R7" s="30"/>
      <c r="S7" s="30"/>
      <c r="T7" s="30" t="s">
        <v>61</v>
      </c>
      <c r="U7" s="30">
        <v>13312750</v>
      </c>
      <c r="V7" s="30">
        <v>0</v>
      </c>
      <c r="W7" s="30">
        <v>0</v>
      </c>
      <c r="X7" s="30"/>
      <c r="Y7" s="30">
        <v>0</v>
      </c>
      <c r="Z7" s="30"/>
      <c r="AA7" s="30">
        <v>13312750</v>
      </c>
      <c r="AB7" s="30">
        <v>0</v>
      </c>
      <c r="AC7" s="30"/>
      <c r="AD7" s="30"/>
      <c r="AE7" s="30"/>
      <c r="AF7" s="30"/>
      <c r="AG7" s="30"/>
      <c r="AH7" s="30"/>
      <c r="AI7" s="30"/>
      <c r="AJ7" s="31">
        <v>44634</v>
      </c>
      <c r="AK7" s="30"/>
      <c r="AL7" s="30">
        <v>2</v>
      </c>
      <c r="AM7" s="30"/>
      <c r="AN7" s="30"/>
      <c r="AO7" s="30">
        <v>1</v>
      </c>
      <c r="AP7" s="30">
        <v>20220330</v>
      </c>
      <c r="AQ7" s="30">
        <v>20220322</v>
      </c>
      <c r="AR7" s="30">
        <v>13312750</v>
      </c>
      <c r="AS7" s="30">
        <v>0</v>
      </c>
      <c r="AT7" s="30">
        <v>20221027</v>
      </c>
    </row>
    <row r="8" spans="1:46" s="27" customFormat="1">
      <c r="A8" s="30">
        <v>900247752</v>
      </c>
      <c r="B8" s="30" t="s">
        <v>56</v>
      </c>
      <c r="C8" s="30" t="s">
        <v>57</v>
      </c>
      <c r="D8" s="30">
        <v>1388</v>
      </c>
      <c r="E8" s="30" t="s">
        <v>57</v>
      </c>
      <c r="F8" s="30">
        <v>1388</v>
      </c>
      <c r="G8" s="30"/>
      <c r="H8" s="30" t="s">
        <v>70</v>
      </c>
      <c r="I8" s="30" t="s">
        <v>71</v>
      </c>
      <c r="J8" s="31">
        <v>44743</v>
      </c>
      <c r="K8" s="32">
        <v>46200</v>
      </c>
      <c r="L8" s="32">
        <v>45045</v>
      </c>
      <c r="M8" s="30" t="s">
        <v>60</v>
      </c>
      <c r="N8" s="30" t="s">
        <v>132</v>
      </c>
      <c r="O8" s="30"/>
      <c r="P8" s="30"/>
      <c r="Q8" s="30"/>
      <c r="R8" s="30"/>
      <c r="S8" s="30"/>
      <c r="T8" s="30" t="s">
        <v>61</v>
      </c>
      <c r="U8" s="30">
        <v>46200</v>
      </c>
      <c r="V8" s="30">
        <v>0</v>
      </c>
      <c r="W8" s="30">
        <v>0</v>
      </c>
      <c r="X8" s="30"/>
      <c r="Y8" s="30">
        <v>0</v>
      </c>
      <c r="Z8" s="30"/>
      <c r="AA8" s="30">
        <v>46200</v>
      </c>
      <c r="AB8" s="30">
        <v>0</v>
      </c>
      <c r="AC8" s="30"/>
      <c r="AD8" s="30"/>
      <c r="AE8" s="30"/>
      <c r="AF8" s="30"/>
      <c r="AG8" s="30"/>
      <c r="AH8" s="30"/>
      <c r="AI8" s="30"/>
      <c r="AJ8" s="31">
        <v>44743</v>
      </c>
      <c r="AK8" s="30"/>
      <c r="AL8" s="30">
        <v>2</v>
      </c>
      <c r="AM8" s="30"/>
      <c r="AN8" s="30"/>
      <c r="AO8" s="30">
        <v>1</v>
      </c>
      <c r="AP8" s="30">
        <v>20220730</v>
      </c>
      <c r="AQ8" s="30">
        <v>20220701</v>
      </c>
      <c r="AR8" s="30">
        <v>46200</v>
      </c>
      <c r="AS8" s="30">
        <v>0</v>
      </c>
      <c r="AT8" s="30">
        <v>20221027</v>
      </c>
    </row>
    <row r="9" spans="1:46" s="27" customFormat="1">
      <c r="A9" s="30">
        <v>900247752</v>
      </c>
      <c r="B9" s="30" t="s">
        <v>56</v>
      </c>
      <c r="C9" s="30" t="s">
        <v>57</v>
      </c>
      <c r="D9" s="30">
        <v>1389</v>
      </c>
      <c r="E9" s="30" t="s">
        <v>57</v>
      </c>
      <c r="F9" s="30">
        <v>1389</v>
      </c>
      <c r="G9" s="30"/>
      <c r="H9" s="30" t="s">
        <v>72</v>
      </c>
      <c r="I9" s="30" t="s">
        <v>73</v>
      </c>
      <c r="J9" s="31">
        <v>44743</v>
      </c>
      <c r="K9" s="32">
        <v>428010</v>
      </c>
      <c r="L9" s="32">
        <v>417310</v>
      </c>
      <c r="M9" s="30" t="s">
        <v>60</v>
      </c>
      <c r="N9" s="30" t="s">
        <v>132</v>
      </c>
      <c r="O9" s="30"/>
      <c r="P9" s="30"/>
      <c r="Q9" s="30"/>
      <c r="R9" s="30"/>
      <c r="S9" s="30"/>
      <c r="T9" s="30" t="s">
        <v>61</v>
      </c>
      <c r="U9" s="30">
        <v>428010</v>
      </c>
      <c r="V9" s="30">
        <v>0</v>
      </c>
      <c r="W9" s="30">
        <v>0</v>
      </c>
      <c r="X9" s="30"/>
      <c r="Y9" s="30">
        <v>0</v>
      </c>
      <c r="Z9" s="30"/>
      <c r="AA9" s="30">
        <v>428010</v>
      </c>
      <c r="AB9" s="30">
        <v>0</v>
      </c>
      <c r="AC9" s="30"/>
      <c r="AD9" s="30"/>
      <c r="AE9" s="30"/>
      <c r="AF9" s="30"/>
      <c r="AG9" s="30"/>
      <c r="AH9" s="30"/>
      <c r="AI9" s="30"/>
      <c r="AJ9" s="31">
        <v>44743</v>
      </c>
      <c r="AK9" s="30"/>
      <c r="AL9" s="30">
        <v>2</v>
      </c>
      <c r="AM9" s="30"/>
      <c r="AN9" s="30"/>
      <c r="AO9" s="30">
        <v>1</v>
      </c>
      <c r="AP9" s="30">
        <v>20220730</v>
      </c>
      <c r="AQ9" s="30">
        <v>20220701</v>
      </c>
      <c r="AR9" s="30">
        <v>428010</v>
      </c>
      <c r="AS9" s="30">
        <v>0</v>
      </c>
      <c r="AT9" s="30">
        <v>20221027</v>
      </c>
    </row>
    <row r="10" spans="1:46" s="27" customFormat="1">
      <c r="A10" s="30">
        <v>900247752</v>
      </c>
      <c r="B10" s="30" t="s">
        <v>56</v>
      </c>
      <c r="C10" s="30" t="s">
        <v>57</v>
      </c>
      <c r="D10" s="30">
        <v>1428</v>
      </c>
      <c r="E10" s="30" t="s">
        <v>57</v>
      </c>
      <c r="F10" s="30">
        <v>1428</v>
      </c>
      <c r="G10" s="30"/>
      <c r="H10" s="30" t="s">
        <v>74</v>
      </c>
      <c r="I10" s="30" t="s">
        <v>75</v>
      </c>
      <c r="J10" s="31">
        <v>44777</v>
      </c>
      <c r="K10" s="32">
        <v>803000</v>
      </c>
      <c r="L10" s="32">
        <v>782925</v>
      </c>
      <c r="M10" s="30" t="s">
        <v>60</v>
      </c>
      <c r="N10" s="30" t="s">
        <v>132</v>
      </c>
      <c r="O10" s="30"/>
      <c r="P10" s="30"/>
      <c r="Q10" s="30"/>
      <c r="R10" s="30"/>
      <c r="S10" s="30"/>
      <c r="T10" s="30" t="s">
        <v>61</v>
      </c>
      <c r="U10" s="30">
        <v>803000</v>
      </c>
      <c r="V10" s="30">
        <v>0</v>
      </c>
      <c r="W10" s="30">
        <v>0</v>
      </c>
      <c r="X10" s="30"/>
      <c r="Y10" s="30">
        <v>0</v>
      </c>
      <c r="Z10" s="30"/>
      <c r="AA10" s="30">
        <v>803000</v>
      </c>
      <c r="AB10" s="30">
        <v>0</v>
      </c>
      <c r="AC10" s="30"/>
      <c r="AD10" s="30"/>
      <c r="AE10" s="30"/>
      <c r="AF10" s="30"/>
      <c r="AG10" s="30"/>
      <c r="AH10" s="30"/>
      <c r="AI10" s="30"/>
      <c r="AJ10" s="31">
        <v>44777</v>
      </c>
      <c r="AK10" s="30"/>
      <c r="AL10" s="30">
        <v>2</v>
      </c>
      <c r="AM10" s="30"/>
      <c r="AN10" s="30"/>
      <c r="AO10" s="30">
        <v>1</v>
      </c>
      <c r="AP10" s="30">
        <v>20220830</v>
      </c>
      <c r="AQ10" s="30">
        <v>20220816</v>
      </c>
      <c r="AR10" s="30">
        <v>803000</v>
      </c>
      <c r="AS10" s="30">
        <v>0</v>
      </c>
      <c r="AT10" s="30">
        <v>20221027</v>
      </c>
    </row>
    <row r="11" spans="1:46" s="27" customFormat="1">
      <c r="A11" s="30">
        <v>900247752</v>
      </c>
      <c r="B11" s="30" t="s">
        <v>56</v>
      </c>
      <c r="C11" s="30" t="s">
        <v>57</v>
      </c>
      <c r="D11" s="30">
        <v>1453</v>
      </c>
      <c r="E11" s="30" t="s">
        <v>57</v>
      </c>
      <c r="F11" s="30">
        <v>1453</v>
      </c>
      <c r="G11" s="30"/>
      <c r="H11" s="30" t="s">
        <v>76</v>
      </c>
      <c r="I11" s="30" t="s">
        <v>77</v>
      </c>
      <c r="J11" s="31">
        <v>44778</v>
      </c>
      <c r="K11" s="32">
        <v>371910</v>
      </c>
      <c r="L11" s="32">
        <v>362612</v>
      </c>
      <c r="M11" s="30" t="s">
        <v>60</v>
      </c>
      <c r="N11" s="30" t="s">
        <v>134</v>
      </c>
      <c r="O11" s="30"/>
      <c r="P11" s="30"/>
      <c r="Q11" s="30"/>
      <c r="R11" s="30"/>
      <c r="S11" s="30"/>
      <c r="T11" s="30" t="s">
        <v>61</v>
      </c>
      <c r="U11" s="30">
        <v>371910</v>
      </c>
      <c r="V11" s="30">
        <v>0</v>
      </c>
      <c r="W11" s="30">
        <v>0</v>
      </c>
      <c r="X11" s="30"/>
      <c r="Y11" s="30">
        <v>0</v>
      </c>
      <c r="Z11" s="30"/>
      <c r="AA11" s="30">
        <v>371910</v>
      </c>
      <c r="AB11" s="30">
        <v>0</v>
      </c>
      <c r="AC11" s="30"/>
      <c r="AD11" s="34">
        <v>362612</v>
      </c>
      <c r="AE11" s="30">
        <v>2201302165</v>
      </c>
      <c r="AF11" s="30" t="s">
        <v>135</v>
      </c>
      <c r="AG11" s="30"/>
      <c r="AH11" s="30"/>
      <c r="AI11" s="30"/>
      <c r="AJ11" s="31">
        <v>44778</v>
      </c>
      <c r="AK11" s="30"/>
      <c r="AL11" s="30">
        <v>2</v>
      </c>
      <c r="AM11" s="30"/>
      <c r="AN11" s="30"/>
      <c r="AO11" s="30">
        <v>1</v>
      </c>
      <c r="AP11" s="30">
        <v>20220830</v>
      </c>
      <c r="AQ11" s="30">
        <v>20220816</v>
      </c>
      <c r="AR11" s="30">
        <v>371910</v>
      </c>
      <c r="AS11" s="30">
        <v>0</v>
      </c>
      <c r="AT11" s="30">
        <v>20221027</v>
      </c>
    </row>
    <row r="12" spans="1:46" s="27" customFormat="1">
      <c r="A12" s="30">
        <v>900247752</v>
      </c>
      <c r="B12" s="30" t="s">
        <v>56</v>
      </c>
      <c r="C12" s="30" t="s">
        <v>57</v>
      </c>
      <c r="D12" s="30">
        <v>1502</v>
      </c>
      <c r="E12" s="30" t="s">
        <v>57</v>
      </c>
      <c r="F12" s="30">
        <v>1502</v>
      </c>
      <c r="G12" s="30"/>
      <c r="H12" s="30" t="s">
        <v>78</v>
      </c>
      <c r="I12" s="30" t="s">
        <v>79</v>
      </c>
      <c r="J12" s="31">
        <v>44806</v>
      </c>
      <c r="K12" s="32">
        <v>413600</v>
      </c>
      <c r="L12" s="32">
        <v>403260</v>
      </c>
      <c r="M12" s="30" t="s">
        <v>60</v>
      </c>
      <c r="N12" s="30" t="s">
        <v>132</v>
      </c>
      <c r="O12" s="30"/>
      <c r="P12" s="30"/>
      <c r="Q12" s="30"/>
      <c r="R12" s="30"/>
      <c r="S12" s="30"/>
      <c r="T12" s="30" t="s">
        <v>61</v>
      </c>
      <c r="U12" s="30">
        <v>413600</v>
      </c>
      <c r="V12" s="30">
        <v>0</v>
      </c>
      <c r="W12" s="30">
        <v>0</v>
      </c>
      <c r="X12" s="30"/>
      <c r="Y12" s="30">
        <v>0</v>
      </c>
      <c r="Z12" s="30"/>
      <c r="AA12" s="30">
        <v>413600</v>
      </c>
      <c r="AB12" s="30">
        <v>0</v>
      </c>
      <c r="AC12" s="30"/>
      <c r="AD12" s="30"/>
      <c r="AE12" s="30"/>
      <c r="AF12" s="30"/>
      <c r="AG12" s="30"/>
      <c r="AH12" s="30"/>
      <c r="AI12" s="30"/>
      <c r="AJ12" s="31">
        <v>44806</v>
      </c>
      <c r="AK12" s="30"/>
      <c r="AL12" s="30">
        <v>2</v>
      </c>
      <c r="AM12" s="30"/>
      <c r="AN12" s="30"/>
      <c r="AO12" s="30">
        <v>1</v>
      </c>
      <c r="AP12" s="30">
        <v>20220930</v>
      </c>
      <c r="AQ12" s="30">
        <v>20220912</v>
      </c>
      <c r="AR12" s="30">
        <v>413600</v>
      </c>
      <c r="AS12" s="30">
        <v>0</v>
      </c>
      <c r="AT12" s="30">
        <v>20221027</v>
      </c>
    </row>
    <row r="13" spans="1:46" s="27" customFormat="1">
      <c r="A13" s="30">
        <v>900247752</v>
      </c>
      <c r="B13" s="30" t="s">
        <v>56</v>
      </c>
      <c r="C13" s="30" t="s">
        <v>57</v>
      </c>
      <c r="D13" s="30">
        <v>1521</v>
      </c>
      <c r="E13" s="30" t="s">
        <v>57</v>
      </c>
      <c r="F13" s="30">
        <v>1521</v>
      </c>
      <c r="G13" s="30"/>
      <c r="H13" s="30" t="s">
        <v>80</v>
      </c>
      <c r="I13" s="30" t="s">
        <v>81</v>
      </c>
      <c r="J13" s="31">
        <v>44806</v>
      </c>
      <c r="K13" s="32">
        <v>16197500</v>
      </c>
      <c r="L13" s="32">
        <v>15792562</v>
      </c>
      <c r="M13" s="30" t="s">
        <v>60</v>
      </c>
      <c r="N13" s="30" t="s">
        <v>132</v>
      </c>
      <c r="O13" s="30"/>
      <c r="P13" s="30"/>
      <c r="Q13" s="30"/>
      <c r="R13" s="30"/>
      <c r="S13" s="30"/>
      <c r="T13" s="30" t="s">
        <v>61</v>
      </c>
      <c r="U13" s="30">
        <v>16197500</v>
      </c>
      <c r="V13" s="30">
        <v>0</v>
      </c>
      <c r="W13" s="30">
        <v>0</v>
      </c>
      <c r="X13" s="30"/>
      <c r="Y13" s="30">
        <v>0</v>
      </c>
      <c r="Z13" s="30"/>
      <c r="AA13" s="30">
        <v>16197500</v>
      </c>
      <c r="AB13" s="30">
        <v>0</v>
      </c>
      <c r="AC13" s="30"/>
      <c r="AD13" s="30"/>
      <c r="AE13" s="30"/>
      <c r="AF13" s="30"/>
      <c r="AG13" s="30"/>
      <c r="AH13" s="30"/>
      <c r="AI13" s="30"/>
      <c r="AJ13" s="31">
        <v>44806</v>
      </c>
      <c r="AK13" s="30"/>
      <c r="AL13" s="30">
        <v>2</v>
      </c>
      <c r="AM13" s="30"/>
      <c r="AN13" s="30"/>
      <c r="AO13" s="30">
        <v>1</v>
      </c>
      <c r="AP13" s="30">
        <v>20220930</v>
      </c>
      <c r="AQ13" s="30">
        <v>20220912</v>
      </c>
      <c r="AR13" s="30">
        <v>16197500</v>
      </c>
      <c r="AS13" s="30">
        <v>0</v>
      </c>
      <c r="AT13" s="30">
        <v>20221027</v>
      </c>
    </row>
    <row r="14" spans="1:46" s="27" customFormat="1">
      <c r="A14" s="30">
        <v>900247752</v>
      </c>
      <c r="B14" s="30" t="s">
        <v>56</v>
      </c>
      <c r="C14" s="30" t="s">
        <v>57</v>
      </c>
      <c r="D14" s="30">
        <v>1571</v>
      </c>
      <c r="E14" s="30" t="s">
        <v>57</v>
      </c>
      <c r="F14" s="30">
        <v>1571</v>
      </c>
      <c r="G14" s="30"/>
      <c r="H14" s="30" t="s">
        <v>82</v>
      </c>
      <c r="I14" s="30" t="s">
        <v>83</v>
      </c>
      <c r="J14" s="31">
        <v>44838</v>
      </c>
      <c r="K14" s="32">
        <v>84370</v>
      </c>
      <c r="L14" s="32">
        <v>82261</v>
      </c>
      <c r="M14" s="30" t="s">
        <v>84</v>
      </c>
      <c r="N14" s="30" t="s">
        <v>132</v>
      </c>
      <c r="O14" s="30"/>
      <c r="P14" s="30"/>
      <c r="Q14" s="30"/>
      <c r="R14" s="30"/>
      <c r="S14" s="30"/>
      <c r="T14" s="30" t="s">
        <v>61</v>
      </c>
      <c r="U14" s="30">
        <v>82261</v>
      </c>
      <c r="V14" s="30">
        <v>0</v>
      </c>
      <c r="W14" s="30">
        <v>0</v>
      </c>
      <c r="X14" s="30"/>
      <c r="Y14" s="30">
        <v>0</v>
      </c>
      <c r="Z14" s="30"/>
      <c r="AA14" s="30">
        <v>82261</v>
      </c>
      <c r="AB14" s="30">
        <v>0</v>
      </c>
      <c r="AC14" s="30"/>
      <c r="AD14" s="30"/>
      <c r="AE14" s="30"/>
      <c r="AF14" s="30"/>
      <c r="AG14" s="30"/>
      <c r="AH14" s="30"/>
      <c r="AI14" s="30"/>
      <c r="AJ14" s="31">
        <v>44838</v>
      </c>
      <c r="AK14" s="30"/>
      <c r="AL14" s="30">
        <v>2</v>
      </c>
      <c r="AM14" s="30"/>
      <c r="AN14" s="30"/>
      <c r="AO14" s="30">
        <v>1</v>
      </c>
      <c r="AP14" s="30">
        <v>20221030</v>
      </c>
      <c r="AQ14" s="30">
        <v>20221007</v>
      </c>
      <c r="AR14" s="30">
        <v>82261</v>
      </c>
      <c r="AS14" s="30">
        <v>0</v>
      </c>
      <c r="AT14" s="30">
        <v>20221027</v>
      </c>
    </row>
    <row r="15" spans="1:46" s="27" customFormat="1">
      <c r="A15" s="30">
        <v>900247752</v>
      </c>
      <c r="B15" s="30" t="s">
        <v>56</v>
      </c>
      <c r="C15" s="30" t="s">
        <v>57</v>
      </c>
      <c r="D15" s="30">
        <v>730</v>
      </c>
      <c r="E15" s="30" t="s">
        <v>57</v>
      </c>
      <c r="F15" s="30">
        <v>730</v>
      </c>
      <c r="G15" s="30"/>
      <c r="H15" s="30" t="s">
        <v>85</v>
      </c>
      <c r="I15" s="30" t="s">
        <v>86</v>
      </c>
      <c r="J15" s="31">
        <v>44419</v>
      </c>
      <c r="K15" s="32">
        <v>241983</v>
      </c>
      <c r="L15" s="32">
        <v>241983</v>
      </c>
      <c r="M15" s="30" t="s">
        <v>84</v>
      </c>
      <c r="N15" s="30" t="s">
        <v>134</v>
      </c>
      <c r="O15" s="30"/>
      <c r="P15" s="30"/>
      <c r="Q15" s="30"/>
      <c r="R15" s="30"/>
      <c r="S15" s="30"/>
      <c r="T15" s="30" t="s">
        <v>61</v>
      </c>
      <c r="U15" s="30">
        <v>9679312</v>
      </c>
      <c r="V15" s="30">
        <v>0</v>
      </c>
      <c r="W15" s="30">
        <v>0</v>
      </c>
      <c r="X15" s="30"/>
      <c r="Y15" s="30">
        <v>0</v>
      </c>
      <c r="Z15" s="30"/>
      <c r="AA15" s="30">
        <v>9679312</v>
      </c>
      <c r="AB15" s="30">
        <v>0</v>
      </c>
      <c r="AC15" s="30"/>
      <c r="AD15" s="34">
        <v>9437329</v>
      </c>
      <c r="AE15" s="30">
        <v>2201118969</v>
      </c>
      <c r="AF15" s="30" t="s">
        <v>136</v>
      </c>
      <c r="AG15" s="30"/>
      <c r="AH15" s="30"/>
      <c r="AI15" s="30"/>
      <c r="AJ15" s="31">
        <v>44419</v>
      </c>
      <c r="AK15" s="30"/>
      <c r="AL15" s="30">
        <v>2</v>
      </c>
      <c r="AM15" s="30"/>
      <c r="AN15" s="30"/>
      <c r="AO15" s="30">
        <v>1</v>
      </c>
      <c r="AP15" s="30">
        <v>20210630</v>
      </c>
      <c r="AQ15" s="30">
        <v>20210617</v>
      </c>
      <c r="AR15" s="30">
        <v>9679312</v>
      </c>
      <c r="AS15" s="30">
        <v>0</v>
      </c>
      <c r="AT15" s="30">
        <v>20221027</v>
      </c>
    </row>
    <row r="16" spans="1:46" s="27" customFormat="1">
      <c r="A16" s="30">
        <v>900247752</v>
      </c>
      <c r="B16" s="30" t="s">
        <v>56</v>
      </c>
      <c r="C16" s="30" t="s">
        <v>57</v>
      </c>
      <c r="D16" s="30">
        <v>601</v>
      </c>
      <c r="E16" s="30" t="s">
        <v>57</v>
      </c>
      <c r="F16" s="30">
        <v>601</v>
      </c>
      <c r="G16" s="30"/>
      <c r="H16" s="30" t="s">
        <v>87</v>
      </c>
      <c r="I16" s="30" t="s">
        <v>88</v>
      </c>
      <c r="J16" s="31">
        <v>44259</v>
      </c>
      <c r="K16" s="32">
        <v>27830</v>
      </c>
      <c r="L16" s="32">
        <v>27134</v>
      </c>
      <c r="M16" s="30" t="s">
        <v>84</v>
      </c>
      <c r="N16" s="30" t="s">
        <v>132</v>
      </c>
      <c r="O16" s="30"/>
      <c r="P16" s="30"/>
      <c r="Q16" s="30"/>
      <c r="R16" s="30"/>
      <c r="S16" s="30"/>
      <c r="T16" s="30" t="s">
        <v>61</v>
      </c>
      <c r="U16" s="30">
        <v>27134</v>
      </c>
      <c r="V16" s="30">
        <v>0</v>
      </c>
      <c r="W16" s="30">
        <v>0</v>
      </c>
      <c r="X16" s="30"/>
      <c r="Y16" s="30">
        <v>0</v>
      </c>
      <c r="Z16" s="30"/>
      <c r="AA16" s="30">
        <v>27134</v>
      </c>
      <c r="AB16" s="30">
        <v>0</v>
      </c>
      <c r="AC16" s="30"/>
      <c r="AD16" s="30"/>
      <c r="AE16" s="30"/>
      <c r="AF16" s="30"/>
      <c r="AG16" s="30"/>
      <c r="AH16" s="30"/>
      <c r="AI16" s="30"/>
      <c r="AJ16" s="31">
        <v>44259</v>
      </c>
      <c r="AK16" s="30"/>
      <c r="AL16" s="30">
        <v>2</v>
      </c>
      <c r="AM16" s="30"/>
      <c r="AN16" s="30"/>
      <c r="AO16" s="30">
        <v>1</v>
      </c>
      <c r="AP16" s="30">
        <v>20220830</v>
      </c>
      <c r="AQ16" s="30">
        <v>20220822</v>
      </c>
      <c r="AR16" s="30">
        <v>27134</v>
      </c>
      <c r="AS16" s="30">
        <v>0</v>
      </c>
      <c r="AT16" s="30">
        <v>20221027</v>
      </c>
    </row>
    <row r="17" spans="1:46" s="27" customFormat="1">
      <c r="A17" s="30">
        <v>900247752</v>
      </c>
      <c r="B17" s="30" t="s">
        <v>56</v>
      </c>
      <c r="C17" s="30" t="s">
        <v>57</v>
      </c>
      <c r="D17" s="30">
        <v>1524</v>
      </c>
      <c r="E17" s="30" t="s">
        <v>57</v>
      </c>
      <c r="F17" s="30">
        <v>1524</v>
      </c>
      <c r="G17" s="30"/>
      <c r="H17" s="30" t="s">
        <v>89</v>
      </c>
      <c r="I17" s="30" t="s">
        <v>90</v>
      </c>
      <c r="J17" s="31">
        <v>44810</v>
      </c>
      <c r="K17" s="32">
        <v>2712500</v>
      </c>
      <c r="L17" s="32">
        <v>2644687</v>
      </c>
      <c r="M17" s="30" t="s">
        <v>91</v>
      </c>
      <c r="N17" s="30" t="s">
        <v>131</v>
      </c>
      <c r="O17" s="30"/>
      <c r="P17" s="30"/>
      <c r="Q17" s="30"/>
      <c r="R17" s="32">
        <v>2712500</v>
      </c>
      <c r="S17" s="30" t="s">
        <v>92</v>
      </c>
      <c r="T17" s="30" t="s">
        <v>61</v>
      </c>
      <c r="U17" s="30">
        <v>2712500</v>
      </c>
      <c r="V17" s="30">
        <v>0</v>
      </c>
      <c r="W17" s="30">
        <v>0</v>
      </c>
      <c r="X17" s="30"/>
      <c r="Y17" s="30">
        <v>2712500</v>
      </c>
      <c r="Z17" s="30" t="s">
        <v>93</v>
      </c>
      <c r="AA17" s="30">
        <v>0</v>
      </c>
      <c r="AB17" s="30">
        <v>2712500</v>
      </c>
      <c r="AC17" s="30"/>
      <c r="AD17" s="30"/>
      <c r="AE17" s="30"/>
      <c r="AF17" s="30"/>
      <c r="AG17" s="30"/>
      <c r="AH17" s="30"/>
      <c r="AI17" s="30"/>
      <c r="AJ17" s="31">
        <v>44810</v>
      </c>
      <c r="AK17" s="30"/>
      <c r="AL17" s="30">
        <v>9</v>
      </c>
      <c r="AM17" s="30"/>
      <c r="AN17" s="30" t="s">
        <v>94</v>
      </c>
      <c r="AO17" s="30">
        <v>1</v>
      </c>
      <c r="AP17" s="30">
        <v>21001231</v>
      </c>
      <c r="AQ17" s="30">
        <v>20220914</v>
      </c>
      <c r="AR17" s="30">
        <v>2712500</v>
      </c>
      <c r="AS17" s="30">
        <v>0</v>
      </c>
      <c r="AT17" s="30">
        <v>20221027</v>
      </c>
    </row>
    <row r="18" spans="1:46" s="27" customFormat="1">
      <c r="A18" s="30">
        <v>900247752</v>
      </c>
      <c r="B18" s="30" t="s">
        <v>56</v>
      </c>
      <c r="C18" s="30" t="s">
        <v>57</v>
      </c>
      <c r="D18" s="30">
        <v>134</v>
      </c>
      <c r="E18" s="30" t="s">
        <v>57</v>
      </c>
      <c r="F18" s="30">
        <v>134</v>
      </c>
      <c r="G18" s="30"/>
      <c r="H18" s="30" t="s">
        <v>95</v>
      </c>
      <c r="I18" s="30" t="s">
        <v>96</v>
      </c>
      <c r="J18" s="31">
        <v>43865</v>
      </c>
      <c r="K18" s="32">
        <v>1459480</v>
      </c>
      <c r="L18" s="32">
        <v>1422993</v>
      </c>
      <c r="M18" s="30" t="s">
        <v>91</v>
      </c>
      <c r="N18" s="30" t="s">
        <v>131</v>
      </c>
      <c r="O18" s="30"/>
      <c r="P18" s="30"/>
      <c r="Q18" s="30"/>
      <c r="R18" s="32">
        <v>1459480</v>
      </c>
      <c r="S18" s="30" t="s">
        <v>92</v>
      </c>
      <c r="T18" s="30" t="s">
        <v>61</v>
      </c>
      <c r="U18" s="30">
        <v>1459480</v>
      </c>
      <c r="V18" s="30">
        <v>0</v>
      </c>
      <c r="W18" s="30">
        <v>0</v>
      </c>
      <c r="X18" s="30"/>
      <c r="Y18" s="30">
        <v>1459480</v>
      </c>
      <c r="Z18" s="30" t="s">
        <v>97</v>
      </c>
      <c r="AA18" s="30">
        <v>0</v>
      </c>
      <c r="AB18" s="30">
        <v>1459480</v>
      </c>
      <c r="AC18" s="30"/>
      <c r="AD18" s="30"/>
      <c r="AE18" s="30"/>
      <c r="AF18" s="30"/>
      <c r="AG18" s="30"/>
      <c r="AH18" s="30"/>
      <c r="AI18" s="30"/>
      <c r="AJ18" s="31">
        <v>43865</v>
      </c>
      <c r="AK18" s="30"/>
      <c r="AL18" s="30">
        <v>9</v>
      </c>
      <c r="AM18" s="30"/>
      <c r="AN18" s="30" t="s">
        <v>94</v>
      </c>
      <c r="AO18" s="30">
        <v>2</v>
      </c>
      <c r="AP18" s="30">
        <v>21001231</v>
      </c>
      <c r="AQ18" s="30">
        <v>20201019</v>
      </c>
      <c r="AR18" s="30">
        <v>1459480</v>
      </c>
      <c r="AS18" s="30">
        <v>0</v>
      </c>
      <c r="AT18" s="30">
        <v>20221027</v>
      </c>
    </row>
    <row r="19" spans="1:46" s="27" customFormat="1">
      <c r="A19" s="30">
        <v>900247752</v>
      </c>
      <c r="B19" s="30" t="s">
        <v>56</v>
      </c>
      <c r="C19" s="30" t="s">
        <v>57</v>
      </c>
      <c r="D19" s="30">
        <v>330</v>
      </c>
      <c r="E19" s="30" t="s">
        <v>57</v>
      </c>
      <c r="F19" s="30">
        <v>330</v>
      </c>
      <c r="G19" s="30"/>
      <c r="H19" s="30" t="s">
        <v>98</v>
      </c>
      <c r="I19" s="30" t="s">
        <v>99</v>
      </c>
      <c r="J19" s="31">
        <v>44026</v>
      </c>
      <c r="K19" s="32">
        <v>404250</v>
      </c>
      <c r="L19" s="32">
        <v>394144</v>
      </c>
      <c r="M19" s="30" t="s">
        <v>91</v>
      </c>
      <c r="N19" s="30" t="s">
        <v>131</v>
      </c>
      <c r="O19" s="30"/>
      <c r="P19" s="30"/>
      <c r="Q19" s="30"/>
      <c r="R19" s="32">
        <v>404250</v>
      </c>
      <c r="S19" s="30" t="s">
        <v>92</v>
      </c>
      <c r="T19" s="30" t="s">
        <v>61</v>
      </c>
      <c r="U19" s="30">
        <v>404250</v>
      </c>
      <c r="V19" s="30">
        <v>0</v>
      </c>
      <c r="W19" s="30">
        <v>0</v>
      </c>
      <c r="X19" s="30"/>
      <c r="Y19" s="30">
        <v>404250</v>
      </c>
      <c r="Z19" s="30" t="s">
        <v>100</v>
      </c>
      <c r="AA19" s="30">
        <v>0</v>
      </c>
      <c r="AB19" s="30">
        <v>404250</v>
      </c>
      <c r="AC19" s="30"/>
      <c r="AD19" s="30"/>
      <c r="AE19" s="30"/>
      <c r="AF19" s="30"/>
      <c r="AG19" s="30"/>
      <c r="AH19" s="30"/>
      <c r="AI19" s="30"/>
      <c r="AJ19" s="31">
        <v>44026</v>
      </c>
      <c r="AK19" s="30"/>
      <c r="AL19" s="30">
        <v>9</v>
      </c>
      <c r="AM19" s="30"/>
      <c r="AN19" s="30" t="s">
        <v>94</v>
      </c>
      <c r="AO19" s="30">
        <v>1</v>
      </c>
      <c r="AP19" s="30">
        <v>21001231</v>
      </c>
      <c r="AQ19" s="30">
        <v>20200715</v>
      </c>
      <c r="AR19" s="30">
        <v>404250</v>
      </c>
      <c r="AS19" s="30">
        <v>0</v>
      </c>
      <c r="AT19" s="30">
        <v>20221027</v>
      </c>
    </row>
    <row r="20" spans="1:46" s="27" customFormat="1">
      <c r="A20" s="30">
        <v>900247752</v>
      </c>
      <c r="B20" s="30" t="s">
        <v>56</v>
      </c>
      <c r="C20" s="30" t="s">
        <v>57</v>
      </c>
      <c r="D20" s="30">
        <v>346</v>
      </c>
      <c r="E20" s="30" t="s">
        <v>57</v>
      </c>
      <c r="F20" s="30">
        <v>346</v>
      </c>
      <c r="G20" s="30"/>
      <c r="H20" s="30" t="s">
        <v>101</v>
      </c>
      <c r="I20" s="30" t="s">
        <v>102</v>
      </c>
      <c r="J20" s="31">
        <v>44047</v>
      </c>
      <c r="K20" s="32">
        <v>11607750</v>
      </c>
      <c r="L20" s="32">
        <v>11317556</v>
      </c>
      <c r="M20" s="30" t="s">
        <v>91</v>
      </c>
      <c r="N20" s="30" t="s">
        <v>131</v>
      </c>
      <c r="O20" s="30"/>
      <c r="P20" s="30"/>
      <c r="Q20" s="30"/>
      <c r="R20" s="32">
        <v>11607750</v>
      </c>
      <c r="S20" s="30" t="s">
        <v>92</v>
      </c>
      <c r="T20" s="30" t="s">
        <v>61</v>
      </c>
      <c r="U20" s="30">
        <v>11607750</v>
      </c>
      <c r="V20" s="30">
        <v>0</v>
      </c>
      <c r="W20" s="30">
        <v>0</v>
      </c>
      <c r="X20" s="30"/>
      <c r="Y20" s="30">
        <v>11607750</v>
      </c>
      <c r="Z20" s="30" t="s">
        <v>103</v>
      </c>
      <c r="AA20" s="30">
        <v>0</v>
      </c>
      <c r="AB20" s="30">
        <v>11607750</v>
      </c>
      <c r="AC20" s="30"/>
      <c r="AD20" s="30"/>
      <c r="AE20" s="30"/>
      <c r="AF20" s="30"/>
      <c r="AG20" s="30"/>
      <c r="AH20" s="30"/>
      <c r="AI20" s="30"/>
      <c r="AJ20" s="31">
        <v>44047</v>
      </c>
      <c r="AK20" s="30"/>
      <c r="AL20" s="30">
        <v>9</v>
      </c>
      <c r="AM20" s="30"/>
      <c r="AN20" s="30" t="s">
        <v>94</v>
      </c>
      <c r="AO20" s="30">
        <v>3</v>
      </c>
      <c r="AP20" s="30">
        <v>21001231</v>
      </c>
      <c r="AQ20" s="30">
        <v>20201019</v>
      </c>
      <c r="AR20" s="30">
        <v>11607750</v>
      </c>
      <c r="AS20" s="30">
        <v>0</v>
      </c>
      <c r="AT20" s="30">
        <v>20221027</v>
      </c>
    </row>
    <row r="21" spans="1:46" s="27" customFormat="1">
      <c r="A21" s="30">
        <v>900247752</v>
      </c>
      <c r="B21" s="30" t="s">
        <v>56</v>
      </c>
      <c r="C21" s="30" t="s">
        <v>57</v>
      </c>
      <c r="D21" s="30">
        <v>347</v>
      </c>
      <c r="E21" s="30" t="s">
        <v>57</v>
      </c>
      <c r="F21" s="30">
        <v>347</v>
      </c>
      <c r="G21" s="30"/>
      <c r="H21" s="30" t="s">
        <v>104</v>
      </c>
      <c r="I21" s="30" t="s">
        <v>105</v>
      </c>
      <c r="J21" s="31">
        <v>44047</v>
      </c>
      <c r="K21" s="32">
        <v>840000</v>
      </c>
      <c r="L21" s="32">
        <v>819000</v>
      </c>
      <c r="M21" s="30" t="s">
        <v>91</v>
      </c>
      <c r="N21" s="30" t="s">
        <v>131</v>
      </c>
      <c r="O21" s="30"/>
      <c r="P21" s="30"/>
      <c r="Q21" s="30"/>
      <c r="R21" s="32">
        <v>840000</v>
      </c>
      <c r="S21" s="30" t="s">
        <v>92</v>
      </c>
      <c r="T21" s="30" t="s">
        <v>61</v>
      </c>
      <c r="U21" s="30">
        <v>840000</v>
      </c>
      <c r="V21" s="30">
        <v>0</v>
      </c>
      <c r="W21" s="30">
        <v>0</v>
      </c>
      <c r="X21" s="30"/>
      <c r="Y21" s="30">
        <v>840000</v>
      </c>
      <c r="Z21" s="30" t="s">
        <v>106</v>
      </c>
      <c r="AA21" s="30">
        <v>0</v>
      </c>
      <c r="AB21" s="30">
        <v>840000</v>
      </c>
      <c r="AC21" s="30"/>
      <c r="AD21" s="30"/>
      <c r="AE21" s="30"/>
      <c r="AF21" s="30"/>
      <c r="AG21" s="30"/>
      <c r="AH21" s="30"/>
      <c r="AI21" s="30"/>
      <c r="AJ21" s="31">
        <v>44047</v>
      </c>
      <c r="AK21" s="30"/>
      <c r="AL21" s="30">
        <v>9</v>
      </c>
      <c r="AM21" s="30"/>
      <c r="AN21" s="30" t="s">
        <v>94</v>
      </c>
      <c r="AO21" s="30">
        <v>3</v>
      </c>
      <c r="AP21" s="30">
        <v>21001231</v>
      </c>
      <c r="AQ21" s="30">
        <v>20201019</v>
      </c>
      <c r="AR21" s="30">
        <v>840000</v>
      </c>
      <c r="AS21" s="30">
        <v>0</v>
      </c>
      <c r="AT21" s="30">
        <v>20221027</v>
      </c>
    </row>
    <row r="22" spans="1:46" s="27" customFormat="1">
      <c r="A22" s="30">
        <v>900247752</v>
      </c>
      <c r="B22" s="30" t="s">
        <v>56</v>
      </c>
      <c r="C22" s="30" t="s">
        <v>57</v>
      </c>
      <c r="D22" s="30">
        <v>348</v>
      </c>
      <c r="E22" s="30" t="s">
        <v>57</v>
      </c>
      <c r="F22" s="30">
        <v>348</v>
      </c>
      <c r="G22" s="30"/>
      <c r="H22" s="30" t="s">
        <v>107</v>
      </c>
      <c r="I22" s="30" t="s">
        <v>108</v>
      </c>
      <c r="J22" s="31">
        <v>44047</v>
      </c>
      <c r="K22" s="32">
        <v>1459480</v>
      </c>
      <c r="L22" s="32">
        <v>1422993</v>
      </c>
      <c r="M22" s="30" t="s">
        <v>91</v>
      </c>
      <c r="N22" s="30" t="s">
        <v>131</v>
      </c>
      <c r="O22" s="30"/>
      <c r="P22" s="30"/>
      <c r="Q22" s="30"/>
      <c r="R22" s="32">
        <v>1459480</v>
      </c>
      <c r="S22" s="30" t="s">
        <v>92</v>
      </c>
      <c r="T22" s="30" t="s">
        <v>61</v>
      </c>
      <c r="U22" s="30">
        <v>1459480</v>
      </c>
      <c r="V22" s="30">
        <v>0</v>
      </c>
      <c r="W22" s="30">
        <v>0</v>
      </c>
      <c r="X22" s="30"/>
      <c r="Y22" s="30">
        <v>1459480</v>
      </c>
      <c r="Z22" s="30" t="s">
        <v>109</v>
      </c>
      <c r="AA22" s="30">
        <v>0</v>
      </c>
      <c r="AB22" s="30">
        <v>1459480</v>
      </c>
      <c r="AC22" s="30"/>
      <c r="AD22" s="30"/>
      <c r="AE22" s="30"/>
      <c r="AF22" s="30"/>
      <c r="AG22" s="30"/>
      <c r="AH22" s="30"/>
      <c r="AI22" s="30"/>
      <c r="AJ22" s="31">
        <v>44047</v>
      </c>
      <c r="AK22" s="30"/>
      <c r="AL22" s="30">
        <v>9</v>
      </c>
      <c r="AM22" s="30"/>
      <c r="AN22" s="30" t="s">
        <v>94</v>
      </c>
      <c r="AO22" s="30">
        <v>3</v>
      </c>
      <c r="AP22" s="30">
        <v>21001231</v>
      </c>
      <c r="AQ22" s="30">
        <v>20201019</v>
      </c>
      <c r="AR22" s="30">
        <v>1459480</v>
      </c>
      <c r="AS22" s="30">
        <v>0</v>
      </c>
      <c r="AT22" s="30">
        <v>20221027</v>
      </c>
    </row>
    <row r="23" spans="1:46" s="27" customFormat="1">
      <c r="A23" s="30">
        <v>900247752</v>
      </c>
      <c r="B23" s="30" t="s">
        <v>56</v>
      </c>
      <c r="C23" s="30" t="s">
        <v>57</v>
      </c>
      <c r="D23" s="30">
        <v>349</v>
      </c>
      <c r="E23" s="30" t="s">
        <v>57</v>
      </c>
      <c r="F23" s="30">
        <v>349</v>
      </c>
      <c r="G23" s="30"/>
      <c r="H23" s="30" t="s">
        <v>110</v>
      </c>
      <c r="I23" s="30" t="s">
        <v>111</v>
      </c>
      <c r="J23" s="31">
        <v>44047</v>
      </c>
      <c r="K23" s="32">
        <v>404250</v>
      </c>
      <c r="L23" s="32">
        <v>394144</v>
      </c>
      <c r="M23" s="30" t="s">
        <v>91</v>
      </c>
      <c r="N23" s="30" t="s">
        <v>131</v>
      </c>
      <c r="O23" s="30"/>
      <c r="P23" s="30"/>
      <c r="Q23" s="30"/>
      <c r="R23" s="32">
        <v>404250</v>
      </c>
      <c r="S23" s="30" t="s">
        <v>92</v>
      </c>
      <c r="T23" s="30" t="s">
        <v>61</v>
      </c>
      <c r="U23" s="30">
        <v>404250</v>
      </c>
      <c r="V23" s="30">
        <v>0</v>
      </c>
      <c r="W23" s="30">
        <v>0</v>
      </c>
      <c r="X23" s="30"/>
      <c r="Y23" s="30">
        <v>404250</v>
      </c>
      <c r="Z23" s="30" t="s">
        <v>112</v>
      </c>
      <c r="AA23" s="30">
        <v>0</v>
      </c>
      <c r="AB23" s="30">
        <v>404250</v>
      </c>
      <c r="AC23" s="30"/>
      <c r="AD23" s="30"/>
      <c r="AE23" s="30"/>
      <c r="AF23" s="30"/>
      <c r="AG23" s="30"/>
      <c r="AH23" s="30"/>
      <c r="AI23" s="30"/>
      <c r="AJ23" s="31">
        <v>44047</v>
      </c>
      <c r="AK23" s="30"/>
      <c r="AL23" s="30">
        <v>9</v>
      </c>
      <c r="AM23" s="30"/>
      <c r="AN23" s="30" t="s">
        <v>94</v>
      </c>
      <c r="AO23" s="30">
        <v>3</v>
      </c>
      <c r="AP23" s="30">
        <v>21001231</v>
      </c>
      <c r="AQ23" s="30">
        <v>20201019</v>
      </c>
      <c r="AR23" s="30">
        <v>404250</v>
      </c>
      <c r="AS23" s="30">
        <v>0</v>
      </c>
      <c r="AT23" s="30">
        <v>20221027</v>
      </c>
    </row>
    <row r="24" spans="1:46" s="27" customFormat="1">
      <c r="A24" s="30">
        <v>900247752</v>
      </c>
      <c r="B24" s="30" t="s">
        <v>56</v>
      </c>
      <c r="C24" s="30" t="s">
        <v>57</v>
      </c>
      <c r="D24" s="30">
        <v>350</v>
      </c>
      <c r="E24" s="30" t="s">
        <v>57</v>
      </c>
      <c r="F24" s="30">
        <v>350</v>
      </c>
      <c r="G24" s="30"/>
      <c r="H24" s="30" t="s">
        <v>113</v>
      </c>
      <c r="I24" s="30" t="s">
        <v>114</v>
      </c>
      <c r="J24" s="31">
        <v>44047</v>
      </c>
      <c r="K24" s="32">
        <v>1674750</v>
      </c>
      <c r="L24" s="32">
        <v>1632881</v>
      </c>
      <c r="M24" s="30" t="s">
        <v>91</v>
      </c>
      <c r="N24" s="30" t="s">
        <v>131</v>
      </c>
      <c r="O24" s="30"/>
      <c r="P24" s="30"/>
      <c r="Q24" s="30"/>
      <c r="R24" s="32">
        <v>1674750</v>
      </c>
      <c r="S24" s="30" t="s">
        <v>92</v>
      </c>
      <c r="T24" s="30" t="s">
        <v>61</v>
      </c>
      <c r="U24" s="30">
        <v>1674750</v>
      </c>
      <c r="V24" s="30">
        <v>0</v>
      </c>
      <c r="W24" s="30">
        <v>0</v>
      </c>
      <c r="X24" s="30"/>
      <c r="Y24" s="30">
        <v>1674750</v>
      </c>
      <c r="Z24" s="30" t="s">
        <v>115</v>
      </c>
      <c r="AA24" s="30">
        <v>0</v>
      </c>
      <c r="AB24" s="30">
        <v>1674750</v>
      </c>
      <c r="AC24" s="30"/>
      <c r="AD24" s="30"/>
      <c r="AE24" s="30"/>
      <c r="AF24" s="30"/>
      <c r="AG24" s="30"/>
      <c r="AH24" s="30"/>
      <c r="AI24" s="30"/>
      <c r="AJ24" s="31">
        <v>44047</v>
      </c>
      <c r="AK24" s="30"/>
      <c r="AL24" s="30">
        <v>9</v>
      </c>
      <c r="AM24" s="30"/>
      <c r="AN24" s="30" t="s">
        <v>94</v>
      </c>
      <c r="AO24" s="30">
        <v>3</v>
      </c>
      <c r="AP24" s="30">
        <v>21001231</v>
      </c>
      <c r="AQ24" s="30">
        <v>20201019</v>
      </c>
      <c r="AR24" s="30">
        <v>1674750</v>
      </c>
      <c r="AS24" s="30">
        <v>0</v>
      </c>
      <c r="AT24" s="30">
        <v>20221027</v>
      </c>
    </row>
    <row r="25" spans="1:46" s="27" customFormat="1">
      <c r="A25" s="30">
        <v>900247752</v>
      </c>
      <c r="B25" s="30" t="s">
        <v>56</v>
      </c>
      <c r="C25" s="30" t="s">
        <v>57</v>
      </c>
      <c r="D25" s="30">
        <v>374</v>
      </c>
      <c r="E25" s="30" t="s">
        <v>57</v>
      </c>
      <c r="F25" s="30">
        <v>374</v>
      </c>
      <c r="G25" s="30"/>
      <c r="H25" s="30" t="s">
        <v>116</v>
      </c>
      <c r="I25" s="30" t="s">
        <v>117</v>
      </c>
      <c r="J25" s="31">
        <v>44077</v>
      </c>
      <c r="K25" s="32">
        <v>5246670</v>
      </c>
      <c r="L25" s="32">
        <v>5115503</v>
      </c>
      <c r="M25" s="30" t="s">
        <v>91</v>
      </c>
      <c r="N25" s="30" t="s">
        <v>131</v>
      </c>
      <c r="O25" s="30"/>
      <c r="P25" s="30"/>
      <c r="Q25" s="30"/>
      <c r="R25" s="32">
        <v>5246670</v>
      </c>
      <c r="S25" s="30" t="s">
        <v>92</v>
      </c>
      <c r="T25" s="30" t="s">
        <v>61</v>
      </c>
      <c r="U25" s="30">
        <v>5246670</v>
      </c>
      <c r="V25" s="30">
        <v>0</v>
      </c>
      <c r="W25" s="30">
        <v>0</v>
      </c>
      <c r="X25" s="30"/>
      <c r="Y25" s="30">
        <v>5246670</v>
      </c>
      <c r="Z25" s="30" t="s">
        <v>118</v>
      </c>
      <c r="AA25" s="30">
        <v>0</v>
      </c>
      <c r="AB25" s="30">
        <v>5246670</v>
      </c>
      <c r="AC25" s="30"/>
      <c r="AD25" s="30"/>
      <c r="AE25" s="30"/>
      <c r="AF25" s="30"/>
      <c r="AG25" s="30"/>
      <c r="AH25" s="30"/>
      <c r="AI25" s="30"/>
      <c r="AJ25" s="31">
        <v>44077</v>
      </c>
      <c r="AK25" s="30"/>
      <c r="AL25" s="30">
        <v>9</v>
      </c>
      <c r="AM25" s="30"/>
      <c r="AN25" s="30" t="s">
        <v>94</v>
      </c>
      <c r="AO25" s="30">
        <v>2</v>
      </c>
      <c r="AP25" s="30">
        <v>21001231</v>
      </c>
      <c r="AQ25" s="30">
        <v>20201019</v>
      </c>
      <c r="AR25" s="30">
        <v>5246670</v>
      </c>
      <c r="AS25" s="30">
        <v>0</v>
      </c>
      <c r="AT25" s="30">
        <v>20221027</v>
      </c>
    </row>
    <row r="26" spans="1:46" s="27" customFormat="1">
      <c r="A26" s="30">
        <v>900247752</v>
      </c>
      <c r="B26" s="30" t="s">
        <v>56</v>
      </c>
      <c r="C26" s="30" t="s">
        <v>57</v>
      </c>
      <c r="D26" s="30">
        <v>521</v>
      </c>
      <c r="E26" s="30" t="s">
        <v>57</v>
      </c>
      <c r="F26" s="30">
        <v>521</v>
      </c>
      <c r="G26" s="30"/>
      <c r="H26" s="30" t="s">
        <v>119</v>
      </c>
      <c r="I26" s="30" t="s">
        <v>120</v>
      </c>
      <c r="J26" s="31">
        <v>44198</v>
      </c>
      <c r="K26" s="32">
        <v>9927500</v>
      </c>
      <c r="L26" s="32">
        <v>9679312</v>
      </c>
      <c r="M26" s="30" t="s">
        <v>91</v>
      </c>
      <c r="N26" s="30" t="s">
        <v>131</v>
      </c>
      <c r="O26" s="30"/>
      <c r="P26" s="30"/>
      <c r="Q26" s="30"/>
      <c r="R26" s="32">
        <v>9927500</v>
      </c>
      <c r="S26" s="30" t="s">
        <v>92</v>
      </c>
      <c r="T26" s="30" t="s">
        <v>61</v>
      </c>
      <c r="U26" s="30">
        <v>9927500</v>
      </c>
      <c r="V26" s="30">
        <v>0</v>
      </c>
      <c r="W26" s="30">
        <v>0</v>
      </c>
      <c r="X26" s="30"/>
      <c r="Y26" s="30">
        <v>9927500</v>
      </c>
      <c r="Z26" s="30" t="s">
        <v>121</v>
      </c>
      <c r="AA26" s="30">
        <v>0</v>
      </c>
      <c r="AB26" s="30">
        <v>9927500</v>
      </c>
      <c r="AC26" s="30"/>
      <c r="AD26" s="30"/>
      <c r="AE26" s="30"/>
      <c r="AF26" s="30"/>
      <c r="AG26" s="30"/>
      <c r="AH26" s="30"/>
      <c r="AI26" s="30"/>
      <c r="AJ26" s="31">
        <v>44198</v>
      </c>
      <c r="AK26" s="30"/>
      <c r="AL26" s="30">
        <v>9</v>
      </c>
      <c r="AM26" s="30"/>
      <c r="AN26" s="30" t="s">
        <v>94</v>
      </c>
      <c r="AO26" s="30">
        <v>1</v>
      </c>
      <c r="AP26" s="30">
        <v>21001231</v>
      </c>
      <c r="AQ26" s="30">
        <v>20210108</v>
      </c>
      <c r="AR26" s="30">
        <v>9927500</v>
      </c>
      <c r="AS26" s="30">
        <v>0</v>
      </c>
      <c r="AT26" s="30">
        <v>20221027</v>
      </c>
    </row>
    <row r="27" spans="1:46" s="27" customFormat="1">
      <c r="A27" s="30">
        <v>900247752</v>
      </c>
      <c r="B27" s="30" t="s">
        <v>56</v>
      </c>
      <c r="C27" s="30" t="s">
        <v>57</v>
      </c>
      <c r="D27" s="30">
        <v>522</v>
      </c>
      <c r="E27" s="30" t="s">
        <v>57</v>
      </c>
      <c r="F27" s="30">
        <v>522</v>
      </c>
      <c r="G27" s="30"/>
      <c r="H27" s="30" t="s">
        <v>122</v>
      </c>
      <c r="I27" s="30" t="s">
        <v>123</v>
      </c>
      <c r="J27" s="31">
        <v>44198</v>
      </c>
      <c r="K27" s="32">
        <v>320000</v>
      </c>
      <c r="L27" s="32">
        <v>312000</v>
      </c>
      <c r="M27" s="30" t="s">
        <v>91</v>
      </c>
      <c r="N27" s="30" t="s">
        <v>131</v>
      </c>
      <c r="O27" s="30"/>
      <c r="P27" s="30"/>
      <c r="Q27" s="30"/>
      <c r="R27" s="32">
        <v>320000</v>
      </c>
      <c r="S27" s="30" t="s">
        <v>92</v>
      </c>
      <c r="T27" s="30" t="s">
        <v>61</v>
      </c>
      <c r="U27" s="30">
        <v>320000</v>
      </c>
      <c r="V27" s="30">
        <v>0</v>
      </c>
      <c r="W27" s="30">
        <v>0</v>
      </c>
      <c r="X27" s="30"/>
      <c r="Y27" s="30">
        <v>320000</v>
      </c>
      <c r="Z27" s="30" t="s">
        <v>124</v>
      </c>
      <c r="AA27" s="30">
        <v>0</v>
      </c>
      <c r="AB27" s="30">
        <v>320000</v>
      </c>
      <c r="AC27" s="30"/>
      <c r="AD27" s="30"/>
      <c r="AE27" s="30"/>
      <c r="AF27" s="30"/>
      <c r="AG27" s="30"/>
      <c r="AH27" s="30"/>
      <c r="AI27" s="30"/>
      <c r="AJ27" s="31">
        <v>44198</v>
      </c>
      <c r="AK27" s="30"/>
      <c r="AL27" s="30">
        <v>9</v>
      </c>
      <c r="AM27" s="30"/>
      <c r="AN27" s="30" t="s">
        <v>94</v>
      </c>
      <c r="AO27" s="30">
        <v>1</v>
      </c>
      <c r="AP27" s="30">
        <v>21001231</v>
      </c>
      <c r="AQ27" s="30">
        <v>20210108</v>
      </c>
      <c r="AR27" s="30">
        <v>320000</v>
      </c>
      <c r="AS27" s="30">
        <v>0</v>
      </c>
      <c r="AT27" s="30">
        <v>20221027</v>
      </c>
    </row>
    <row r="28" spans="1:46" s="27" customFormat="1">
      <c r="A28" s="30">
        <v>900247752</v>
      </c>
      <c r="B28" s="30" t="s">
        <v>56</v>
      </c>
      <c r="C28" s="30" t="s">
        <v>57</v>
      </c>
      <c r="D28" s="30">
        <v>523</v>
      </c>
      <c r="E28" s="30" t="s">
        <v>57</v>
      </c>
      <c r="F28" s="30">
        <v>523</v>
      </c>
      <c r="G28" s="30"/>
      <c r="H28" s="30" t="s">
        <v>125</v>
      </c>
      <c r="I28" s="30" t="s">
        <v>126</v>
      </c>
      <c r="J28" s="31">
        <v>44198</v>
      </c>
      <c r="K28" s="32">
        <v>8014600</v>
      </c>
      <c r="L28" s="32">
        <v>7814235</v>
      </c>
      <c r="M28" s="30" t="s">
        <v>91</v>
      </c>
      <c r="N28" s="30" t="s">
        <v>131</v>
      </c>
      <c r="O28" s="30"/>
      <c r="P28" s="30"/>
      <c r="Q28" s="30"/>
      <c r="R28" s="32">
        <v>8014600</v>
      </c>
      <c r="S28" s="30" t="s">
        <v>92</v>
      </c>
      <c r="T28" s="30" t="s">
        <v>61</v>
      </c>
      <c r="U28" s="30">
        <v>8014600</v>
      </c>
      <c r="V28" s="30">
        <v>0</v>
      </c>
      <c r="W28" s="30">
        <v>0</v>
      </c>
      <c r="X28" s="30"/>
      <c r="Y28" s="30">
        <v>8014600</v>
      </c>
      <c r="Z28" s="30" t="s">
        <v>127</v>
      </c>
      <c r="AA28" s="30">
        <v>0</v>
      </c>
      <c r="AB28" s="30">
        <v>8014600</v>
      </c>
      <c r="AC28" s="30"/>
      <c r="AD28" s="30"/>
      <c r="AE28" s="30"/>
      <c r="AF28" s="30"/>
      <c r="AG28" s="30"/>
      <c r="AH28" s="30"/>
      <c r="AI28" s="30"/>
      <c r="AJ28" s="31">
        <v>44198</v>
      </c>
      <c r="AK28" s="30"/>
      <c r="AL28" s="30">
        <v>9</v>
      </c>
      <c r="AM28" s="30"/>
      <c r="AN28" s="30" t="s">
        <v>94</v>
      </c>
      <c r="AO28" s="30">
        <v>1</v>
      </c>
      <c r="AP28" s="30">
        <v>21001231</v>
      </c>
      <c r="AQ28" s="30">
        <v>20210108</v>
      </c>
      <c r="AR28" s="30">
        <v>8014600</v>
      </c>
      <c r="AS28" s="30">
        <v>0</v>
      </c>
      <c r="AT28" s="30">
        <v>20221027</v>
      </c>
    </row>
    <row r="29" spans="1:46" s="27" customFormat="1">
      <c r="A29" s="30">
        <v>900247752</v>
      </c>
      <c r="B29" s="30" t="s">
        <v>56</v>
      </c>
      <c r="C29" s="30" t="s">
        <v>57</v>
      </c>
      <c r="D29" s="30">
        <v>598</v>
      </c>
      <c r="E29" s="30" t="s">
        <v>57</v>
      </c>
      <c r="F29" s="30">
        <v>598</v>
      </c>
      <c r="G29" s="30"/>
      <c r="H29" s="30" t="s">
        <v>128</v>
      </c>
      <c r="I29" s="30" t="s">
        <v>129</v>
      </c>
      <c r="J29" s="31">
        <v>44257</v>
      </c>
      <c r="K29" s="32">
        <v>11607750</v>
      </c>
      <c r="L29" s="32">
        <v>11317556</v>
      </c>
      <c r="M29" s="30" t="s">
        <v>91</v>
      </c>
      <c r="N29" s="30" t="s">
        <v>131</v>
      </c>
      <c r="O29" s="30"/>
      <c r="P29" s="30"/>
      <c r="Q29" s="30"/>
      <c r="R29" s="32">
        <v>11607750</v>
      </c>
      <c r="S29" s="30" t="s">
        <v>92</v>
      </c>
      <c r="T29" s="30" t="s">
        <v>61</v>
      </c>
      <c r="U29" s="30">
        <v>11607750</v>
      </c>
      <c r="V29" s="30">
        <v>0</v>
      </c>
      <c r="W29" s="30">
        <v>0</v>
      </c>
      <c r="X29" s="30"/>
      <c r="Y29" s="30">
        <v>11607750</v>
      </c>
      <c r="Z29" s="30" t="s">
        <v>130</v>
      </c>
      <c r="AA29" s="30">
        <v>0</v>
      </c>
      <c r="AB29" s="30">
        <v>11607750</v>
      </c>
      <c r="AC29" s="30"/>
      <c r="AD29" s="30"/>
      <c r="AE29" s="30"/>
      <c r="AF29" s="30"/>
      <c r="AG29" s="30"/>
      <c r="AH29" s="30"/>
      <c r="AI29" s="30"/>
      <c r="AJ29" s="31">
        <v>44257</v>
      </c>
      <c r="AK29" s="30"/>
      <c r="AL29" s="30">
        <v>9</v>
      </c>
      <c r="AM29" s="30"/>
      <c r="AN29" s="30" t="s">
        <v>94</v>
      </c>
      <c r="AO29" s="30">
        <v>1</v>
      </c>
      <c r="AP29" s="30">
        <v>21001231</v>
      </c>
      <c r="AQ29" s="30">
        <v>20210309</v>
      </c>
      <c r="AR29" s="30">
        <v>11607750</v>
      </c>
      <c r="AS29" s="30">
        <v>0</v>
      </c>
      <c r="AT29" s="30">
        <v>20221027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795D7-3BFE-40C2-8018-0E222572ED1C}">
  <dimension ref="B1:J41"/>
  <sheetViews>
    <sheetView showGridLines="0" tabSelected="1" topLeftCell="A9" zoomScale="90" zoomScaleNormal="90" zoomScaleSheetLayoutView="100" workbookViewId="0">
      <selection activeCell="R24" sqref="R24"/>
    </sheetView>
  </sheetViews>
  <sheetFormatPr baseColWidth="10" defaultRowHeight="12.75"/>
  <cols>
    <col min="1" max="1" width="1.1640625" style="48" customWidth="1"/>
    <col min="2" max="2" width="12" style="48"/>
    <col min="3" max="3" width="20.5" style="48" customWidth="1"/>
    <col min="4" max="4" width="13.5" style="48" customWidth="1"/>
    <col min="5" max="8" width="12" style="48"/>
    <col min="9" max="9" width="26.33203125" style="48" customWidth="1"/>
    <col min="10" max="10" width="16.33203125" style="48" customWidth="1"/>
    <col min="11" max="16384" width="12" style="48"/>
  </cols>
  <sheetData>
    <row r="1" spans="2:10" ht="6" customHeight="1" thickBot="1"/>
    <row r="2" spans="2:10" ht="19.5" customHeight="1">
      <c r="B2" s="49"/>
      <c r="C2" s="50"/>
      <c r="D2" s="51" t="s">
        <v>141</v>
      </c>
      <c r="E2" s="52"/>
      <c r="F2" s="52"/>
      <c r="G2" s="52"/>
      <c r="H2" s="52"/>
      <c r="I2" s="53"/>
      <c r="J2" s="54" t="s">
        <v>142</v>
      </c>
    </row>
    <row r="3" spans="2:10" ht="13.5" thickBot="1">
      <c r="B3" s="55"/>
      <c r="C3" s="56"/>
      <c r="D3" s="57"/>
      <c r="E3" s="58"/>
      <c r="F3" s="58"/>
      <c r="G3" s="58"/>
      <c r="H3" s="58"/>
      <c r="I3" s="59"/>
      <c r="J3" s="60"/>
    </row>
    <row r="4" spans="2:10">
      <c r="B4" s="55"/>
      <c r="C4" s="56"/>
      <c r="D4" s="51" t="s">
        <v>143</v>
      </c>
      <c r="E4" s="52"/>
      <c r="F4" s="52"/>
      <c r="G4" s="52"/>
      <c r="H4" s="52"/>
      <c r="I4" s="53"/>
      <c r="J4" s="54" t="s">
        <v>144</v>
      </c>
    </row>
    <row r="5" spans="2:10">
      <c r="B5" s="55"/>
      <c r="C5" s="56"/>
      <c r="D5" s="61"/>
      <c r="E5" s="62"/>
      <c r="F5" s="62"/>
      <c r="G5" s="62"/>
      <c r="H5" s="62"/>
      <c r="I5" s="63"/>
      <c r="J5" s="64"/>
    </row>
    <row r="6" spans="2:10" ht="13.5" thickBot="1">
      <c r="B6" s="65"/>
      <c r="C6" s="66"/>
      <c r="D6" s="57"/>
      <c r="E6" s="58"/>
      <c r="F6" s="58"/>
      <c r="G6" s="58"/>
      <c r="H6" s="58"/>
      <c r="I6" s="59"/>
      <c r="J6" s="60"/>
    </row>
    <row r="7" spans="2:10">
      <c r="B7" s="67"/>
      <c r="J7" s="68"/>
    </row>
    <row r="8" spans="2:10">
      <c r="B8" s="67"/>
      <c r="J8" s="68"/>
    </row>
    <row r="9" spans="2:10">
      <c r="B9" s="67"/>
      <c r="J9" s="68"/>
    </row>
    <row r="10" spans="2:10">
      <c r="B10" s="67"/>
      <c r="C10" s="69" t="s">
        <v>164</v>
      </c>
      <c r="E10" s="70"/>
      <c r="J10" s="68"/>
    </row>
    <row r="11" spans="2:10">
      <c r="B11" s="67"/>
      <c r="J11" s="68"/>
    </row>
    <row r="12" spans="2:10">
      <c r="B12" s="67"/>
      <c r="C12" s="69" t="s">
        <v>165</v>
      </c>
      <c r="J12" s="68"/>
    </row>
    <row r="13" spans="2:10">
      <c r="B13" s="67"/>
      <c r="C13" s="69" t="s">
        <v>166</v>
      </c>
      <c r="J13" s="68"/>
    </row>
    <row r="14" spans="2:10">
      <c r="B14" s="67"/>
      <c r="J14" s="68"/>
    </row>
    <row r="15" spans="2:10">
      <c r="B15" s="67"/>
      <c r="C15" s="48" t="s">
        <v>167</v>
      </c>
      <c r="J15" s="68"/>
    </row>
    <row r="16" spans="2:10">
      <c r="B16" s="67"/>
      <c r="C16" s="71"/>
      <c r="J16" s="68"/>
    </row>
    <row r="17" spans="2:10">
      <c r="B17" s="67"/>
      <c r="C17" s="48" t="s">
        <v>168</v>
      </c>
      <c r="D17" s="70"/>
      <c r="H17" s="72" t="s">
        <v>145</v>
      </c>
      <c r="I17" s="72" t="s">
        <v>146</v>
      </c>
      <c r="J17" s="68"/>
    </row>
    <row r="18" spans="2:10">
      <c r="B18" s="67"/>
      <c r="C18" s="69" t="s">
        <v>147</v>
      </c>
      <c r="D18" s="69"/>
      <c r="E18" s="69"/>
      <c r="F18" s="69"/>
      <c r="H18" s="73">
        <v>27</v>
      </c>
      <c r="I18" s="74">
        <v>87925903</v>
      </c>
      <c r="J18" s="68"/>
    </row>
    <row r="19" spans="2:10">
      <c r="B19" s="67"/>
      <c r="C19" s="48" t="s">
        <v>148</v>
      </c>
      <c r="H19" s="75">
        <v>3</v>
      </c>
      <c r="I19" s="76">
        <v>649423</v>
      </c>
      <c r="J19" s="68"/>
    </row>
    <row r="20" spans="2:10">
      <c r="B20" s="67"/>
      <c r="C20" s="48" t="s">
        <v>149</v>
      </c>
      <c r="H20" s="75">
        <v>13</v>
      </c>
      <c r="I20" s="76">
        <v>55678980</v>
      </c>
      <c r="J20" s="68"/>
    </row>
    <row r="21" spans="2:10">
      <c r="B21" s="67"/>
      <c r="C21" s="48" t="s">
        <v>150</v>
      </c>
      <c r="H21" s="75">
        <v>0</v>
      </c>
      <c r="I21" s="77">
        <v>0</v>
      </c>
      <c r="J21" s="68"/>
    </row>
    <row r="22" spans="2:10">
      <c r="B22" s="67"/>
      <c r="C22" s="48" t="s">
        <v>151</v>
      </c>
      <c r="H22" s="75">
        <v>0</v>
      </c>
      <c r="I22" s="76">
        <v>0</v>
      </c>
      <c r="J22" s="68"/>
    </row>
    <row r="23" spans="2:10" ht="13.5" thickBot="1">
      <c r="B23" s="67"/>
      <c r="C23" s="48" t="s">
        <v>152</v>
      </c>
      <c r="H23" s="78">
        <v>0</v>
      </c>
      <c r="I23" s="79">
        <v>0</v>
      </c>
      <c r="J23" s="68"/>
    </row>
    <row r="24" spans="2:10">
      <c r="B24" s="67"/>
      <c r="C24" s="69" t="s">
        <v>153</v>
      </c>
      <c r="D24" s="69"/>
      <c r="E24" s="69"/>
      <c r="F24" s="69"/>
      <c r="H24" s="73">
        <f>H19+H20+H21+H22+H23</f>
        <v>16</v>
      </c>
      <c r="I24" s="80">
        <f>I19+I20+I21+I22+I23</f>
        <v>56328403</v>
      </c>
      <c r="J24" s="68"/>
    </row>
    <row r="25" spans="2:10">
      <c r="B25" s="67"/>
      <c r="C25" s="48" t="s">
        <v>154</v>
      </c>
      <c r="H25" s="75">
        <v>11</v>
      </c>
      <c r="I25" s="76">
        <v>31597500</v>
      </c>
      <c r="J25" s="68"/>
    </row>
    <row r="26" spans="2:10">
      <c r="B26" s="67"/>
      <c r="C26" s="48" t="s">
        <v>155</v>
      </c>
      <c r="H26" s="75">
        <v>0</v>
      </c>
      <c r="I26" s="76">
        <v>0</v>
      </c>
      <c r="J26" s="68"/>
    </row>
    <row r="27" spans="2:10" ht="13.5" thickBot="1">
      <c r="B27" s="67"/>
      <c r="C27" s="48" t="s">
        <v>156</v>
      </c>
      <c r="H27" s="78">
        <v>0</v>
      </c>
      <c r="I27" s="79">
        <v>0</v>
      </c>
      <c r="J27" s="68"/>
    </row>
    <row r="28" spans="2:10">
      <c r="B28" s="67"/>
      <c r="C28" s="69" t="s">
        <v>157</v>
      </c>
      <c r="D28" s="69"/>
      <c r="E28" s="69"/>
      <c r="F28" s="69"/>
      <c r="H28" s="73">
        <f>H25+H26+H27</f>
        <v>11</v>
      </c>
      <c r="I28" s="80">
        <f>I25+I26+I27</f>
        <v>31597500</v>
      </c>
      <c r="J28" s="68"/>
    </row>
    <row r="29" spans="2:10" ht="13.5" thickBot="1">
      <c r="B29" s="67"/>
      <c r="C29" s="48" t="s">
        <v>158</v>
      </c>
      <c r="D29" s="69"/>
      <c r="E29" s="69"/>
      <c r="F29" s="69"/>
      <c r="H29" s="78">
        <v>0</v>
      </c>
      <c r="I29" s="79">
        <v>0</v>
      </c>
      <c r="J29" s="68"/>
    </row>
    <row r="30" spans="2:10">
      <c r="B30" s="67"/>
      <c r="C30" s="69" t="s">
        <v>159</v>
      </c>
      <c r="D30" s="69"/>
      <c r="E30" s="69"/>
      <c r="F30" s="69"/>
      <c r="H30" s="75">
        <f>H29</f>
        <v>0</v>
      </c>
      <c r="I30" s="76">
        <f>I29</f>
        <v>0</v>
      </c>
      <c r="J30" s="68"/>
    </row>
    <row r="31" spans="2:10">
      <c r="B31" s="67"/>
      <c r="C31" s="69"/>
      <c r="D31" s="69"/>
      <c r="E31" s="69"/>
      <c r="F31" s="69"/>
      <c r="H31" s="81"/>
      <c r="I31" s="80"/>
      <c r="J31" s="68"/>
    </row>
    <row r="32" spans="2:10" ht="13.5" thickBot="1">
      <c r="B32" s="67"/>
      <c r="C32" s="69" t="s">
        <v>160</v>
      </c>
      <c r="D32" s="69"/>
      <c r="H32" s="82">
        <f>H24+H28+H30</f>
        <v>27</v>
      </c>
      <c r="I32" s="83">
        <f>I24+I28+I30</f>
        <v>87925903</v>
      </c>
      <c r="J32" s="68"/>
    </row>
    <row r="33" spans="2:10" ht="13.5" thickTop="1">
      <c r="B33" s="67"/>
      <c r="C33" s="69"/>
      <c r="D33" s="69"/>
      <c r="H33" s="84"/>
      <c r="I33" s="76"/>
      <c r="J33" s="68"/>
    </row>
    <row r="34" spans="2:10">
      <c r="B34" s="67"/>
      <c r="G34" s="84"/>
      <c r="H34" s="84"/>
      <c r="I34" s="84"/>
      <c r="J34" s="68"/>
    </row>
    <row r="35" spans="2:10">
      <c r="B35" s="67"/>
      <c r="G35" s="84"/>
      <c r="H35" s="84"/>
      <c r="I35" s="84"/>
      <c r="J35" s="68"/>
    </row>
    <row r="36" spans="2:10">
      <c r="B36" s="67"/>
      <c r="G36" s="84"/>
      <c r="H36" s="84"/>
      <c r="I36" s="84"/>
      <c r="J36" s="68"/>
    </row>
    <row r="37" spans="2:10" ht="13.5" thickBot="1">
      <c r="B37" s="67"/>
      <c r="C37" s="85"/>
      <c r="D37" s="85"/>
      <c r="G37" s="86" t="s">
        <v>161</v>
      </c>
      <c r="H37" s="85"/>
      <c r="I37" s="84"/>
      <c r="J37" s="68"/>
    </row>
    <row r="38" spans="2:10" ht="4.5" customHeight="1">
      <c r="B38" s="67"/>
      <c r="C38" s="84"/>
      <c r="D38" s="84"/>
      <c r="G38" s="84"/>
      <c r="H38" s="84"/>
      <c r="I38" s="84"/>
      <c r="J38" s="68"/>
    </row>
    <row r="39" spans="2:10">
      <c r="B39" s="67"/>
      <c r="C39" s="69" t="s">
        <v>162</v>
      </c>
      <c r="G39" s="87" t="s">
        <v>163</v>
      </c>
      <c r="H39" s="84"/>
      <c r="I39" s="84"/>
      <c r="J39" s="68"/>
    </row>
    <row r="40" spans="2:10">
      <c r="B40" s="67"/>
      <c r="G40" s="84"/>
      <c r="H40" s="84"/>
      <c r="I40" s="84"/>
      <c r="J40" s="68"/>
    </row>
    <row r="41" spans="2:10" ht="18.75" customHeight="1" thickBot="1">
      <c r="B41" s="88"/>
      <c r="C41" s="89"/>
      <c r="D41" s="89"/>
      <c r="E41" s="89"/>
      <c r="F41" s="89"/>
      <c r="G41" s="85"/>
      <c r="H41" s="85"/>
      <c r="I41" s="85"/>
      <c r="J41" s="9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Diego Fernando Fernandez Valencia</cp:lastModifiedBy>
  <dcterms:created xsi:type="dcterms:W3CDTF">2022-10-27T18:35:43Z</dcterms:created>
  <dcterms:modified xsi:type="dcterms:W3CDTF">2022-10-27T22:58:37Z</dcterms:modified>
</cp:coreProperties>
</file>