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J1" i="1"/>
  <c r="I30" i="3"/>
  <c r="H30" i="3"/>
  <c r="I28" i="3"/>
  <c r="H28" i="3"/>
  <c r="I24" i="3"/>
  <c r="I32" i="3" s="1"/>
  <c r="H24" i="3"/>
  <c r="H32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<sst xmlns="http://schemas.openxmlformats.org/spreadsheetml/2006/main" count="100" uniqueCount="87">
  <si>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</si>
  <si>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</si>
  <si>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</si>
  <si>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</si>
  <si>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</si>
  <si>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</si>
  <si>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</si>
  <si>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</si>
  <si>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</si>
  <si>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</si>
  <si>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</si>
  <si>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</si>
  <si>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19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</si>
  <si>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</si>
  <si>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</si>
  <si>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</si>
  <si>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</si>
  <si>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</si>
  <si>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</si>
  <si>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</si>
  <si>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</si>
  <si>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</si>
  <si>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</si>
  <si>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</si>
  <si>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</si>
  <si>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</si>
  <si>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</si>
  <si>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</si>
  <si>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</si>
  <si>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</si>
  <si>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</si>
  <si>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</si>
  <si>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</si>
  <si>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</si>
  <si>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</si>
  <si>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</si>
  <si>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</si>
  <si>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</si>
  <si>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</si>
  <si>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MEDIFACA IPS SAS</t>
  </si>
  <si>
    <t>KE</t>
  </si>
  <si>
    <t>KE_71002</t>
  </si>
  <si>
    <t>900529056_KE_71002</t>
  </si>
  <si>
    <t>B)Factura sin saldo ERP</t>
  </si>
  <si>
    <t>OK</t>
  </si>
  <si>
    <t>KE_73229</t>
  </si>
  <si>
    <t>900529056_KE_73229</t>
  </si>
  <si>
    <t>Nro ID IPS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</si>
  <si>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</si>
  <si>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</si>
  <si>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</si>
  <si>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</si>
  <si>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</si>
  <si>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</si>
  <si>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</si>
  <si>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</si>
  <si>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</si>
  <si>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</si>
  <si>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/10/2022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</si>
  <si>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</si>
  <si>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</si>
  <si>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</si>
  <si>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</si>
  <si>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</si>
  <si>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</si>
  <si>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</si>
  <si>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</si>
  <si>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</si>
  <si>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</si>
  <si>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</si>
  <si>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</si>
  <si>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</si>
  <si>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</si>
  <si>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</si>
  <si>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</si>
  <si>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</si>
  <si>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</si>
  <si>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</si>
  <si>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</si>
  <si>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FACTURA PENDIENTE EN PROGRMACION DE PAGO</t>
  </si>
  <si>
    <t>Total general</t>
  </si>
  <si>
    <t>Tipificación</t>
  </si>
  <si>
    <t>Cant Facturas</t>
  </si>
  <si>
    <t>Saldo Facturas</t>
  </si>
  <si>
    <t>Señores : MEDIFACA IPS SAS</t>
  </si>
  <si>
    <t>NIT: 900529056</t>
  </si>
  <si>
    <t>SANTIAGO DE CALI , OCTUBRE 19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</si>
</sst>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dd\-mm\-yyyy;@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0" borderId="0" xfId="0" applyFont="1" applyAlignment="1">
      <alignment horizontal="center" vertical="center" wrapText="1"/>
    </xf>
    <xf numFmtId="165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4" fontId="0" fillId="0" borderId="0" xfId="1" applyNumberFormat="1" applyFont="1"/>
    <xf numFmtId="164" fontId="2" fillId="0" borderId="0" xfId="1" applyNumberFormat="1" applyFont="1"/>
    <xf numFmtId="0" fontId="0" fillId="0" borderId="14" xfId="0" pivotButton="1" applyBorder="1"/>
    <xf numFmtId="0" fontId="0" fillId="0" borderId="15" xfId="0" applyBorder="1"/>
    <xf numFmtId="0" fontId="0" fillId="0" borderId="17" xfId="0" applyBorder="1" applyAlignment="1">
      <alignment horizontal="left"/>
    </xf>
    <xf numFmtId="0" fontId="0" fillId="0" borderId="0" xfId="0" applyNumberFormat="1" applyBorder="1"/>
    <xf numFmtId="0" fontId="0" fillId="0" borderId="19" xfId="0" applyBorder="1" applyAlignment="1">
      <alignment horizontal="left"/>
    </xf>
    <xf numFmtId="0" fontId="0" fillId="0" borderId="20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164" fontId="0" fillId="0" borderId="21" xfId="1" applyNumberFormat="1" applyFont="1" applyBorder="1"/>
    <xf numFmtId="168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numFmt numFmtId="169" formatCode="_-* #,##0.0_-;\-* #,##0.0_-;_-* &quot;-&quot;??_-;_-@_-"/>
    </dxf>
    <dxf>
      <numFmt numFmtId="164" formatCode="_-* #,##0_-;\-* #,##0_-;_-* &quot;-&quot;??_-;_-@_-"/>
    </dxf>
    <dxf>
      <numFmt numFmtId="169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_-* #,##0.0_-;\-* #,##0.0_-;_-* &quot;-&quot;??_-;_-@_-"/>
    </dxf>
    <dxf>
      <numFmt numFmtId="169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3.598900578705" createdVersion="5" refreshedVersion="5" minRefreshableVersion="3" recordCount="2">
  <cacheSource type="worksheet">
    <worksheetSource ref="A2:AM4" sheet="ESTADO DE CADA FACTURA"/>
  </cacheSource>
  <cacheFields count="39">
    <cacheField name="NIT IPS" numFmtId="0">
      <sharedItems containsSemiMixedTypes="0" containsString="0" containsNumber="1" containsInteger="1" minValue="900529056" maxValue="90052905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002" maxValue="7322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1002" maxValue="73229"/>
    </cacheField>
    <cacheField name="FECHA FACT IPS" numFmtId="14">
      <sharedItems containsSemiMixedTypes="0" containsNonDate="0" containsDate="1" containsString="0" minDate="2022-01-17T00:00:00" maxDate="2022-01-31T00:00:00"/>
    </cacheField>
    <cacheField name="VALOR FACT IPS" numFmtId="164">
      <sharedItems containsSemiMixedTypes="0" containsString="0" containsNumber="1" containsInteger="1" minValue="125500" maxValue="272600"/>
    </cacheField>
    <cacheField name="SALDO FACT IPS" numFmtId="164">
      <sharedItems containsSemiMixedTypes="0" containsString="0" containsNumber="1" containsInteger="1" minValue="125500" maxValue="272600"/>
    </cacheField>
    <cacheField name="OBSERVACION SASS" numFmtId="0">
      <sharedItems/>
    </cacheField>
    <cacheField name="ESTADO EPS 19 OCTUBRE" numFmtId="0">
      <sharedItems count="1">
        <s v="FACTURA PENDIENTE EN PROGRMACION DE PAGO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25500" maxValue="2726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125500" maxValue="2726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4T00:00:00" maxDate="2022-02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228" maxValue="20220228"/>
    </cacheField>
    <cacheField name="F RAD SASS" numFmtId="0">
      <sharedItems containsSemiMixedTypes="0" containsString="0" containsNumber="1" containsInteger="1" minValue="20220214" maxValue="20220214"/>
    </cacheField>
    <cacheField name="VALOR REPORTADO CRICULAR 030" numFmtId="164">
      <sharedItems containsSemiMixedTypes="0" containsString="0" containsNumber="1" containsInteger="1" minValue="125500" maxValue="2726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2-10-19T00:00:00" maxDate="2022-10-2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529056"/>
    <s v="MEDIFACA IPS SAS"/>
    <s v="KE"/>
    <n v="71002"/>
    <s v="KE_71002"/>
    <s v="900529056_KE_71002"/>
    <s v="KE"/>
    <n v="71002"/>
    <d v="2022-01-17T00:00:00"/>
    <n v="272600"/>
    <n v="272600"/>
    <s v="B)Factura sin saldo ERP"/>
    <x v="0"/>
    <s v="OK"/>
    <n v="272600"/>
    <n v="0"/>
    <n v="0"/>
    <n v="0"/>
    <n v="272600"/>
    <n v="0"/>
    <m/>
    <n v="0"/>
    <m/>
    <n v="0"/>
    <n v="0"/>
    <n v="0"/>
    <m/>
    <m/>
    <d v="2022-02-14T00:00:00"/>
    <m/>
    <n v="2"/>
    <m/>
    <m/>
    <n v="1"/>
    <n v="20220228"/>
    <n v="20220214"/>
    <n v="272600"/>
    <n v="0"/>
    <d v="2022-10-19T00:00:00"/>
  </r>
  <r>
    <n v="900529056"/>
    <s v="MEDIFACA IPS SAS"/>
    <s v="KE"/>
    <n v="73229"/>
    <s v="KE_73229"/>
    <s v="900529056_KE_73229"/>
    <s v="KE"/>
    <n v="73229"/>
    <d v="2022-01-30T00:00:00"/>
    <n v="125500"/>
    <n v="125500"/>
    <s v="B)Factura sin saldo ERP"/>
    <x v="0"/>
    <s v="OK"/>
    <n v="125500"/>
    <n v="0"/>
    <n v="0"/>
    <n v="0"/>
    <n v="125500"/>
    <n v="0"/>
    <m/>
    <n v="0"/>
    <m/>
    <n v="0"/>
    <n v="0"/>
    <n v="0"/>
    <m/>
    <m/>
    <d v="2022-02-14T00:00:00"/>
    <m/>
    <n v="2"/>
    <m/>
    <m/>
    <n v="1"/>
    <n v="20220228"/>
    <n v="20220214"/>
    <n v="125500"/>
    <n v="0"/>
    <d v="2022-10-1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8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2" type="button" dataOnly="0" labelOnly="1" outline="0" axis="axisRow" fieldPosition="0"/>
    </format>
    <format dxfId="20">
      <pivotArea dataOnly="0" labelOnly="1" fieldPosition="0">
        <references count="1">
          <reference field="12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workbookViewId="0">
      <selection activeCell="E20" sqref="E20"/>
    </sheetView>
  </sheetViews>
  <sheetFormatPr baseColWidth="10" defaultRowHeight="15" x14ac:dyDescent="0.25"/>
  <cols>
    <col min="2" max="2" width="17.28515625" bestFit="1" customWidth="1"/>
  </cols>
  <sheetData>
    <row r="1" spans="1:9" ht="30" x14ac:dyDescent="0.25">
      <c r="A1" s="1" t="s">
        <v>47</v>
      </c>
      <c r="B1" s="1" t="s">
        <v>48</v>
      </c>
      <c r="C1" s="1" t="s">
        <v>2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0"/>
    </row>
    <row r="2" spans="1:9" x14ac:dyDescent="0.25">
      <c r="A2" s="7">
        <v>900529056</v>
      </c>
      <c r="B2" s="7" t="s">
        <v>39</v>
      </c>
      <c r="C2" s="7" t="s">
        <v>40</v>
      </c>
      <c r="D2" s="7">
        <v>71002</v>
      </c>
      <c r="E2" s="11">
        <v>44578.859861111108</v>
      </c>
      <c r="F2" s="11">
        <v>44606.744490740741</v>
      </c>
      <c r="G2" s="9">
        <v>272600</v>
      </c>
      <c r="H2" s="9">
        <v>272600</v>
      </c>
    </row>
    <row r="3" spans="1:9" x14ac:dyDescent="0.25">
      <c r="A3" s="7">
        <v>900529056</v>
      </c>
      <c r="B3" s="7" t="s">
        <v>39</v>
      </c>
      <c r="C3" s="7" t="s">
        <v>40</v>
      </c>
      <c r="D3" s="7">
        <v>73229</v>
      </c>
      <c r="E3" s="11">
        <v>44591.386319444442</v>
      </c>
      <c r="F3" s="11">
        <v>44606.744490740741</v>
      </c>
      <c r="G3" s="9">
        <v>125500</v>
      </c>
      <c r="H3" s="9">
        <v>125500</v>
      </c>
    </row>
    <row r="4" spans="1:9" x14ac:dyDescent="0.25">
      <c r="A4" s="7"/>
      <c r="B4" s="7"/>
      <c r="C4" s="7"/>
      <c r="D4" s="7"/>
      <c r="E4" s="7"/>
      <c r="F4" s="7"/>
      <c r="G4" s="7"/>
      <c r="H4" s="7"/>
    </row>
    <row r="5" spans="1:9" x14ac:dyDescent="0.25">
      <c r="A5" s="7"/>
      <c r="B5" s="7"/>
      <c r="C5" s="7"/>
      <c r="D5" s="7"/>
      <c r="E5" s="7"/>
      <c r="F5" s="7"/>
      <c r="G5" s="7"/>
      <c r="H5" s="7"/>
    </row>
    <row r="6" spans="1:9" x14ac:dyDescent="0.25">
      <c r="A6" s="7"/>
      <c r="B6" s="7"/>
      <c r="C6" s="7"/>
      <c r="D6" s="7"/>
      <c r="E6" s="7"/>
      <c r="F6" s="7"/>
      <c r="G6" s="7"/>
      <c r="H6" s="7"/>
    </row>
    <row r="7" spans="1:9" x14ac:dyDescent="0.25">
      <c r="A7" s="7"/>
      <c r="B7" s="7"/>
      <c r="C7" s="7"/>
      <c r="D7" s="7"/>
      <c r="E7" s="7"/>
      <c r="F7" s="7"/>
      <c r="G7" s="7"/>
      <c r="H7" s="7"/>
    </row>
    <row r="8" spans="1:9" x14ac:dyDescent="0.25">
      <c r="A8" s="7"/>
      <c r="B8" s="7"/>
      <c r="C8" s="7"/>
      <c r="D8" s="7"/>
      <c r="E8" s="7"/>
      <c r="F8" s="7"/>
      <c r="G8" s="7"/>
      <c r="H8" s="7"/>
    </row>
    <row r="9" spans="1:9" x14ac:dyDescent="0.25">
      <c r="A9" s="7"/>
      <c r="B9" s="7"/>
      <c r="C9" s="7"/>
      <c r="D9" s="7"/>
      <c r="E9" s="7"/>
      <c r="F9" s="7"/>
      <c r="G9" s="7"/>
      <c r="H9" s="7"/>
    </row>
    <row r="10" spans="1:9" x14ac:dyDescent="0.25">
      <c r="A10" s="7"/>
      <c r="B10" s="7"/>
      <c r="C10" s="7"/>
      <c r="D10" s="7"/>
      <c r="E10" s="7"/>
      <c r="F10" s="7"/>
      <c r="G10" s="7"/>
      <c r="H10" s="7"/>
    </row>
    <row r="11" spans="1:9" x14ac:dyDescent="0.25">
      <c r="A11" s="7"/>
      <c r="B11" s="7"/>
      <c r="C11" s="7"/>
      <c r="D11" s="7"/>
      <c r="E11" s="7"/>
      <c r="F11" s="7"/>
      <c r="G11" s="7"/>
      <c r="H11" s="7"/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"/>
  <sheetViews>
    <sheetView workbookViewId="0">
      <selection activeCell="G11" sqref="G11"/>
    </sheetView>
  </sheetViews>
  <sheetFormatPr baseColWidth="10" defaultRowHeight="15" x14ac:dyDescent="0.25"/>
  <cols>
    <col min="2" max="2" width="17.28515625" bestFit="1" customWidth="1"/>
    <col min="3" max="3" width="7.42578125" bestFit="1" customWidth="1"/>
    <col min="4" max="4" width="9.28515625" bestFit="1" customWidth="1"/>
    <col min="6" max="6" width="19.28515625" bestFit="1" customWidth="1"/>
    <col min="7" max="7" width="8" bestFit="1" customWidth="1"/>
    <col min="12" max="12" width="21.42578125" bestFit="1" customWidth="1"/>
    <col min="13" max="13" width="45.5703125" bestFit="1" customWidth="1"/>
  </cols>
  <sheetData>
    <row r="1" spans="1:39" x14ac:dyDescent="0.25">
      <c r="J1" s="55">
        <f>SUBTOTAL(9,J3:J4)</f>
        <v>398100</v>
      </c>
      <c r="K1" s="55">
        <f>SUBTOTAL(9,K3:K4)</f>
        <v>398100</v>
      </c>
    </row>
    <row r="2" spans="1:39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1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3" t="s">
        <v>23</v>
      </c>
      <c r="Y2" s="5" t="s">
        <v>24</v>
      </c>
      <c r="Z2" s="5" t="s">
        <v>25</v>
      </c>
      <c r="AA2" s="4" t="s">
        <v>26</v>
      </c>
      <c r="AB2" s="4" t="s">
        <v>27</v>
      </c>
      <c r="AC2" s="1" t="s">
        <v>28</v>
      </c>
      <c r="AD2" s="1" t="s">
        <v>29</v>
      </c>
      <c r="AE2" s="2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3" t="s">
        <v>36</v>
      </c>
      <c r="AL2" s="3" t="s">
        <v>37</v>
      </c>
      <c r="AM2" s="1" t="s">
        <v>38</v>
      </c>
    </row>
    <row r="3" spans="1:39" x14ac:dyDescent="0.25">
      <c r="A3" s="7">
        <v>900529056</v>
      </c>
      <c r="B3" s="7" t="s">
        <v>39</v>
      </c>
      <c r="C3" s="7" t="s">
        <v>40</v>
      </c>
      <c r="D3" s="7">
        <v>71002</v>
      </c>
      <c r="E3" s="7" t="s">
        <v>41</v>
      </c>
      <c r="F3" s="7" t="s">
        <v>42</v>
      </c>
      <c r="G3" s="7" t="s">
        <v>40</v>
      </c>
      <c r="H3" s="7">
        <v>71002</v>
      </c>
      <c r="I3" s="8">
        <v>44578</v>
      </c>
      <c r="J3" s="9">
        <v>272600</v>
      </c>
      <c r="K3" s="9">
        <v>272600</v>
      </c>
      <c r="L3" s="7" t="s">
        <v>43</v>
      </c>
      <c r="M3" s="7" t="s">
        <v>79</v>
      </c>
      <c r="N3" s="7" t="s">
        <v>44</v>
      </c>
      <c r="O3" s="9">
        <v>272600</v>
      </c>
      <c r="P3" s="9">
        <v>0</v>
      </c>
      <c r="Q3" s="9">
        <v>0</v>
      </c>
      <c r="R3" s="9">
        <v>0</v>
      </c>
      <c r="S3" s="9">
        <v>272600</v>
      </c>
      <c r="T3" s="9">
        <v>0</v>
      </c>
      <c r="U3" s="7"/>
      <c r="V3" s="9">
        <v>0</v>
      </c>
      <c r="W3" s="7"/>
      <c r="X3" s="9">
        <v>0</v>
      </c>
      <c r="Y3" s="9">
        <v>0</v>
      </c>
      <c r="Z3" s="9">
        <v>0</v>
      </c>
      <c r="AA3" s="7"/>
      <c r="AB3" s="7"/>
      <c r="AC3" s="8">
        <v>44606</v>
      </c>
      <c r="AD3" s="7"/>
      <c r="AE3" s="7">
        <v>2</v>
      </c>
      <c r="AF3" s="7"/>
      <c r="AG3" s="7"/>
      <c r="AH3" s="7">
        <v>1</v>
      </c>
      <c r="AI3" s="7">
        <v>20220228</v>
      </c>
      <c r="AJ3" s="7">
        <v>20220214</v>
      </c>
      <c r="AK3" s="9">
        <v>272600</v>
      </c>
      <c r="AL3" s="9">
        <v>0</v>
      </c>
      <c r="AM3" s="8">
        <v>44853</v>
      </c>
    </row>
    <row r="4" spans="1:39" x14ac:dyDescent="0.25">
      <c r="A4" s="7">
        <v>900529056</v>
      </c>
      <c r="B4" s="7" t="s">
        <v>39</v>
      </c>
      <c r="C4" s="7" t="s">
        <v>40</v>
      </c>
      <c r="D4" s="7">
        <v>73229</v>
      </c>
      <c r="E4" s="7" t="s">
        <v>45</v>
      </c>
      <c r="F4" s="7" t="s">
        <v>46</v>
      </c>
      <c r="G4" s="7" t="s">
        <v>40</v>
      </c>
      <c r="H4" s="7">
        <v>73229</v>
      </c>
      <c r="I4" s="8">
        <v>44591</v>
      </c>
      <c r="J4" s="9">
        <v>125500</v>
      </c>
      <c r="K4" s="9">
        <v>125500</v>
      </c>
      <c r="L4" s="7" t="s">
        <v>43</v>
      </c>
      <c r="M4" s="7" t="s">
        <v>79</v>
      </c>
      <c r="N4" s="7" t="s">
        <v>44</v>
      </c>
      <c r="O4" s="9">
        <v>125500</v>
      </c>
      <c r="P4" s="9">
        <v>0</v>
      </c>
      <c r="Q4" s="9">
        <v>0</v>
      </c>
      <c r="R4" s="9">
        <v>0</v>
      </c>
      <c r="S4" s="9">
        <v>125500</v>
      </c>
      <c r="T4" s="9">
        <v>0</v>
      </c>
      <c r="U4" s="7"/>
      <c r="V4" s="9">
        <v>0</v>
      </c>
      <c r="W4" s="7"/>
      <c r="X4" s="9">
        <v>0</v>
      </c>
      <c r="Y4" s="9">
        <v>0</v>
      </c>
      <c r="Z4" s="9">
        <v>0</v>
      </c>
      <c r="AA4" s="7"/>
      <c r="AB4" s="7"/>
      <c r="AC4" s="8">
        <v>44606</v>
      </c>
      <c r="AD4" s="7"/>
      <c r="AE4" s="7">
        <v>2</v>
      </c>
      <c r="AF4" s="7"/>
      <c r="AG4" s="7"/>
      <c r="AH4" s="7">
        <v>1</v>
      </c>
      <c r="AI4" s="7">
        <v>20220228</v>
      </c>
      <c r="AJ4" s="7">
        <v>20220214</v>
      </c>
      <c r="AK4" s="9">
        <v>125500</v>
      </c>
      <c r="AL4" s="9">
        <v>0</v>
      </c>
      <c r="AM4" s="8">
        <v>44853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45.5703125" bestFit="1" customWidth="1"/>
    <col min="2" max="2" width="12.7109375" bestFit="1" customWidth="1"/>
    <col min="3" max="3" width="15" style="54" bestFit="1" customWidth="1"/>
  </cols>
  <sheetData>
    <row r="3" spans="1:3" x14ac:dyDescent="0.25">
      <c r="A3" s="56" t="s">
        <v>81</v>
      </c>
      <c r="B3" s="57" t="s">
        <v>82</v>
      </c>
      <c r="C3" s="62" t="s">
        <v>83</v>
      </c>
    </row>
    <row r="4" spans="1:3" x14ac:dyDescent="0.25">
      <c r="A4" s="58" t="s">
        <v>79</v>
      </c>
      <c r="B4" s="59">
        <v>2</v>
      </c>
      <c r="C4" s="63">
        <v>398100</v>
      </c>
    </row>
    <row r="5" spans="1:3" x14ac:dyDescent="0.25">
      <c r="A5" s="60" t="s">
        <v>80</v>
      </c>
      <c r="B5" s="61">
        <v>2</v>
      </c>
      <c r="C5" s="64">
        <v>398100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0" sqref="L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54</v>
      </c>
      <c r="E2" s="16"/>
      <c r="F2" s="16"/>
      <c r="G2" s="16"/>
      <c r="H2" s="16"/>
      <c r="I2" s="17"/>
      <c r="J2" s="18" t="s">
        <v>55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56</v>
      </c>
      <c r="E4" s="16"/>
      <c r="F4" s="16"/>
      <c r="G4" s="16"/>
      <c r="H4" s="16"/>
      <c r="I4" s="17"/>
      <c r="J4" s="18" t="s">
        <v>57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86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84</v>
      </c>
      <c r="J12" s="32"/>
    </row>
    <row r="13" spans="2:10" x14ac:dyDescent="0.2">
      <c r="B13" s="31"/>
      <c r="C13" s="33" t="s">
        <v>85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58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59</v>
      </c>
      <c r="D17" s="34"/>
      <c r="H17" s="36" t="s">
        <v>60</v>
      </c>
      <c r="I17" s="36" t="s">
        <v>61</v>
      </c>
      <c r="J17" s="32"/>
    </row>
    <row r="18" spans="2:10" x14ac:dyDescent="0.2">
      <c r="B18" s="31"/>
      <c r="C18" s="33" t="s">
        <v>62</v>
      </c>
      <c r="D18" s="33"/>
      <c r="E18" s="33"/>
      <c r="F18" s="33"/>
      <c r="H18" s="37">
        <v>2</v>
      </c>
      <c r="I18" s="65">
        <v>398100</v>
      </c>
      <c r="J18" s="32"/>
    </row>
    <row r="19" spans="2:10" x14ac:dyDescent="0.2">
      <c r="B19" s="31"/>
      <c r="C19" s="12" t="s">
        <v>63</v>
      </c>
      <c r="H19" s="38">
        <v>0</v>
      </c>
      <c r="I19" s="39">
        <v>0</v>
      </c>
      <c r="J19" s="32"/>
    </row>
    <row r="20" spans="2:10" x14ac:dyDescent="0.2">
      <c r="B20" s="31"/>
      <c r="C20" s="12" t="s">
        <v>64</v>
      </c>
      <c r="H20" s="38">
        <v>0</v>
      </c>
      <c r="I20" s="39">
        <v>0</v>
      </c>
      <c r="J20" s="32"/>
    </row>
    <row r="21" spans="2:10" x14ac:dyDescent="0.2">
      <c r="B21" s="31"/>
      <c r="C21" s="12" t="s">
        <v>65</v>
      </c>
      <c r="H21" s="38">
        <v>0</v>
      </c>
      <c r="I21" s="40">
        <v>0</v>
      </c>
      <c r="J21" s="32"/>
    </row>
    <row r="22" spans="2:10" x14ac:dyDescent="0.2">
      <c r="B22" s="31"/>
      <c r="C22" s="12" t="s">
        <v>66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67</v>
      </c>
      <c r="H23" s="41">
        <v>0</v>
      </c>
      <c r="I23" s="42">
        <v>0</v>
      </c>
      <c r="J23" s="32"/>
    </row>
    <row r="24" spans="2:10" x14ac:dyDescent="0.2">
      <c r="B24" s="31"/>
      <c r="C24" s="33" t="s">
        <v>68</v>
      </c>
      <c r="D24" s="33"/>
      <c r="E24" s="33"/>
      <c r="F24" s="33"/>
      <c r="H24" s="37">
        <f>H19+H20+H21+H22+H23</f>
        <v>0</v>
      </c>
      <c r="I24" s="43">
        <f>I19+I20+I21+I22+I23</f>
        <v>0</v>
      </c>
      <c r="J24" s="32"/>
    </row>
    <row r="25" spans="2:10" x14ac:dyDescent="0.2">
      <c r="B25" s="31"/>
      <c r="C25" s="12" t="s">
        <v>69</v>
      </c>
      <c r="H25" s="38">
        <v>2</v>
      </c>
      <c r="I25" s="39">
        <v>398100</v>
      </c>
      <c r="J25" s="32"/>
    </row>
    <row r="26" spans="2:10" x14ac:dyDescent="0.2">
      <c r="B26" s="31"/>
      <c r="C26" s="12" t="s">
        <v>70</v>
      </c>
      <c r="H26" s="38">
        <v>0</v>
      </c>
      <c r="I26" s="39">
        <v>0</v>
      </c>
      <c r="J26" s="32"/>
    </row>
    <row r="27" spans="2:10" ht="13.5" thickBot="1" x14ac:dyDescent="0.25">
      <c r="B27" s="31"/>
      <c r="C27" s="12" t="s">
        <v>71</v>
      </c>
      <c r="H27" s="41">
        <v>0</v>
      </c>
      <c r="I27" s="42">
        <v>0</v>
      </c>
      <c r="J27" s="32"/>
    </row>
    <row r="28" spans="2:10" x14ac:dyDescent="0.2">
      <c r="B28" s="31"/>
      <c r="C28" s="33" t="s">
        <v>72</v>
      </c>
      <c r="D28" s="33"/>
      <c r="E28" s="33"/>
      <c r="F28" s="33"/>
      <c r="H28" s="37">
        <f>H25+H26+H27</f>
        <v>2</v>
      </c>
      <c r="I28" s="43">
        <f>I25+I26+I27</f>
        <v>398100</v>
      </c>
      <c r="J28" s="32"/>
    </row>
    <row r="29" spans="2:10" ht="13.5" thickBot="1" x14ac:dyDescent="0.25">
      <c r="B29" s="31"/>
      <c r="C29" s="12" t="s">
        <v>73</v>
      </c>
      <c r="D29" s="33"/>
      <c r="E29" s="33"/>
      <c r="F29" s="33"/>
      <c r="H29" s="41">
        <v>0</v>
      </c>
      <c r="I29" s="42">
        <v>0</v>
      </c>
      <c r="J29" s="32"/>
    </row>
    <row r="30" spans="2:10" x14ac:dyDescent="0.2">
      <c r="B30" s="31"/>
      <c r="C30" s="33" t="s">
        <v>74</v>
      </c>
      <c r="D30" s="33"/>
      <c r="E30" s="33"/>
      <c r="F30" s="33"/>
      <c r="H30" s="38">
        <f>H29</f>
        <v>0</v>
      </c>
      <c r="I30" s="39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4"/>
      <c r="I31" s="43"/>
      <c r="J31" s="32"/>
    </row>
    <row r="32" spans="2:10" ht="13.5" thickBot="1" x14ac:dyDescent="0.25">
      <c r="B32" s="31"/>
      <c r="C32" s="33" t="s">
        <v>75</v>
      </c>
      <c r="D32" s="33"/>
      <c r="H32" s="45">
        <f>H24+H28+H30</f>
        <v>2</v>
      </c>
      <c r="I32" s="46">
        <f>I24+I28+I30</f>
        <v>398100</v>
      </c>
      <c r="J32" s="32"/>
    </row>
    <row r="33" spans="2:10" ht="13.5" thickTop="1" x14ac:dyDescent="0.2">
      <c r="B33" s="31"/>
      <c r="C33" s="33"/>
      <c r="D33" s="33"/>
      <c r="H33" s="47"/>
      <c r="I33" s="39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x14ac:dyDescent="0.2">
      <c r="B36" s="31"/>
      <c r="G36" s="47"/>
      <c r="H36" s="47"/>
      <c r="I36" s="47"/>
      <c r="J36" s="32"/>
    </row>
    <row r="37" spans="2:10" ht="13.5" thickBot="1" x14ac:dyDescent="0.25">
      <c r="B37" s="31"/>
      <c r="C37" s="48"/>
      <c r="D37" s="48"/>
      <c r="G37" s="49" t="s">
        <v>76</v>
      </c>
      <c r="H37" s="48"/>
      <c r="I37" s="47"/>
      <c r="J37" s="32"/>
    </row>
    <row r="38" spans="2:10" ht="4.5" customHeight="1" x14ac:dyDescent="0.2">
      <c r="B38" s="31"/>
      <c r="C38" s="47"/>
      <c r="D38" s="47"/>
      <c r="G38" s="47"/>
      <c r="H38" s="47"/>
      <c r="I38" s="47"/>
      <c r="J38" s="32"/>
    </row>
    <row r="39" spans="2:10" x14ac:dyDescent="0.2">
      <c r="B39" s="31"/>
      <c r="C39" s="33" t="s">
        <v>77</v>
      </c>
      <c r="G39" s="50" t="s">
        <v>78</v>
      </c>
      <c r="H39" s="47"/>
      <c r="I39" s="47"/>
      <c r="J39" s="32"/>
    </row>
    <row r="40" spans="2:10" x14ac:dyDescent="0.2">
      <c r="B40" s="31"/>
      <c r="G40" s="47"/>
      <c r="H40" s="47"/>
      <c r="I40" s="47"/>
      <c r="J40" s="32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2022-10-19T19:14:47Z</dcterms:created>
  <dcterms:modified xsi:type="dcterms:W3CDTF">2022-10-19T19:26:25Z</dcterms:modified>
</cp:coreProperties>
</file>