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5B2C9AB-0E8B-4B05-A971-F88A90073880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5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D15" i="1" l="1"/>
</calcChain>
</file>

<file path=xl/sharedStrings.xml><?xml version="1.0" encoding="utf-8"?>
<sst xmlns="http://schemas.openxmlformats.org/spreadsheetml/2006/main" count="210" uniqueCount="138">
  <si>
    <t>FACTURAS TURISTICA : FECHA DE  CORTE 18 OCTUBRE 2022</t>
  </si>
  <si>
    <t>DOCUMENTO</t>
  </si>
  <si>
    <t xml:space="preserve">FECHA DE EMISION </t>
  </si>
  <si>
    <t>SALDO</t>
  </si>
  <si>
    <t xml:space="preserve">OS </t>
  </si>
  <si>
    <t>SOLICITA</t>
  </si>
  <si>
    <t>PASAJERO</t>
  </si>
  <si>
    <t>RECIBIO</t>
  </si>
  <si>
    <t>OBSERVACIONES</t>
  </si>
  <si>
    <t>NUMERO DE RADICADO </t>
  </si>
  <si>
    <t xml:space="preserve">JULIETH BALCAZAR </t>
  </si>
  <si>
    <t xml:space="preserve">JHOVANNA LISY GONZALEZ                             MARIA MERCEDES GARCIA </t>
  </si>
  <si>
    <t>MARIA A.CASTILLO</t>
  </si>
  <si>
    <t xml:space="preserve">TUTELA </t>
  </si>
  <si>
    <t>JONNATHAN BOLAÑOS                                  LIZ BETTY MUÑOZ</t>
  </si>
  <si>
    <t xml:space="preserve">JHOVANNA GONZALEZ                                           LIDA MORALES </t>
  </si>
  <si>
    <t>JESSICA LOAIZA</t>
  </si>
  <si>
    <t xml:space="preserve">JHOVANNA LISSY GONZALEZ                SERGIO DE JESUS BUSTAMANTE </t>
  </si>
  <si>
    <t>TUTELA</t>
  </si>
  <si>
    <t xml:space="preserve">NATHALY GRISALES                                                    SENAID RUIZ </t>
  </si>
  <si>
    <t xml:space="preserve">SANDRA PATRICIA MOLANO                                 ZULMA LORENA RUIZ </t>
  </si>
  <si>
    <t xml:space="preserve">FRANKLIN FERNANDEZ </t>
  </si>
  <si>
    <t xml:space="preserve">ANGELICA MARULANDA </t>
  </si>
  <si>
    <t xml:space="preserve">SALUD - EPS </t>
  </si>
  <si>
    <t xml:space="preserve">GIOVANNY ARTEAGA                                 ANA CASTILLO                                                YOLANDA ZAPATA                                           GLORIA FRANCO                                                  OMAR BALTAZAR </t>
  </si>
  <si>
    <t xml:space="preserve">ANGELICA MARIA PRIETO 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</si>
  <si>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</si>
  <si>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</si>
  <si>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</si>
  <si>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</si>
  <si>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</si>
  <si>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</si>
  <si>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FACTURA</t>
  </si>
  <si>
    <t>LLAVE</t>
  </si>
  <si>
    <t>COVID</t>
  </si>
  <si>
    <t>OBSERVACION</t>
  </si>
  <si>
    <t>ESTADO</t>
  </si>
  <si>
    <t>FECHA DE CARGUE</t>
  </si>
  <si>
    <t>FECHA FACT IPS</t>
  </si>
  <si>
    <t>VALOR FACT IPS</t>
  </si>
  <si>
    <t>SALDO FACT IPS</t>
  </si>
  <si>
    <t>OBSERVACION SASS</t>
  </si>
  <si>
    <t>ESTADO EPS 25 DE COTUBRE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</si>
  <si>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</si>
  <si>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</si>
  <si>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</si>
  <si>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</si>
  <si>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</si>
  <si>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</si>
  <si>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</si>
  <si>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</si>
  <si>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</si>
  <si>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</si>
  <si>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</si>
  <si>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</si>
  <si>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</si>
  <si>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</si>
  <si>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</si>
  <si>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</si>
  <si>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</si>
  <si>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</si>
  <si>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</si>
  <si>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</si>
  <si>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</si>
  <si>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</si>
  <si>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</si>
  <si>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</si>
  <si>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</si>
  <si>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</si>
  <si>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</si>
  <si>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</si>
  <si>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</si>
  <si>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</si>
  <si>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</si>
  <si>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</si>
  <si>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TURISTICA DE VIAJES PROMOTORA DE TURISMO S.A.S</t>
  </si>
  <si>
    <t>900422915__51435</t>
  </si>
  <si>
    <t>A)Factura no radicada en ERP</t>
  </si>
  <si>
    <t>no_cruza</t>
  </si>
  <si>
    <t>900422915__51440</t>
  </si>
  <si>
    <t>900422915__51441</t>
  </si>
  <si>
    <t>CC</t>
  </si>
  <si>
    <t>CC_51385</t>
  </si>
  <si>
    <t>900422915_CC_51385</t>
  </si>
  <si>
    <t>B)Factura sin saldo ERP</t>
  </si>
  <si>
    <t>OK</t>
  </si>
  <si>
    <t>FV</t>
  </si>
  <si>
    <t>FV_51328</t>
  </si>
  <si>
    <t>900422915_FV_51328</t>
  </si>
  <si>
    <t>FV_51313</t>
  </si>
  <si>
    <t>900422915_FV_51313</t>
  </si>
  <si>
    <t>DEVOLUCION</t>
  </si>
  <si>
    <t>FV_51326</t>
  </si>
  <si>
    <t>900422915_FV_51326</t>
  </si>
  <si>
    <t>B)Factura sin saldo ERP/conciliar diferencia valor de factura</t>
  </si>
  <si>
    <t>CC_51429</t>
  </si>
  <si>
    <t>900422915_CC_51429</t>
  </si>
  <si>
    <t>G)factura inicial en Gestion por ERP</t>
  </si>
  <si>
    <t>CC_51430</t>
  </si>
  <si>
    <t>900422915_CC_51430</t>
  </si>
  <si>
    <t>CC_51431</t>
  </si>
  <si>
    <t>900422915_CC_51431</t>
  </si>
  <si>
    <t>FACTURA NO RADICADA</t>
  </si>
  <si>
    <t>FACTURA EN PROCESO INTERNO</t>
  </si>
  <si>
    <t>20.10.2022</t>
  </si>
  <si>
    <t>FACTURA CANCELADA</t>
  </si>
  <si>
    <t>27.10.202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</si>
  <si>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</si>
  <si>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</si>
  <si>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</si>
  <si>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</si>
  <si>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</si>
  <si>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</si>
  <si>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</si>
  <si>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</si>
  <si>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</si>
  <si>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</si>
  <si>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</si>
  <si>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</si>
  <si>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</si>
  <si>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</si>
  <si>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</si>
  <si>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</si>
  <si>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</si>
  <si>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</si>
  <si>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</si>
  <si>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</si>
  <si>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</si>
  <si>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</si>
  <si>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</si>
  <si>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</si>
  <si>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</si>
  <si>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</si>
  <si>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27 DE 2022</t>
  </si>
  <si>
    <t>NIT: 900422915</t>
  </si>
  <si>
    <t>Señores : TURISTICA DE VIAJES PROMOTORA DE TURISMO S.A.S</t>
  </si>
  <si>
    <t>A continuacion me permito remitir nuestra respuesta al estado de cartera presentado en la fecha: 18/10/2022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</si>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</sst>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;[Red]0"/>
    <numFmt numFmtId="165" formatCode="[$$-240A]#,##0;[Red]\([$$-240A]#,##0\)"/>
    <numFmt numFmtId="166" formatCode="[$$-240A]\ #,##0"/>
    <numFmt numFmtId="167" formatCode="&quot;$&quot;\ #,##0"/>
    <numFmt numFmtId="172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05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4" xfId="0" applyBorder="1"/>
    <xf numFmtId="0" fontId="0" fillId="0" borderId="5" xfId="0" applyBorder="1"/>
    <xf numFmtId="0" fontId="3" fillId="2" borderId="6" xfId="0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15" fontId="0" fillId="0" borderId="10" xfId="0" applyNumberFormat="1" applyFont="1" applyFill="1" applyBorder="1" applyAlignment="1">
      <alignment horizontal="center"/>
    </xf>
    <xf numFmtId="165" fontId="0" fillId="0" borderId="1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wrapText="1"/>
    </xf>
    <xf numFmtId="16" fontId="0" fillId="0" borderId="10" xfId="0" applyNumberFormat="1" applyFont="1" applyFill="1" applyBorder="1" applyAlignment="1">
      <alignment horizontal="center"/>
    </xf>
    <xf numFmtId="166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5" fontId="0" fillId="0" borderId="1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6" fontId="0" fillId="0" borderId="1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wrapText="1"/>
    </xf>
    <xf numFmtId="15" fontId="0" fillId="0" borderId="10" xfId="0" applyNumberFormat="1" applyFont="1" applyFill="1" applyBorder="1" applyAlignment="1">
      <alignment horizontal="center" vertical="center"/>
    </xf>
    <xf numFmtId="165" fontId="0" fillId="0" borderId="12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0" xfId="0" applyBorder="1"/>
    <xf numFmtId="165" fontId="0" fillId="0" borderId="10" xfId="0" applyNumberFormat="1" applyBorder="1" applyAlignment="1">
      <alignment horizontal="center"/>
    </xf>
    <xf numFmtId="15" fontId="0" fillId="0" borderId="10" xfId="0" applyNumberForma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" fontId="0" fillId="0" borderId="10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165" fontId="1" fillId="0" borderId="0" xfId="0" applyNumberFormat="1" applyFont="1" applyAlignment="1">
      <alignment horizontal="center"/>
    </xf>
    <xf numFmtId="15" fontId="0" fillId="0" borderId="10" xfId="0" applyNumberFormat="1" applyBorder="1" applyAlignment="1">
      <alignment horizontal="center"/>
    </xf>
    <xf numFmtId="167" fontId="1" fillId="0" borderId="0" xfId="0" applyNumberFormat="1" applyFont="1"/>
    <xf numFmtId="0" fontId="0" fillId="4" borderId="1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167" fontId="0" fillId="5" borderId="10" xfId="0" applyNumberFormat="1" applyFill="1" applyBorder="1" applyAlignment="1">
      <alignment horizontal="center" vertical="center" wrapText="1"/>
    </xf>
    <xf numFmtId="1" fontId="0" fillId="0" borderId="10" xfId="0" applyNumberFormat="1" applyBorder="1"/>
    <xf numFmtId="14" fontId="0" fillId="0" borderId="10" xfId="0" applyNumberFormat="1" applyBorder="1"/>
    <xf numFmtId="167" fontId="0" fillId="0" borderId="10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13" xfId="0" pivotButton="1" applyBorder="1"/>
    <xf numFmtId="0" fontId="0" fillId="0" borderId="15" xfId="0" applyBorder="1"/>
    <xf numFmtId="0" fontId="0" fillId="0" borderId="13" xfId="0" applyBorder="1" applyAlignment="1">
      <alignment horizontal="left"/>
    </xf>
    <xf numFmtId="167" fontId="0" fillId="0" borderId="15" xfId="0" applyNumberFormat="1" applyBorder="1"/>
    <xf numFmtId="0" fontId="0" fillId="0" borderId="14" xfId="0" applyBorder="1" applyAlignment="1">
      <alignment horizontal="left"/>
    </xf>
    <xf numFmtId="167" fontId="0" fillId="0" borderId="16" xfId="0" applyNumberFormat="1" applyBorder="1"/>
    <xf numFmtId="0" fontId="0" fillId="0" borderId="17" xfId="0" applyBorder="1" applyAlignment="1">
      <alignment horizontal="left"/>
    </xf>
    <xf numFmtId="167" fontId="0" fillId="0" borderId="18" xfId="0" applyNumberFormat="1" applyBorder="1"/>
    <xf numFmtId="0" fontId="0" fillId="0" borderId="13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6" fillId="0" borderId="0" xfId="1" applyFont="1"/>
    <xf numFmtId="0" fontId="6" fillId="0" borderId="19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7" fillId="0" borderId="19" xfId="1" applyFont="1" applyBorder="1" applyAlignment="1">
      <alignment horizontal="centerContinuous" vertical="center"/>
    </xf>
    <xf numFmtId="0" fontId="7" fillId="0" borderId="20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/>
    </xf>
    <xf numFmtId="0" fontId="7" fillId="0" borderId="21" xfId="1" applyFont="1" applyBorder="1" applyAlignment="1">
      <alignment horizontal="centerContinuous" vertical="center"/>
    </xf>
    <xf numFmtId="0" fontId="7" fillId="0" borderId="22" xfId="1" applyFont="1" applyBorder="1" applyAlignment="1">
      <alignment horizontal="centerContinuous" vertical="center"/>
    </xf>
    <xf numFmtId="0" fontId="7" fillId="0" borderId="23" xfId="1" applyFont="1" applyBorder="1" applyAlignment="1">
      <alignment horizontal="centerContinuous" vertical="center"/>
    </xf>
    <xf numFmtId="0" fontId="7" fillId="0" borderId="2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25" xfId="1" applyFont="1" applyBorder="1" applyAlignment="1">
      <alignment horizontal="centerContinuous" vertical="center"/>
    </xf>
    <xf numFmtId="0" fontId="6" fillId="0" borderId="21" xfId="1" applyFont="1" applyBorder="1" applyAlignment="1">
      <alignment horizontal="centerContinuous"/>
    </xf>
    <xf numFmtId="0" fontId="6" fillId="0" borderId="23" xfId="1" applyFont="1" applyBorder="1" applyAlignment="1">
      <alignment horizontal="centerContinuous"/>
    </xf>
    <xf numFmtId="0" fontId="6" fillId="0" borderId="3" xfId="1" applyFont="1" applyBorder="1"/>
    <xf numFmtId="0" fontId="6" fillId="0" borderId="5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67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72" fontId="6" fillId="0" borderId="0" xfId="1" applyNumberFormat="1" applyFont="1" applyAlignment="1">
      <alignment horizontal="right"/>
    </xf>
    <xf numFmtId="167" fontId="6" fillId="0" borderId="0" xfId="1" applyNumberFormat="1" applyFont="1" applyAlignment="1">
      <alignment horizontal="right"/>
    </xf>
    <xf numFmtId="1" fontId="6" fillId="0" borderId="22" xfId="1" applyNumberFormat="1" applyFont="1" applyBorder="1" applyAlignment="1">
      <alignment horizontal="center"/>
    </xf>
    <xf numFmtId="172" fontId="6" fillId="0" borderId="22" xfId="1" applyNumberFormat="1" applyFont="1" applyBorder="1" applyAlignment="1">
      <alignment horizontal="right"/>
    </xf>
    <xf numFmtId="172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26" xfId="1" applyNumberFormat="1" applyFont="1" applyBorder="1" applyAlignment="1">
      <alignment horizontal="center"/>
    </xf>
    <xf numFmtId="172" fontId="7" fillId="0" borderId="26" xfId="1" applyNumberFormat="1" applyFont="1" applyBorder="1" applyAlignment="1">
      <alignment horizontal="right"/>
    </xf>
    <xf numFmtId="172" fontId="6" fillId="0" borderId="0" xfId="1" applyNumberFormat="1" applyFont="1"/>
    <xf numFmtId="172" fontId="6" fillId="0" borderId="22" xfId="1" applyNumberFormat="1" applyFont="1" applyBorder="1"/>
    <xf numFmtId="172" fontId="7" fillId="0" borderId="22" xfId="1" applyNumberFormat="1" applyFont="1" applyBorder="1"/>
    <xf numFmtId="172" fontId="7" fillId="0" borderId="0" xfId="1" applyNumberFormat="1" applyFont="1"/>
    <xf numFmtId="0" fontId="6" fillId="0" borderId="21" xfId="1" applyFont="1" applyBorder="1"/>
    <xf numFmtId="0" fontId="6" fillId="0" borderId="22" xfId="1" applyFont="1" applyBorder="1"/>
    <xf numFmtId="0" fontId="6" fillId="0" borderId="23" xfId="1" applyFont="1" applyBorder="1"/>
  </cellXfs>
  <cellStyles count="2">
    <cellStyle name="Normal" xfId="0" builtinId="0"/>
    <cellStyle name="Normal 2 2" xfId="1" xr:uid="{E99EFC35-75B5-4730-A066-95BC4970F75D}"/>
  </cellStyles>
  <dxfs count="8">
    <dxf>
      <alignment horizontal="center"/>
    </dxf>
    <dxf>
      <alignment horizontal="center"/>
    </dxf>
    <dxf>
      <numFmt numFmtId="167" formatCode="&quot;$&quot;\ #,##0"/>
    </dxf>
    <dxf>
      <numFmt numFmtId="171" formatCode="&quot;$&quot;\ #,##0.0"/>
    </dxf>
    <dxf>
      <numFmt numFmtId="167" formatCode="&quot;$&quot;\ #,##0"/>
    </dxf>
    <dxf>
      <numFmt numFmtId="171" formatCode="&quot;$&quot;\ #,##0.0"/>
    </dxf>
    <dxf>
      <numFmt numFmtId="170" formatCode="&quot;$&quot;\ #,##0.00"/>
    </dxf>
    <dxf>
      <numFmt numFmtId="170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CDB1A5-52A1-4936-AE15-A9D76BB40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8B8A1F3-BF0A-41DD-9324-641C247DA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1.469132060185" createdVersion="8" refreshedVersion="8" minRefreshableVersion="3" recordCount="10" xr:uid="{DBE5F76C-6BF8-4738-94B4-8C6B5FEF5AF4}">
  <cacheSource type="worksheet">
    <worksheetSource ref="A2:AW12" sheet="ESTADO DE CADA FACTURA"/>
  </cacheSource>
  <cacheFields count="49">
    <cacheField name="NIT IPS" numFmtId="0">
      <sharedItems containsSemiMixedTypes="0" containsString="0" containsNumber="1" containsInteger="1" minValue="900422915" maxValue="900422915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51313" maxValue="51441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1313" maxValue="51431"/>
    </cacheField>
    <cacheField name="FACTURA" numFmtId="0">
      <sharedItems containsMixedTypes="1" containsNumber="1" containsInteger="1" minValue="51435" maxValue="51441"/>
    </cacheField>
    <cacheField name="LLAVE" numFmtId="14">
      <sharedItems/>
    </cacheField>
    <cacheField name="COVID" numFmtId="14">
      <sharedItems containsNonDate="0" containsString="0" containsBlank="1"/>
    </cacheField>
    <cacheField name="OBSERVACION" numFmtId="14">
      <sharedItems containsNonDate="0" containsString="0" containsBlank="1"/>
    </cacheField>
    <cacheField name="ESTADO" numFmtId="14">
      <sharedItems containsNonDate="0" containsString="0" containsBlank="1"/>
    </cacheField>
    <cacheField name="FECHA DE CARGUE" numFmtId="14">
      <sharedItems containsNonDate="0" containsString="0" containsBlank="1"/>
    </cacheField>
    <cacheField name="FECHA FACT IPS" numFmtId="14">
      <sharedItems containsSemiMixedTypes="0" containsNonDate="0" containsDate="1" containsString="0" minDate="2022-08-18T00:00:00" maxDate="2022-10-16T00:00:00"/>
    </cacheField>
    <cacheField name="VALOR FACT IPS" numFmtId="167">
      <sharedItems containsSemiMixedTypes="0" containsString="0" containsNumber="1" containsInteger="1" minValue="175000" maxValue="3287800"/>
    </cacheField>
    <cacheField name="SALDO FACT IPS" numFmtId="167">
      <sharedItems containsSemiMixedTypes="0" containsString="0" containsNumber="1" containsInteger="1" minValue="175000" maxValue="3287800"/>
    </cacheField>
    <cacheField name="OBSERVACION SASS" numFmtId="0">
      <sharedItems/>
    </cacheField>
    <cacheField name="ESTADO EPS 25 DE COTUBRE 2022" numFmtId="0">
      <sharedItems count="3">
        <s v="FACTURA NO RADICADA"/>
        <s v="FACTURA CANCELADA"/>
        <s v="FACTURA EN PROCESO INTERN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167">
      <sharedItems containsString="0" containsBlank="1" containsNumber="1" containsInteger="1" minValue="2481099" maxValue="2481099"/>
    </cacheField>
    <cacheField name="TIPIFICACIÓN" numFmtId="0">
      <sharedItems containsBlank="1"/>
    </cacheField>
    <cacheField name="VALIDACION ALFA FACT" numFmtId="0">
      <sharedItems/>
    </cacheField>
    <cacheField name="VALOR RADICADO FACT" numFmtId="167">
      <sharedItems containsString="0" containsBlank="1" containsNumber="1" containsInteger="1" minValue="1313491" maxValue="3287800"/>
    </cacheField>
    <cacheField name="VALOR NOTA CREDITO" numFmtId="167">
      <sharedItems containsString="0" containsBlank="1" containsNumber="1" containsInteger="1" minValue="0" maxValue="0"/>
    </cacheField>
    <cacheField name="VALOR GLOSA ACEPTDA" numFmtId="167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7">
      <sharedItems containsString="0" containsBlank="1" containsNumber="1" containsInteger="1" minValue="0" maxValue="0"/>
    </cacheField>
    <cacheField name="OBSERVACION GLOSA DV" numFmtId="0">
      <sharedItems containsNonDate="0" containsString="0" containsBlank="1"/>
    </cacheField>
    <cacheField name="VALOR CRUZADO SASS" numFmtId="167">
      <sharedItems containsString="0" containsBlank="1" containsNumber="1" containsInteger="1" minValue="0" maxValue="3287800"/>
    </cacheField>
    <cacheField name="SALDO SASS" numFmtId="167">
      <sharedItems containsString="0" containsBlank="1" containsNumber="1" containsInteger="1" minValue="0" maxValue="1911300"/>
    </cacheField>
    <cacheField name="RETENCION" numFmtId="167">
      <sharedItems containsNonDate="0" containsString="0" containsBlank="1"/>
    </cacheField>
    <cacheField name="VALO CANCELADO SAP" numFmtId="167">
      <sharedItems containsString="0" containsBlank="1" containsNumber="1" containsInteger="1" minValue="1313491" maxValue="3287800"/>
    </cacheField>
    <cacheField name="DOC COMPENSACION SAP" numFmtId="0">
      <sharedItems containsString="0" containsBlank="1" containsNumber="1" containsInteger="1" minValue="2201304596" maxValue="2201307422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8-18T00:00:00" maxDate="2022-10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930" maxValue="20221030"/>
    </cacheField>
    <cacheField name="F RAD SASS" numFmtId="0">
      <sharedItems containsString="0" containsBlank="1" containsNumber="1" containsInteger="1" minValue="20220908" maxValue="20221020"/>
    </cacheField>
    <cacheField name="VALOR REPORTADO CRICULAR 030" numFmtId="0">
      <sharedItems containsString="0" containsBlank="1" containsNumber="1" containsInteger="1" minValue="1313491" maxValue="32878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1025" maxValue="20221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900422915"/>
    <s v="TURISTICA DE VIAJES PROMOTORA DE TURISMO S.A.S"/>
    <m/>
    <n v="51435"/>
    <m/>
    <m/>
    <n v="51435"/>
    <s v="900422915__51435"/>
    <m/>
    <m/>
    <m/>
    <m/>
    <d v="2022-10-13T00:00:00"/>
    <n v="649500"/>
    <n v="6495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10-13T00:00:00"/>
    <m/>
    <m/>
    <m/>
    <m/>
    <m/>
    <m/>
    <m/>
    <m/>
    <m/>
    <n v="20221025"/>
  </r>
  <r>
    <n v="900422915"/>
    <s v="TURISTICA DE VIAJES PROMOTORA DE TURISMO S.A.S"/>
    <m/>
    <n v="51440"/>
    <m/>
    <m/>
    <n v="51440"/>
    <s v="900422915__51440"/>
    <m/>
    <m/>
    <m/>
    <m/>
    <d v="2022-10-15T00:00:00"/>
    <n v="875000"/>
    <n v="8750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10-15T00:00:00"/>
    <m/>
    <m/>
    <m/>
    <m/>
    <m/>
    <m/>
    <m/>
    <m/>
    <m/>
    <n v="20221025"/>
  </r>
  <r>
    <n v="900422915"/>
    <s v="TURISTICA DE VIAJES PROMOTORA DE TURISMO S.A.S"/>
    <m/>
    <n v="51441"/>
    <m/>
    <m/>
    <n v="51441"/>
    <s v="900422915__51441"/>
    <m/>
    <m/>
    <m/>
    <m/>
    <d v="2022-10-15T00:00:00"/>
    <n v="175000"/>
    <n v="1750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10-15T00:00:00"/>
    <m/>
    <m/>
    <m/>
    <m/>
    <m/>
    <m/>
    <m/>
    <m/>
    <m/>
    <n v="20221025"/>
  </r>
  <r>
    <n v="900422915"/>
    <s v="TURISTICA DE VIAJES PROMOTORA DE TURISMO S.A.S"/>
    <s v="CC"/>
    <n v="51385"/>
    <s v="CC"/>
    <n v="51385"/>
    <s v="CC_51385"/>
    <s v="900422915_CC_51385"/>
    <m/>
    <m/>
    <m/>
    <m/>
    <d v="2022-09-19T00:00:00"/>
    <n v="3287800"/>
    <n v="3287800"/>
    <s v="B)Factura sin saldo ERP"/>
    <x v="1"/>
    <m/>
    <m/>
    <m/>
    <m/>
    <m/>
    <s v="OK"/>
    <n v="3287800"/>
    <n v="0"/>
    <n v="0"/>
    <m/>
    <n v="0"/>
    <m/>
    <n v="3287800"/>
    <n v="0"/>
    <m/>
    <n v="3287800"/>
    <n v="2201304596"/>
    <s v="20.10.2022"/>
    <m/>
    <m/>
    <m/>
    <d v="2022-09-19T00:00:00"/>
    <m/>
    <n v="2"/>
    <m/>
    <m/>
    <n v="1"/>
    <n v="20221030"/>
    <n v="20221007"/>
    <n v="3287800"/>
    <n v="0"/>
    <n v="20221025"/>
  </r>
  <r>
    <n v="900422915"/>
    <s v="TURISTICA DE VIAJES PROMOTORA DE TURISMO S.A.S"/>
    <s v="FV"/>
    <n v="51328"/>
    <s v="FV"/>
    <n v="51328"/>
    <s v="FV_51328"/>
    <s v="900422915_FV_51328"/>
    <m/>
    <m/>
    <m/>
    <m/>
    <d v="2022-08-22T00:00:00"/>
    <n v="2095099"/>
    <n v="2095099"/>
    <s v="B)Factura sin saldo ERP"/>
    <x v="1"/>
    <m/>
    <m/>
    <m/>
    <m/>
    <m/>
    <s v="OK"/>
    <n v="2095099"/>
    <n v="0"/>
    <n v="0"/>
    <m/>
    <n v="0"/>
    <m/>
    <n v="2095099"/>
    <n v="0"/>
    <m/>
    <n v="2095099"/>
    <n v="2201304596"/>
    <s v="20.10.2022"/>
    <m/>
    <m/>
    <m/>
    <d v="2022-08-22T00:00:00"/>
    <m/>
    <n v="2"/>
    <m/>
    <m/>
    <n v="1"/>
    <n v="20220930"/>
    <n v="20220908"/>
    <n v="2095099"/>
    <n v="0"/>
    <n v="20221025"/>
  </r>
  <r>
    <n v="900422915"/>
    <s v="TURISTICA DE VIAJES PROMOTORA DE TURISMO S.A.S"/>
    <s v="FV"/>
    <n v="51313"/>
    <s v="FV"/>
    <n v="51313"/>
    <s v="FV_51313"/>
    <s v="900422915_FV_51313"/>
    <m/>
    <m/>
    <m/>
    <m/>
    <d v="2022-08-18T00:00:00"/>
    <n v="2481099"/>
    <n v="2481099"/>
    <s v="B)Factura sin saldo ERP"/>
    <x v="1"/>
    <m/>
    <m/>
    <m/>
    <n v="2481099"/>
    <s v="DEVOLUCION"/>
    <s v="OK"/>
    <n v="2481099"/>
    <n v="0"/>
    <n v="0"/>
    <m/>
    <n v="0"/>
    <m/>
    <n v="2481099"/>
    <n v="0"/>
    <m/>
    <n v="2481099"/>
    <n v="2201307422"/>
    <s v="27.10.202"/>
    <m/>
    <m/>
    <m/>
    <d v="2022-08-18T00:00:00"/>
    <m/>
    <n v="2"/>
    <m/>
    <m/>
    <n v="2"/>
    <n v="20221030"/>
    <n v="20221018"/>
    <n v="2481099"/>
    <n v="0"/>
    <n v="20221025"/>
  </r>
  <r>
    <n v="900422915"/>
    <s v="TURISTICA DE VIAJES PROMOTORA DE TURISMO S.A.S"/>
    <s v="FV"/>
    <n v="51326"/>
    <s v="FV"/>
    <n v="51326"/>
    <s v="FV_51326"/>
    <s v="900422915_FV_51326"/>
    <m/>
    <m/>
    <m/>
    <m/>
    <d v="2022-08-20T00:00:00"/>
    <n v="1313492"/>
    <n v="1313492"/>
    <s v="B)Factura sin saldo ERP/conciliar diferencia valor de factura"/>
    <x v="1"/>
    <m/>
    <m/>
    <m/>
    <m/>
    <m/>
    <s v="OK"/>
    <n v="1313491"/>
    <n v="0"/>
    <n v="0"/>
    <m/>
    <n v="0"/>
    <m/>
    <n v="1313491"/>
    <n v="0"/>
    <m/>
    <n v="1313491"/>
    <n v="2201304596"/>
    <s v="20.10.2022"/>
    <m/>
    <m/>
    <m/>
    <d v="2022-08-20T00:00:00"/>
    <m/>
    <n v="2"/>
    <m/>
    <m/>
    <n v="1"/>
    <n v="20220930"/>
    <n v="20220908"/>
    <n v="1313491"/>
    <n v="0"/>
    <n v="20221025"/>
  </r>
  <r>
    <n v="900422915"/>
    <s v="TURISTICA DE VIAJES PROMOTORA DE TURISMO S.A.S"/>
    <s v="CC"/>
    <n v="51429"/>
    <s v="CC"/>
    <n v="51429"/>
    <s v="CC_51429"/>
    <s v="900422915_CC_51429"/>
    <m/>
    <m/>
    <m/>
    <m/>
    <d v="2022-10-12T00:00:00"/>
    <n v="1490600"/>
    <n v="1490600"/>
    <s v="G)factura inicial en Gestion por ERP"/>
    <x v="2"/>
    <m/>
    <m/>
    <m/>
    <m/>
    <m/>
    <s v="OK"/>
    <n v="1490600"/>
    <n v="0"/>
    <n v="0"/>
    <m/>
    <n v="0"/>
    <m/>
    <n v="0"/>
    <n v="1490600"/>
    <m/>
    <m/>
    <m/>
    <m/>
    <m/>
    <m/>
    <m/>
    <d v="2022-10-12T00:00:00"/>
    <m/>
    <n v="0"/>
    <m/>
    <m/>
    <n v="1"/>
    <n v="20221030"/>
    <n v="20221020"/>
    <n v="1490600"/>
    <n v="0"/>
    <n v="20221025"/>
  </r>
  <r>
    <n v="900422915"/>
    <s v="TURISTICA DE VIAJES PROMOTORA DE TURISMO S.A.S"/>
    <s v="CC"/>
    <n v="51430"/>
    <s v="CC"/>
    <n v="51430"/>
    <s v="CC_51430"/>
    <s v="900422915_CC_51430"/>
    <m/>
    <m/>
    <m/>
    <m/>
    <d v="2022-10-12T00:00:00"/>
    <n v="1765000"/>
    <n v="1765000"/>
    <s v="G)factura inicial en Gestion por ERP"/>
    <x v="2"/>
    <m/>
    <m/>
    <m/>
    <m/>
    <m/>
    <s v="OK"/>
    <n v="1765000"/>
    <n v="0"/>
    <n v="0"/>
    <m/>
    <n v="0"/>
    <m/>
    <n v="0"/>
    <n v="1765000"/>
    <m/>
    <m/>
    <m/>
    <m/>
    <m/>
    <m/>
    <m/>
    <d v="2022-10-12T00:00:00"/>
    <m/>
    <n v="0"/>
    <m/>
    <m/>
    <n v="1"/>
    <n v="20221030"/>
    <n v="20221020"/>
    <n v="1765000"/>
    <n v="0"/>
    <n v="20221025"/>
  </r>
  <r>
    <n v="900422915"/>
    <s v="TURISTICA DE VIAJES PROMOTORA DE TURISMO S.A.S"/>
    <s v="CC"/>
    <n v="51431"/>
    <s v="CC"/>
    <n v="51431"/>
    <s v="CC_51431"/>
    <s v="900422915_CC_51431"/>
    <m/>
    <m/>
    <m/>
    <m/>
    <d v="2022-10-13T00:00:00"/>
    <n v="1911300"/>
    <n v="1911300"/>
    <s v="G)factura inicial en Gestion por ERP"/>
    <x v="2"/>
    <m/>
    <m/>
    <m/>
    <m/>
    <m/>
    <s v="OK"/>
    <n v="1911300"/>
    <n v="0"/>
    <n v="0"/>
    <m/>
    <n v="0"/>
    <m/>
    <n v="0"/>
    <n v="1911300"/>
    <m/>
    <m/>
    <m/>
    <m/>
    <m/>
    <m/>
    <m/>
    <d v="2022-10-13T00:00:00"/>
    <m/>
    <n v="0"/>
    <m/>
    <m/>
    <n v="1"/>
    <n v="20221030"/>
    <n v="20221020"/>
    <n v="1911300"/>
    <n v="0"/>
    <n v="20221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085140-441E-4F32-9A63-D6A476A988DC}" name="TablaDinámica7" cacheId="5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7" subtotal="count" baseField="0" baseItem="0"/>
    <dataField name="SALDO FACT IPS " fld="14" baseField="0" baseItem="0" numFmtId="167"/>
  </dataFields>
  <formats count="3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C9" sqref="C9"/>
    </sheetView>
  </sheetViews>
  <sheetFormatPr baseColWidth="10" defaultRowHeight="15" x14ac:dyDescent="0.25"/>
  <cols>
    <col min="1" max="1" width="4.7109375" customWidth="1"/>
    <col min="2" max="2" width="17.28515625" customWidth="1"/>
    <col min="3" max="3" width="14.140625" customWidth="1"/>
    <col min="4" max="4" width="15.28515625" customWidth="1"/>
    <col min="5" max="5" width="21.5703125" customWidth="1"/>
    <col min="6" max="6" width="21.7109375" customWidth="1"/>
    <col min="7" max="7" width="27" customWidth="1"/>
    <col min="8" max="8" width="26.85546875" customWidth="1"/>
    <col min="9" max="9" width="24" customWidth="1"/>
    <col min="10" max="10" width="21.140625" customWidth="1"/>
  </cols>
  <sheetData>
    <row r="1" spans="1:10" ht="19.5" thickBot="1" x14ac:dyDescent="0.3">
      <c r="B1" s="47" t="s">
        <v>0</v>
      </c>
      <c r="C1" s="48"/>
      <c r="D1" s="49"/>
      <c r="E1" s="49"/>
      <c r="F1" s="48"/>
      <c r="G1" s="48"/>
      <c r="H1" s="48"/>
      <c r="I1" s="48"/>
      <c r="J1" s="1"/>
    </row>
    <row r="2" spans="1:10" ht="15.75" thickBot="1" x14ac:dyDescent="0.3">
      <c r="B2" s="2"/>
      <c r="C2" s="2"/>
      <c r="D2" s="3"/>
      <c r="E2" s="4"/>
      <c r="F2" s="2"/>
      <c r="G2" s="5"/>
      <c r="H2" s="5"/>
      <c r="I2" s="5"/>
    </row>
    <row r="3" spans="1:10" ht="30.75" thickBot="1" x14ac:dyDescent="0.3">
      <c r="A3" s="6"/>
      <c r="B3" s="7" t="s">
        <v>1</v>
      </c>
      <c r="C3" s="8" t="s">
        <v>2</v>
      </c>
      <c r="D3" s="9" t="s">
        <v>3</v>
      </c>
      <c r="E3" s="10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9" t="s">
        <v>9</v>
      </c>
    </row>
    <row r="4" spans="1:10" ht="30" x14ac:dyDescent="0.25">
      <c r="B4" s="12">
        <v>51313</v>
      </c>
      <c r="C4" s="13">
        <v>44791</v>
      </c>
      <c r="D4" s="14">
        <v>2481099</v>
      </c>
      <c r="E4" s="15">
        <v>35401</v>
      </c>
      <c r="F4" s="16" t="s">
        <v>10</v>
      </c>
      <c r="G4" s="17" t="s">
        <v>11</v>
      </c>
      <c r="H4" s="18" t="s">
        <v>12</v>
      </c>
      <c r="I4" s="16" t="s">
        <v>13</v>
      </c>
      <c r="J4" s="19">
        <v>22941607</v>
      </c>
    </row>
    <row r="5" spans="1:10" ht="30" x14ac:dyDescent="0.25">
      <c r="B5" s="12">
        <v>51326</v>
      </c>
      <c r="C5" s="20">
        <v>44793</v>
      </c>
      <c r="D5" s="14">
        <v>1313492</v>
      </c>
      <c r="E5" s="12">
        <v>35405</v>
      </c>
      <c r="F5" s="16" t="s">
        <v>10</v>
      </c>
      <c r="G5" s="17" t="s">
        <v>14</v>
      </c>
      <c r="H5" s="21" t="s">
        <v>12</v>
      </c>
      <c r="I5" s="22" t="s">
        <v>13</v>
      </c>
      <c r="J5" s="23">
        <v>22996465</v>
      </c>
    </row>
    <row r="6" spans="1:10" ht="30" x14ac:dyDescent="0.25">
      <c r="B6" s="12">
        <v>51328</v>
      </c>
      <c r="C6" s="13">
        <v>44795</v>
      </c>
      <c r="D6" s="14">
        <v>2095099</v>
      </c>
      <c r="E6" s="18">
        <v>35402</v>
      </c>
      <c r="F6" s="16" t="s">
        <v>10</v>
      </c>
      <c r="G6" s="17" t="s">
        <v>15</v>
      </c>
      <c r="H6" s="18" t="s">
        <v>12</v>
      </c>
      <c r="I6" s="16" t="s">
        <v>13</v>
      </c>
      <c r="J6" s="23">
        <v>22972831</v>
      </c>
    </row>
    <row r="7" spans="1:10" ht="45" x14ac:dyDescent="0.25">
      <c r="B7" s="12">
        <v>51385</v>
      </c>
      <c r="C7" s="24">
        <v>44823</v>
      </c>
      <c r="D7" s="25">
        <v>3287800</v>
      </c>
      <c r="E7" s="18">
        <v>35407</v>
      </c>
      <c r="F7" s="18" t="s">
        <v>16</v>
      </c>
      <c r="G7" s="17" t="s">
        <v>17</v>
      </c>
      <c r="H7" s="18" t="s">
        <v>12</v>
      </c>
      <c r="I7" s="16" t="s">
        <v>18</v>
      </c>
      <c r="J7" s="26">
        <v>52050878</v>
      </c>
    </row>
    <row r="8" spans="1:10" ht="30" x14ac:dyDescent="0.25">
      <c r="B8" s="12">
        <v>51429</v>
      </c>
      <c r="C8" s="38">
        <v>44846</v>
      </c>
      <c r="D8" s="27">
        <v>1490600</v>
      </c>
      <c r="E8" s="28">
        <v>35408</v>
      </c>
      <c r="F8" s="16" t="s">
        <v>16</v>
      </c>
      <c r="G8" s="17" t="s">
        <v>14</v>
      </c>
      <c r="H8" s="18" t="s">
        <v>12</v>
      </c>
      <c r="I8" s="16" t="s">
        <v>18</v>
      </c>
      <c r="J8" s="29"/>
    </row>
    <row r="9" spans="1:10" ht="30" x14ac:dyDescent="0.25">
      <c r="B9" s="12">
        <v>51430</v>
      </c>
      <c r="C9" s="38">
        <v>44846</v>
      </c>
      <c r="D9" s="30">
        <v>1765000</v>
      </c>
      <c r="E9" s="28">
        <v>35409</v>
      </c>
      <c r="F9" s="16" t="s">
        <v>16</v>
      </c>
      <c r="G9" s="17" t="s">
        <v>19</v>
      </c>
      <c r="H9" s="18" t="s">
        <v>12</v>
      </c>
      <c r="I9" s="16" t="s">
        <v>18</v>
      </c>
      <c r="J9" s="29"/>
    </row>
    <row r="10" spans="1:10" ht="30" x14ac:dyDescent="0.25">
      <c r="B10" s="12">
        <v>51431</v>
      </c>
      <c r="C10" s="38">
        <v>44847</v>
      </c>
      <c r="D10" s="27">
        <v>1911300</v>
      </c>
      <c r="E10" s="28">
        <v>35410</v>
      </c>
      <c r="F10" s="16" t="s">
        <v>16</v>
      </c>
      <c r="G10" s="17" t="s">
        <v>20</v>
      </c>
      <c r="H10" s="18" t="s">
        <v>12</v>
      </c>
      <c r="I10" s="16" t="s">
        <v>18</v>
      </c>
      <c r="J10" s="29"/>
    </row>
    <row r="11" spans="1:10" x14ac:dyDescent="0.25">
      <c r="B11" s="12">
        <v>51435</v>
      </c>
      <c r="C11" s="38">
        <v>44847</v>
      </c>
      <c r="D11" s="27">
        <v>649500</v>
      </c>
      <c r="E11" s="28">
        <v>35363</v>
      </c>
      <c r="F11" s="16" t="s">
        <v>21</v>
      </c>
      <c r="G11" s="17" t="s">
        <v>22</v>
      </c>
      <c r="H11" s="18" t="s">
        <v>12</v>
      </c>
      <c r="I11" s="16" t="s">
        <v>23</v>
      </c>
      <c r="J11" s="29"/>
    </row>
    <row r="12" spans="1:10" ht="75" x14ac:dyDescent="0.25">
      <c r="B12" s="12">
        <v>51440</v>
      </c>
      <c r="C12" s="31">
        <v>44849</v>
      </c>
      <c r="D12" s="32">
        <v>875000</v>
      </c>
      <c r="E12" s="33">
        <v>35364</v>
      </c>
      <c r="F12" s="22" t="s">
        <v>21</v>
      </c>
      <c r="G12" s="34" t="s">
        <v>24</v>
      </c>
      <c r="H12" s="21" t="s">
        <v>12</v>
      </c>
      <c r="I12" s="22" t="s">
        <v>23</v>
      </c>
      <c r="J12" s="29"/>
    </row>
    <row r="13" spans="1:10" x14ac:dyDescent="0.25">
      <c r="B13" s="12">
        <v>51441</v>
      </c>
      <c r="C13" s="38">
        <v>44849</v>
      </c>
      <c r="D13" s="32">
        <v>175000</v>
      </c>
      <c r="E13" s="28">
        <v>35365</v>
      </c>
      <c r="F13" s="16" t="s">
        <v>21</v>
      </c>
      <c r="G13" s="17" t="s">
        <v>25</v>
      </c>
      <c r="H13" s="18" t="s">
        <v>12</v>
      </c>
      <c r="I13" s="22" t="s">
        <v>23</v>
      </c>
      <c r="J13" s="29"/>
    </row>
    <row r="14" spans="1:10" x14ac:dyDescent="0.25">
      <c r="D14" s="35"/>
      <c r="E14" s="36"/>
    </row>
    <row r="15" spans="1:10" x14ac:dyDescent="0.25">
      <c r="D15" s="37">
        <f>SUM(D4:D14)</f>
        <v>16043890</v>
      </c>
      <c r="E15" s="36"/>
    </row>
  </sheetData>
  <mergeCells count="1"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6B9CB-2870-4164-8032-6BE632B02B80}">
  <dimension ref="A3:C7"/>
  <sheetViews>
    <sheetView showGridLines="0" workbookViewId="0">
      <selection activeCell="C7" sqref="A4:C7"/>
    </sheetView>
  </sheetViews>
  <sheetFormatPr baseColWidth="10" defaultRowHeight="15" x14ac:dyDescent="0.25"/>
  <cols>
    <col min="1" max="1" width="29.5703125" bestFit="1" customWidth="1"/>
    <col min="2" max="2" width="22" customWidth="1"/>
    <col min="3" max="3" width="21.5703125" customWidth="1"/>
  </cols>
  <sheetData>
    <row r="3" spans="1:3" x14ac:dyDescent="0.25">
      <c r="A3" s="50" t="s">
        <v>108</v>
      </c>
      <c r="B3" s="58" t="s">
        <v>109</v>
      </c>
      <c r="C3" s="51" t="s">
        <v>110</v>
      </c>
    </row>
    <row r="4" spans="1:3" x14ac:dyDescent="0.25">
      <c r="A4" s="52" t="s">
        <v>105</v>
      </c>
      <c r="B4" s="59">
        <v>4</v>
      </c>
      <c r="C4" s="53">
        <v>9177490</v>
      </c>
    </row>
    <row r="5" spans="1:3" x14ac:dyDescent="0.25">
      <c r="A5" s="54" t="s">
        <v>103</v>
      </c>
      <c r="B5" s="60">
        <v>3</v>
      </c>
      <c r="C5" s="55">
        <v>5166900</v>
      </c>
    </row>
    <row r="6" spans="1:3" x14ac:dyDescent="0.25">
      <c r="A6" s="54" t="s">
        <v>102</v>
      </c>
      <c r="B6" s="60">
        <v>3</v>
      </c>
      <c r="C6" s="55">
        <v>1699500</v>
      </c>
    </row>
    <row r="7" spans="1:3" x14ac:dyDescent="0.25">
      <c r="A7" s="56" t="s">
        <v>107</v>
      </c>
      <c r="B7" s="61">
        <v>10</v>
      </c>
      <c r="C7" s="57">
        <v>16043890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755E6-6F2F-40E9-949C-6AE69EFF97D8}">
  <dimension ref="A1:AW12"/>
  <sheetViews>
    <sheetView showGridLines="0" zoomScale="85" zoomScaleNormal="85" workbookViewId="0">
      <selection activeCell="C5" sqref="C5"/>
    </sheetView>
  </sheetViews>
  <sheetFormatPr baseColWidth="10" defaultRowHeight="15" x14ac:dyDescent="0.25"/>
  <cols>
    <col min="1" max="1" width="10" bestFit="1" customWidth="1"/>
    <col min="2" max="2" width="48.28515625" bestFit="1" customWidth="1"/>
    <col min="3" max="3" width="15.7109375" bestFit="1" customWidth="1"/>
    <col min="4" max="4" width="20" bestFit="1" customWidth="1"/>
    <col min="5" max="5" width="15" bestFit="1" customWidth="1"/>
    <col min="6" max="6" width="22" bestFit="1" customWidth="1"/>
    <col min="7" max="7" width="17" customWidth="1"/>
    <col min="8" max="8" width="22.7109375" bestFit="1" customWidth="1"/>
    <col min="9" max="9" width="26" bestFit="1" customWidth="1"/>
    <col min="10" max="12" width="22.7109375" customWidth="1"/>
    <col min="13" max="13" width="17" bestFit="1" customWidth="1"/>
    <col min="14" max="14" width="17.28515625" bestFit="1" customWidth="1"/>
    <col min="15" max="15" width="17.140625" bestFit="1" customWidth="1"/>
    <col min="16" max="16" width="28.28515625" customWidth="1"/>
    <col min="17" max="17" width="30.5703125" customWidth="1"/>
    <col min="18" max="18" width="15.140625" bestFit="1" customWidth="1"/>
    <col min="19" max="19" width="22.7109375" bestFit="1" customWidth="1"/>
    <col min="20" max="20" width="16.42578125" bestFit="1" customWidth="1"/>
    <col min="21" max="21" width="14" customWidth="1"/>
    <col min="22" max="22" width="12.85546875" bestFit="1" customWidth="1"/>
    <col min="23" max="24" width="24.42578125" bestFit="1" customWidth="1"/>
    <col min="25" max="25" width="23.140625" bestFit="1" customWidth="1"/>
    <col min="26" max="26" width="24.5703125" bestFit="1" customWidth="1"/>
    <col min="27" max="27" width="39.140625" customWidth="1"/>
    <col min="28" max="28" width="18.85546875" bestFit="1" customWidth="1"/>
    <col min="29" max="29" width="33.28515625" customWidth="1"/>
    <col min="30" max="30" width="23.28515625" bestFit="1" customWidth="1"/>
    <col min="31" max="31" width="15.28515625" bestFit="1" customWidth="1"/>
    <col min="32" max="32" width="13.42578125" bestFit="1" customWidth="1"/>
    <col min="33" max="33" width="23.5703125" bestFit="1" customWidth="1"/>
    <col min="34" max="34" width="26.42578125" bestFit="1" customWidth="1"/>
    <col min="35" max="35" width="28.28515625" bestFit="1" customWidth="1"/>
    <col min="36" max="36" width="23.28515625" bestFit="1" customWidth="1"/>
    <col min="37" max="37" width="16.85546875" bestFit="1" customWidth="1"/>
    <col min="38" max="38" width="30" bestFit="1" customWidth="1"/>
    <col min="39" max="39" width="16.28515625" bestFit="1" customWidth="1"/>
    <col min="40" max="40" width="25" bestFit="1" customWidth="1"/>
    <col min="41" max="41" width="22.5703125" bestFit="1" customWidth="1"/>
    <col min="42" max="42" width="25.85546875" bestFit="1" customWidth="1"/>
    <col min="43" max="43" width="23.140625" bestFit="1" customWidth="1"/>
    <col min="44" max="44" width="24.7109375" bestFit="1" customWidth="1"/>
    <col min="45" max="45" width="24.42578125" bestFit="1" customWidth="1"/>
    <col min="46" max="46" width="13.140625" bestFit="1" customWidth="1"/>
    <col min="47" max="47" width="33.42578125" bestFit="1" customWidth="1"/>
    <col min="48" max="48" width="50.140625" bestFit="1" customWidth="1"/>
    <col min="49" max="49" width="10.42578125" bestFit="1" customWidth="1"/>
  </cols>
  <sheetData>
    <row r="1" spans="1:49" x14ac:dyDescent="0.25">
      <c r="N1" s="39">
        <v>16043890</v>
      </c>
      <c r="O1" s="39">
        <v>16043890</v>
      </c>
      <c r="U1" s="39">
        <v>2481099</v>
      </c>
      <c r="X1" s="39">
        <v>14344389</v>
      </c>
      <c r="Y1" s="39">
        <v>0</v>
      </c>
      <c r="Z1" s="39">
        <v>0</v>
      </c>
      <c r="AB1" s="39">
        <v>0</v>
      </c>
      <c r="AD1" s="39">
        <v>9177489</v>
      </c>
      <c r="AE1" s="39">
        <v>5166900</v>
      </c>
      <c r="AF1" s="39">
        <v>0</v>
      </c>
      <c r="AG1" s="39">
        <v>0</v>
      </c>
    </row>
    <row r="2" spans="1:49" ht="39.950000000000003" customHeight="1" x14ac:dyDescent="0.25">
      <c r="A2" s="40" t="s">
        <v>26</v>
      </c>
      <c r="B2" s="40" t="s">
        <v>27</v>
      </c>
      <c r="C2" s="40" t="s">
        <v>28</v>
      </c>
      <c r="D2" s="40" t="s">
        <v>29</v>
      </c>
      <c r="E2" s="40" t="s">
        <v>30</v>
      </c>
      <c r="F2" s="40" t="s">
        <v>31</v>
      </c>
      <c r="G2" s="41" t="s">
        <v>32</v>
      </c>
      <c r="H2" s="41" t="s">
        <v>33</v>
      </c>
      <c r="I2" s="42" t="s">
        <v>34</v>
      </c>
      <c r="J2" s="42" t="s">
        <v>35</v>
      </c>
      <c r="K2" s="42" t="s">
        <v>36</v>
      </c>
      <c r="L2" s="42" t="s">
        <v>37</v>
      </c>
      <c r="M2" s="40" t="s">
        <v>38</v>
      </c>
      <c r="N2" s="40" t="s">
        <v>39</v>
      </c>
      <c r="O2" s="40" t="s">
        <v>40</v>
      </c>
      <c r="P2" s="40" t="s">
        <v>41</v>
      </c>
      <c r="Q2" s="41" t="s">
        <v>42</v>
      </c>
      <c r="R2" s="41" t="s">
        <v>43</v>
      </c>
      <c r="S2" s="41" t="s">
        <v>44</v>
      </c>
      <c r="T2" s="41" t="s">
        <v>45</v>
      </c>
      <c r="U2" s="43" t="s">
        <v>46</v>
      </c>
      <c r="V2" s="41" t="s">
        <v>47</v>
      </c>
      <c r="W2" s="40" t="s">
        <v>48</v>
      </c>
      <c r="X2" s="40" t="s">
        <v>49</v>
      </c>
      <c r="Y2" s="40" t="s">
        <v>50</v>
      </c>
      <c r="Z2" s="41" t="s">
        <v>51</v>
      </c>
      <c r="AA2" s="41" t="s">
        <v>52</v>
      </c>
      <c r="AB2" s="41" t="s">
        <v>53</v>
      </c>
      <c r="AC2" s="41" t="s">
        <v>54</v>
      </c>
      <c r="AD2" s="40" t="s">
        <v>55</v>
      </c>
      <c r="AE2" s="40" t="s">
        <v>56</v>
      </c>
      <c r="AF2" s="41" t="s">
        <v>57</v>
      </c>
      <c r="AG2" s="41" t="s">
        <v>58</v>
      </c>
      <c r="AH2" s="41" t="s">
        <v>59</v>
      </c>
      <c r="AI2" s="41" t="s">
        <v>60</v>
      </c>
      <c r="AJ2" s="40" t="s">
        <v>61</v>
      </c>
      <c r="AK2" s="40" t="s">
        <v>62</v>
      </c>
      <c r="AL2" s="40" t="s">
        <v>63</v>
      </c>
      <c r="AM2" s="40" t="s">
        <v>64</v>
      </c>
      <c r="AN2" s="40" t="s">
        <v>65</v>
      </c>
      <c r="AO2" s="40" t="s">
        <v>66</v>
      </c>
      <c r="AP2" s="40" t="s">
        <v>67</v>
      </c>
      <c r="AQ2" s="40" t="s">
        <v>68</v>
      </c>
      <c r="AR2" s="40" t="s">
        <v>69</v>
      </c>
      <c r="AS2" s="40" t="s">
        <v>70</v>
      </c>
      <c r="AT2" s="40" t="s">
        <v>71</v>
      </c>
      <c r="AU2" s="40" t="s">
        <v>72</v>
      </c>
      <c r="AV2" s="40" t="s">
        <v>73</v>
      </c>
      <c r="AW2" s="40" t="s">
        <v>74</v>
      </c>
    </row>
    <row r="3" spans="1:49" x14ac:dyDescent="0.25">
      <c r="A3" s="29">
        <v>900422915</v>
      </c>
      <c r="B3" s="29" t="s">
        <v>75</v>
      </c>
      <c r="C3" s="29"/>
      <c r="D3" s="29">
        <v>51435</v>
      </c>
      <c r="E3" s="29"/>
      <c r="F3" s="29"/>
      <c r="G3" s="44">
        <v>51435</v>
      </c>
      <c r="H3" s="45" t="s">
        <v>76</v>
      </c>
      <c r="I3" s="45"/>
      <c r="J3" s="45"/>
      <c r="K3" s="45"/>
      <c r="L3" s="45"/>
      <c r="M3" s="45">
        <v>44847</v>
      </c>
      <c r="N3" s="46">
        <v>649500</v>
      </c>
      <c r="O3" s="46">
        <v>649500</v>
      </c>
      <c r="P3" s="29" t="s">
        <v>77</v>
      </c>
      <c r="Q3" s="29" t="s">
        <v>102</v>
      </c>
      <c r="R3" s="29"/>
      <c r="S3" s="29"/>
      <c r="T3" s="29"/>
      <c r="U3" s="46"/>
      <c r="V3" s="29"/>
      <c r="W3" s="29" t="s">
        <v>78</v>
      </c>
      <c r="X3" s="46"/>
      <c r="Y3" s="46"/>
      <c r="Z3" s="46"/>
      <c r="AA3" s="29"/>
      <c r="AB3" s="46"/>
      <c r="AC3" s="29"/>
      <c r="AD3" s="46"/>
      <c r="AE3" s="46"/>
      <c r="AF3" s="46"/>
      <c r="AG3" s="46"/>
      <c r="AH3" s="29"/>
      <c r="AI3" s="29"/>
      <c r="AJ3" s="29"/>
      <c r="AK3" s="29"/>
      <c r="AL3" s="29"/>
      <c r="AM3" s="45">
        <v>44847</v>
      </c>
      <c r="AN3" s="29"/>
      <c r="AO3" s="29"/>
      <c r="AP3" s="29"/>
      <c r="AQ3" s="29"/>
      <c r="AR3" s="29"/>
      <c r="AS3" s="29"/>
      <c r="AT3" s="29"/>
      <c r="AU3" s="29"/>
      <c r="AV3" s="29"/>
      <c r="AW3" s="29">
        <v>20221025</v>
      </c>
    </row>
    <row r="4" spans="1:49" x14ac:dyDescent="0.25">
      <c r="A4" s="29">
        <v>900422915</v>
      </c>
      <c r="B4" s="29" t="s">
        <v>75</v>
      </c>
      <c r="C4" s="29"/>
      <c r="D4" s="29">
        <v>51440</v>
      </c>
      <c r="E4" s="29"/>
      <c r="F4" s="29"/>
      <c r="G4" s="44">
        <v>51440</v>
      </c>
      <c r="H4" s="45" t="s">
        <v>79</v>
      </c>
      <c r="I4" s="45"/>
      <c r="J4" s="45"/>
      <c r="K4" s="45"/>
      <c r="L4" s="45"/>
      <c r="M4" s="45">
        <v>44849</v>
      </c>
      <c r="N4" s="46">
        <v>875000</v>
      </c>
      <c r="O4" s="46">
        <v>875000</v>
      </c>
      <c r="P4" s="29" t="s">
        <v>77</v>
      </c>
      <c r="Q4" s="29" t="s">
        <v>102</v>
      </c>
      <c r="R4" s="29"/>
      <c r="S4" s="29"/>
      <c r="T4" s="29"/>
      <c r="U4" s="46"/>
      <c r="V4" s="29"/>
      <c r="W4" s="29" t="s">
        <v>78</v>
      </c>
      <c r="X4" s="46"/>
      <c r="Y4" s="46"/>
      <c r="Z4" s="46"/>
      <c r="AA4" s="29"/>
      <c r="AB4" s="46"/>
      <c r="AC4" s="29"/>
      <c r="AD4" s="46"/>
      <c r="AE4" s="46"/>
      <c r="AF4" s="46"/>
      <c r="AG4" s="46"/>
      <c r="AH4" s="29"/>
      <c r="AI4" s="29"/>
      <c r="AJ4" s="29"/>
      <c r="AK4" s="29"/>
      <c r="AL4" s="29"/>
      <c r="AM4" s="45">
        <v>44849</v>
      </c>
      <c r="AN4" s="29"/>
      <c r="AO4" s="29"/>
      <c r="AP4" s="29"/>
      <c r="AQ4" s="29"/>
      <c r="AR4" s="29"/>
      <c r="AS4" s="29"/>
      <c r="AT4" s="29"/>
      <c r="AU4" s="29"/>
      <c r="AV4" s="29"/>
      <c r="AW4" s="29">
        <v>20221025</v>
      </c>
    </row>
    <row r="5" spans="1:49" x14ac:dyDescent="0.25">
      <c r="A5" s="29">
        <v>900422915</v>
      </c>
      <c r="B5" s="29" t="s">
        <v>75</v>
      </c>
      <c r="C5" s="29"/>
      <c r="D5" s="29">
        <v>51441</v>
      </c>
      <c r="E5" s="29"/>
      <c r="F5" s="29"/>
      <c r="G5" s="44">
        <v>51441</v>
      </c>
      <c r="H5" s="45" t="s">
        <v>80</v>
      </c>
      <c r="I5" s="45"/>
      <c r="J5" s="45"/>
      <c r="K5" s="45"/>
      <c r="L5" s="45"/>
      <c r="M5" s="45">
        <v>44849</v>
      </c>
      <c r="N5" s="46">
        <v>175000</v>
      </c>
      <c r="O5" s="46">
        <v>175000</v>
      </c>
      <c r="P5" s="29" t="s">
        <v>77</v>
      </c>
      <c r="Q5" s="29" t="s">
        <v>102</v>
      </c>
      <c r="R5" s="29"/>
      <c r="S5" s="29"/>
      <c r="T5" s="29"/>
      <c r="U5" s="46"/>
      <c r="V5" s="29"/>
      <c r="W5" s="29" t="s">
        <v>78</v>
      </c>
      <c r="X5" s="46"/>
      <c r="Y5" s="46"/>
      <c r="Z5" s="46"/>
      <c r="AA5" s="29"/>
      <c r="AB5" s="46"/>
      <c r="AC5" s="29"/>
      <c r="AD5" s="46"/>
      <c r="AE5" s="46"/>
      <c r="AF5" s="46"/>
      <c r="AG5" s="46"/>
      <c r="AH5" s="29"/>
      <c r="AI5" s="29"/>
      <c r="AJ5" s="29"/>
      <c r="AK5" s="29"/>
      <c r="AL5" s="29"/>
      <c r="AM5" s="45">
        <v>44849</v>
      </c>
      <c r="AN5" s="29"/>
      <c r="AO5" s="29"/>
      <c r="AP5" s="29"/>
      <c r="AQ5" s="29"/>
      <c r="AR5" s="29"/>
      <c r="AS5" s="29"/>
      <c r="AT5" s="29"/>
      <c r="AU5" s="29"/>
      <c r="AV5" s="29"/>
      <c r="AW5" s="29">
        <v>20221025</v>
      </c>
    </row>
    <row r="6" spans="1:49" x14ac:dyDescent="0.25">
      <c r="A6" s="29">
        <v>900422915</v>
      </c>
      <c r="B6" s="29" t="s">
        <v>75</v>
      </c>
      <c r="C6" s="29" t="s">
        <v>81</v>
      </c>
      <c r="D6" s="29">
        <v>51385</v>
      </c>
      <c r="E6" s="29" t="s">
        <v>81</v>
      </c>
      <c r="F6" s="29">
        <v>51385</v>
      </c>
      <c r="G6" s="45" t="s">
        <v>82</v>
      </c>
      <c r="H6" s="45" t="s">
        <v>83</v>
      </c>
      <c r="I6" s="45"/>
      <c r="J6" s="45"/>
      <c r="K6" s="45"/>
      <c r="L6" s="45"/>
      <c r="M6" s="45">
        <v>44823</v>
      </c>
      <c r="N6" s="46">
        <v>3287800</v>
      </c>
      <c r="O6" s="46">
        <v>3287800</v>
      </c>
      <c r="P6" s="29" t="s">
        <v>84</v>
      </c>
      <c r="Q6" s="29" t="s">
        <v>105</v>
      </c>
      <c r="R6" s="29"/>
      <c r="S6" s="29"/>
      <c r="T6" s="29"/>
      <c r="U6" s="46"/>
      <c r="V6" s="29"/>
      <c r="W6" s="29" t="s">
        <v>85</v>
      </c>
      <c r="X6" s="46">
        <v>3287800</v>
      </c>
      <c r="Y6" s="46">
        <v>0</v>
      </c>
      <c r="Z6" s="46">
        <v>0</v>
      </c>
      <c r="AA6" s="29"/>
      <c r="AB6" s="46">
        <v>0</v>
      </c>
      <c r="AC6" s="29"/>
      <c r="AD6" s="46">
        <v>3287800</v>
      </c>
      <c r="AE6" s="46">
        <v>0</v>
      </c>
      <c r="AF6" s="46"/>
      <c r="AG6" s="46">
        <v>3287800</v>
      </c>
      <c r="AH6" s="29">
        <v>2201304596</v>
      </c>
      <c r="AI6" s="29" t="s">
        <v>104</v>
      </c>
      <c r="AJ6" s="29"/>
      <c r="AK6" s="29"/>
      <c r="AL6" s="29"/>
      <c r="AM6" s="45">
        <v>44823</v>
      </c>
      <c r="AN6" s="29"/>
      <c r="AO6" s="29">
        <v>2</v>
      </c>
      <c r="AP6" s="29"/>
      <c r="AQ6" s="29"/>
      <c r="AR6" s="29">
        <v>1</v>
      </c>
      <c r="AS6" s="29">
        <v>20221030</v>
      </c>
      <c r="AT6" s="29">
        <v>20221007</v>
      </c>
      <c r="AU6" s="29">
        <v>3287800</v>
      </c>
      <c r="AV6" s="29">
        <v>0</v>
      </c>
      <c r="AW6" s="29">
        <v>20221025</v>
      </c>
    </row>
    <row r="7" spans="1:49" x14ac:dyDescent="0.25">
      <c r="A7" s="29">
        <v>900422915</v>
      </c>
      <c r="B7" s="29" t="s">
        <v>75</v>
      </c>
      <c r="C7" s="29" t="s">
        <v>86</v>
      </c>
      <c r="D7" s="29">
        <v>51328</v>
      </c>
      <c r="E7" s="29" t="s">
        <v>86</v>
      </c>
      <c r="F7" s="29">
        <v>51328</v>
      </c>
      <c r="G7" s="45" t="s">
        <v>87</v>
      </c>
      <c r="H7" s="45" t="s">
        <v>88</v>
      </c>
      <c r="I7" s="45"/>
      <c r="J7" s="45"/>
      <c r="K7" s="45"/>
      <c r="L7" s="45"/>
      <c r="M7" s="45">
        <v>44795</v>
      </c>
      <c r="N7" s="46">
        <v>2095099</v>
      </c>
      <c r="O7" s="46">
        <v>2095099</v>
      </c>
      <c r="P7" s="29" t="s">
        <v>84</v>
      </c>
      <c r="Q7" s="29" t="s">
        <v>105</v>
      </c>
      <c r="R7" s="29"/>
      <c r="S7" s="29"/>
      <c r="T7" s="29"/>
      <c r="U7" s="46"/>
      <c r="V7" s="29"/>
      <c r="W7" s="29" t="s">
        <v>85</v>
      </c>
      <c r="X7" s="46">
        <v>2095099</v>
      </c>
      <c r="Y7" s="46">
        <v>0</v>
      </c>
      <c r="Z7" s="46">
        <v>0</v>
      </c>
      <c r="AA7" s="29"/>
      <c r="AB7" s="46">
        <v>0</v>
      </c>
      <c r="AC7" s="29"/>
      <c r="AD7" s="46">
        <v>2095099</v>
      </c>
      <c r="AE7" s="46">
        <v>0</v>
      </c>
      <c r="AF7" s="46"/>
      <c r="AG7" s="46">
        <v>2095099</v>
      </c>
      <c r="AH7" s="29">
        <v>2201304596</v>
      </c>
      <c r="AI7" s="29" t="s">
        <v>104</v>
      </c>
      <c r="AJ7" s="29"/>
      <c r="AK7" s="29"/>
      <c r="AL7" s="29"/>
      <c r="AM7" s="45">
        <v>44795</v>
      </c>
      <c r="AN7" s="29"/>
      <c r="AO7" s="29">
        <v>2</v>
      </c>
      <c r="AP7" s="29"/>
      <c r="AQ7" s="29"/>
      <c r="AR7" s="29">
        <v>1</v>
      </c>
      <c r="AS7" s="29">
        <v>20220930</v>
      </c>
      <c r="AT7" s="29">
        <v>20220908</v>
      </c>
      <c r="AU7" s="29">
        <v>2095099</v>
      </c>
      <c r="AV7" s="29">
        <v>0</v>
      </c>
      <c r="AW7" s="29">
        <v>20221025</v>
      </c>
    </row>
    <row r="8" spans="1:49" x14ac:dyDescent="0.25">
      <c r="A8" s="29">
        <v>900422915</v>
      </c>
      <c r="B8" s="29" t="s">
        <v>75</v>
      </c>
      <c r="C8" s="29" t="s">
        <v>86</v>
      </c>
      <c r="D8" s="29">
        <v>51313</v>
      </c>
      <c r="E8" s="29" t="s">
        <v>86</v>
      </c>
      <c r="F8" s="29">
        <v>51313</v>
      </c>
      <c r="G8" s="45" t="s">
        <v>89</v>
      </c>
      <c r="H8" s="45" t="s">
        <v>90</v>
      </c>
      <c r="I8" s="45"/>
      <c r="J8" s="45"/>
      <c r="K8" s="45"/>
      <c r="L8" s="45"/>
      <c r="M8" s="45">
        <v>44791</v>
      </c>
      <c r="N8" s="46">
        <v>2481099</v>
      </c>
      <c r="O8" s="46">
        <v>2481099</v>
      </c>
      <c r="P8" s="29" t="s">
        <v>84</v>
      </c>
      <c r="Q8" s="29" t="s">
        <v>105</v>
      </c>
      <c r="R8" s="29"/>
      <c r="S8" s="29"/>
      <c r="T8" s="29"/>
      <c r="U8" s="46">
        <v>2481099</v>
      </c>
      <c r="V8" s="29" t="s">
        <v>91</v>
      </c>
      <c r="W8" s="29" t="s">
        <v>85</v>
      </c>
      <c r="X8" s="46">
        <v>2481099</v>
      </c>
      <c r="Y8" s="46">
        <v>0</v>
      </c>
      <c r="Z8" s="46">
        <v>0</v>
      </c>
      <c r="AA8" s="29"/>
      <c r="AB8" s="46">
        <v>0</v>
      </c>
      <c r="AC8" s="29"/>
      <c r="AD8" s="46">
        <v>2481099</v>
      </c>
      <c r="AE8" s="46">
        <v>0</v>
      </c>
      <c r="AF8" s="46"/>
      <c r="AG8" s="46">
        <v>2481099</v>
      </c>
      <c r="AH8" s="29">
        <v>2201307422</v>
      </c>
      <c r="AI8" s="29" t="s">
        <v>106</v>
      </c>
      <c r="AJ8" s="29"/>
      <c r="AK8" s="29"/>
      <c r="AL8" s="29"/>
      <c r="AM8" s="45">
        <v>44791</v>
      </c>
      <c r="AN8" s="29"/>
      <c r="AO8" s="29">
        <v>2</v>
      </c>
      <c r="AP8" s="29"/>
      <c r="AQ8" s="29"/>
      <c r="AR8" s="29">
        <v>2</v>
      </c>
      <c r="AS8" s="29">
        <v>20221030</v>
      </c>
      <c r="AT8" s="29">
        <v>20221018</v>
      </c>
      <c r="AU8" s="29">
        <v>2481099</v>
      </c>
      <c r="AV8" s="29">
        <v>0</v>
      </c>
      <c r="AW8" s="29">
        <v>20221025</v>
      </c>
    </row>
    <row r="9" spans="1:49" x14ac:dyDescent="0.25">
      <c r="A9" s="29">
        <v>900422915</v>
      </c>
      <c r="B9" s="29" t="s">
        <v>75</v>
      </c>
      <c r="C9" s="29" t="s">
        <v>86</v>
      </c>
      <c r="D9" s="29">
        <v>51326</v>
      </c>
      <c r="E9" s="29" t="s">
        <v>86</v>
      </c>
      <c r="F9" s="29">
        <v>51326</v>
      </c>
      <c r="G9" s="45" t="s">
        <v>92</v>
      </c>
      <c r="H9" s="45" t="s">
        <v>93</v>
      </c>
      <c r="I9" s="45"/>
      <c r="J9" s="45"/>
      <c r="K9" s="45"/>
      <c r="L9" s="45"/>
      <c r="M9" s="45">
        <v>44793</v>
      </c>
      <c r="N9" s="46">
        <v>1313492</v>
      </c>
      <c r="O9" s="46">
        <v>1313492</v>
      </c>
      <c r="P9" s="29" t="s">
        <v>94</v>
      </c>
      <c r="Q9" s="29" t="s">
        <v>105</v>
      </c>
      <c r="R9" s="29"/>
      <c r="S9" s="29"/>
      <c r="T9" s="29"/>
      <c r="U9" s="46"/>
      <c r="V9" s="29"/>
      <c r="W9" s="29" t="s">
        <v>85</v>
      </c>
      <c r="X9" s="46">
        <v>1313491</v>
      </c>
      <c r="Y9" s="46">
        <v>0</v>
      </c>
      <c r="Z9" s="46">
        <v>0</v>
      </c>
      <c r="AA9" s="29"/>
      <c r="AB9" s="46">
        <v>0</v>
      </c>
      <c r="AC9" s="29"/>
      <c r="AD9" s="46">
        <v>1313491</v>
      </c>
      <c r="AE9" s="46">
        <v>0</v>
      </c>
      <c r="AF9" s="46"/>
      <c r="AG9" s="46">
        <v>1313491</v>
      </c>
      <c r="AH9" s="29">
        <v>2201304596</v>
      </c>
      <c r="AI9" s="29" t="s">
        <v>104</v>
      </c>
      <c r="AJ9" s="29"/>
      <c r="AK9" s="29"/>
      <c r="AL9" s="29"/>
      <c r="AM9" s="45">
        <v>44793</v>
      </c>
      <c r="AN9" s="29"/>
      <c r="AO9" s="29">
        <v>2</v>
      </c>
      <c r="AP9" s="29"/>
      <c r="AQ9" s="29"/>
      <c r="AR9" s="29">
        <v>1</v>
      </c>
      <c r="AS9" s="29">
        <v>20220930</v>
      </c>
      <c r="AT9" s="29">
        <v>20220908</v>
      </c>
      <c r="AU9" s="29">
        <v>1313491</v>
      </c>
      <c r="AV9" s="29">
        <v>0</v>
      </c>
      <c r="AW9" s="29">
        <v>20221025</v>
      </c>
    </row>
    <row r="10" spans="1:49" x14ac:dyDescent="0.25">
      <c r="A10" s="29">
        <v>900422915</v>
      </c>
      <c r="B10" s="29" t="s">
        <v>75</v>
      </c>
      <c r="C10" s="29" t="s">
        <v>81</v>
      </c>
      <c r="D10" s="29">
        <v>51429</v>
      </c>
      <c r="E10" s="29" t="s">
        <v>81</v>
      </c>
      <c r="F10" s="29">
        <v>51429</v>
      </c>
      <c r="G10" s="45" t="s">
        <v>95</v>
      </c>
      <c r="H10" s="45" t="s">
        <v>96</v>
      </c>
      <c r="I10" s="45"/>
      <c r="J10" s="45"/>
      <c r="K10" s="45"/>
      <c r="L10" s="45"/>
      <c r="M10" s="45">
        <v>44846</v>
      </c>
      <c r="N10" s="46">
        <v>1490600</v>
      </c>
      <c r="O10" s="46">
        <v>1490600</v>
      </c>
      <c r="P10" s="29" t="s">
        <v>97</v>
      </c>
      <c r="Q10" s="29" t="s">
        <v>103</v>
      </c>
      <c r="R10" s="29"/>
      <c r="S10" s="29"/>
      <c r="T10" s="29"/>
      <c r="U10" s="46"/>
      <c r="V10" s="29"/>
      <c r="W10" s="29" t="s">
        <v>85</v>
      </c>
      <c r="X10" s="46">
        <v>1490600</v>
      </c>
      <c r="Y10" s="46">
        <v>0</v>
      </c>
      <c r="Z10" s="46">
        <v>0</v>
      </c>
      <c r="AA10" s="29"/>
      <c r="AB10" s="46">
        <v>0</v>
      </c>
      <c r="AC10" s="29"/>
      <c r="AD10" s="46">
        <v>0</v>
      </c>
      <c r="AE10" s="46">
        <v>1490600</v>
      </c>
      <c r="AF10" s="46"/>
      <c r="AG10" s="46"/>
      <c r="AH10" s="29"/>
      <c r="AI10" s="29"/>
      <c r="AJ10" s="29"/>
      <c r="AK10" s="29"/>
      <c r="AL10" s="29"/>
      <c r="AM10" s="45">
        <v>44846</v>
      </c>
      <c r="AN10" s="29"/>
      <c r="AO10" s="29">
        <v>0</v>
      </c>
      <c r="AP10" s="29"/>
      <c r="AQ10" s="29"/>
      <c r="AR10" s="29">
        <v>1</v>
      </c>
      <c r="AS10" s="29">
        <v>20221030</v>
      </c>
      <c r="AT10" s="29">
        <v>20221020</v>
      </c>
      <c r="AU10" s="29">
        <v>1490600</v>
      </c>
      <c r="AV10" s="29">
        <v>0</v>
      </c>
      <c r="AW10" s="29">
        <v>20221025</v>
      </c>
    </row>
    <row r="11" spans="1:49" x14ac:dyDescent="0.25">
      <c r="A11" s="29">
        <v>900422915</v>
      </c>
      <c r="B11" s="29" t="s">
        <v>75</v>
      </c>
      <c r="C11" s="29" t="s">
        <v>81</v>
      </c>
      <c r="D11" s="29">
        <v>51430</v>
      </c>
      <c r="E11" s="29" t="s">
        <v>81</v>
      </c>
      <c r="F11" s="29">
        <v>51430</v>
      </c>
      <c r="G11" s="45" t="s">
        <v>98</v>
      </c>
      <c r="H11" s="45" t="s">
        <v>99</v>
      </c>
      <c r="I11" s="45"/>
      <c r="J11" s="45"/>
      <c r="K11" s="45"/>
      <c r="L11" s="45"/>
      <c r="M11" s="45">
        <v>44846</v>
      </c>
      <c r="N11" s="46">
        <v>1765000</v>
      </c>
      <c r="O11" s="46">
        <v>1765000</v>
      </c>
      <c r="P11" s="29" t="s">
        <v>97</v>
      </c>
      <c r="Q11" s="29" t="s">
        <v>103</v>
      </c>
      <c r="R11" s="29"/>
      <c r="S11" s="29"/>
      <c r="T11" s="29"/>
      <c r="U11" s="46"/>
      <c r="V11" s="29"/>
      <c r="W11" s="29" t="s">
        <v>85</v>
      </c>
      <c r="X11" s="46">
        <v>1765000</v>
      </c>
      <c r="Y11" s="46">
        <v>0</v>
      </c>
      <c r="Z11" s="46">
        <v>0</v>
      </c>
      <c r="AA11" s="29"/>
      <c r="AB11" s="46">
        <v>0</v>
      </c>
      <c r="AC11" s="29"/>
      <c r="AD11" s="46">
        <v>0</v>
      </c>
      <c r="AE11" s="46">
        <v>1765000</v>
      </c>
      <c r="AF11" s="46"/>
      <c r="AG11" s="46"/>
      <c r="AH11" s="29"/>
      <c r="AI11" s="29"/>
      <c r="AJ11" s="29"/>
      <c r="AK11" s="29"/>
      <c r="AL11" s="29"/>
      <c r="AM11" s="45">
        <v>44846</v>
      </c>
      <c r="AN11" s="29"/>
      <c r="AO11" s="29">
        <v>0</v>
      </c>
      <c r="AP11" s="29"/>
      <c r="AQ11" s="29"/>
      <c r="AR11" s="29">
        <v>1</v>
      </c>
      <c r="AS11" s="29">
        <v>20221030</v>
      </c>
      <c r="AT11" s="29">
        <v>20221020</v>
      </c>
      <c r="AU11" s="29">
        <v>1765000</v>
      </c>
      <c r="AV11" s="29">
        <v>0</v>
      </c>
      <c r="AW11" s="29">
        <v>20221025</v>
      </c>
    </row>
    <row r="12" spans="1:49" x14ac:dyDescent="0.25">
      <c r="A12" s="29">
        <v>900422915</v>
      </c>
      <c r="B12" s="29" t="s">
        <v>75</v>
      </c>
      <c r="C12" s="29" t="s">
        <v>81</v>
      </c>
      <c r="D12" s="29">
        <v>51431</v>
      </c>
      <c r="E12" s="29" t="s">
        <v>81</v>
      </c>
      <c r="F12" s="29">
        <v>51431</v>
      </c>
      <c r="G12" s="45" t="s">
        <v>100</v>
      </c>
      <c r="H12" s="45" t="s">
        <v>101</v>
      </c>
      <c r="I12" s="45"/>
      <c r="J12" s="45"/>
      <c r="K12" s="45"/>
      <c r="L12" s="45"/>
      <c r="M12" s="45">
        <v>44847</v>
      </c>
      <c r="N12" s="46">
        <v>1911300</v>
      </c>
      <c r="O12" s="46">
        <v>1911300</v>
      </c>
      <c r="P12" s="29" t="s">
        <v>97</v>
      </c>
      <c r="Q12" s="29" t="s">
        <v>103</v>
      </c>
      <c r="R12" s="29"/>
      <c r="S12" s="29"/>
      <c r="T12" s="29"/>
      <c r="U12" s="46"/>
      <c r="V12" s="29"/>
      <c r="W12" s="29" t="s">
        <v>85</v>
      </c>
      <c r="X12" s="46">
        <v>1911300</v>
      </c>
      <c r="Y12" s="46">
        <v>0</v>
      </c>
      <c r="Z12" s="46">
        <v>0</v>
      </c>
      <c r="AA12" s="29"/>
      <c r="AB12" s="46">
        <v>0</v>
      </c>
      <c r="AC12" s="29"/>
      <c r="AD12" s="46">
        <v>0</v>
      </c>
      <c r="AE12" s="46">
        <v>1911300</v>
      </c>
      <c r="AF12" s="46"/>
      <c r="AG12" s="46"/>
      <c r="AH12" s="29"/>
      <c r="AI12" s="29"/>
      <c r="AJ12" s="29"/>
      <c r="AK12" s="29"/>
      <c r="AL12" s="29"/>
      <c r="AM12" s="45">
        <v>44847</v>
      </c>
      <c r="AN12" s="29"/>
      <c r="AO12" s="29">
        <v>0</v>
      </c>
      <c r="AP12" s="29"/>
      <c r="AQ12" s="29"/>
      <c r="AR12" s="29">
        <v>1</v>
      </c>
      <c r="AS12" s="29">
        <v>20221030</v>
      </c>
      <c r="AT12" s="29">
        <v>20221020</v>
      </c>
      <c r="AU12" s="29">
        <v>1911300</v>
      </c>
      <c r="AV12" s="29">
        <v>0</v>
      </c>
      <c r="AW12" s="29">
        <v>20221025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7C651-9FD2-4B6D-9A14-8E5B27958C14}">
  <dimension ref="B1:J41"/>
  <sheetViews>
    <sheetView showGridLines="0" tabSelected="1" topLeftCell="A9" zoomScale="90" zoomScaleNormal="90" zoomScaleSheetLayoutView="100" workbookViewId="0">
      <selection activeCell="M26" sqref="M26"/>
    </sheetView>
  </sheetViews>
  <sheetFormatPr baseColWidth="10" defaultRowHeight="12.75" x14ac:dyDescent="0.2"/>
  <cols>
    <col min="1" max="1" width="1" style="62" customWidth="1"/>
    <col min="2" max="2" width="11.42578125" style="62"/>
    <col min="3" max="3" width="17.5703125" style="62" customWidth="1"/>
    <col min="4" max="4" width="11.5703125" style="62" customWidth="1"/>
    <col min="5" max="8" width="11.42578125" style="62"/>
    <col min="9" max="9" width="22.5703125" style="62" customWidth="1"/>
    <col min="10" max="10" width="14" style="62" customWidth="1"/>
    <col min="11" max="16384" width="11.42578125" style="62"/>
  </cols>
  <sheetData>
    <row r="1" spans="2:10" ht="6" customHeight="1" thickBot="1" x14ac:dyDescent="0.25"/>
    <row r="2" spans="2:10" ht="19.5" customHeight="1" x14ac:dyDescent="0.2">
      <c r="B2" s="63"/>
      <c r="C2" s="64"/>
      <c r="D2" s="65" t="s">
        <v>111</v>
      </c>
      <c r="E2" s="66"/>
      <c r="F2" s="66"/>
      <c r="G2" s="66"/>
      <c r="H2" s="66"/>
      <c r="I2" s="67"/>
      <c r="J2" s="68" t="s">
        <v>112</v>
      </c>
    </row>
    <row r="3" spans="2:10" ht="13.5" thickBot="1" x14ac:dyDescent="0.25">
      <c r="B3" s="69"/>
      <c r="C3" s="70"/>
      <c r="D3" s="71"/>
      <c r="E3" s="72"/>
      <c r="F3" s="72"/>
      <c r="G3" s="72"/>
      <c r="H3" s="72"/>
      <c r="I3" s="73"/>
      <c r="J3" s="74"/>
    </row>
    <row r="4" spans="2:10" x14ac:dyDescent="0.2">
      <c r="B4" s="69"/>
      <c r="C4" s="70"/>
      <c r="D4" s="65" t="s">
        <v>113</v>
      </c>
      <c r="E4" s="66"/>
      <c r="F4" s="66"/>
      <c r="G4" s="66"/>
      <c r="H4" s="66"/>
      <c r="I4" s="67"/>
      <c r="J4" s="68" t="s">
        <v>114</v>
      </c>
    </row>
    <row r="5" spans="2:10" x14ac:dyDescent="0.2">
      <c r="B5" s="69"/>
      <c r="C5" s="70"/>
      <c r="D5" s="75"/>
      <c r="E5" s="76"/>
      <c r="F5" s="76"/>
      <c r="G5" s="76"/>
      <c r="H5" s="76"/>
      <c r="I5" s="77"/>
      <c r="J5" s="78"/>
    </row>
    <row r="6" spans="2:10" ht="13.5" thickBot="1" x14ac:dyDescent="0.25">
      <c r="B6" s="79"/>
      <c r="C6" s="80"/>
      <c r="D6" s="71"/>
      <c r="E6" s="72"/>
      <c r="F6" s="72"/>
      <c r="G6" s="72"/>
      <c r="H6" s="72"/>
      <c r="I6" s="73"/>
      <c r="J6" s="74"/>
    </row>
    <row r="7" spans="2:10" x14ac:dyDescent="0.2">
      <c r="B7" s="81"/>
      <c r="J7" s="82"/>
    </row>
    <row r="8" spans="2:10" x14ac:dyDescent="0.2">
      <c r="B8" s="81"/>
      <c r="J8" s="82"/>
    </row>
    <row r="9" spans="2:10" x14ac:dyDescent="0.2">
      <c r="B9" s="81"/>
      <c r="J9" s="82"/>
    </row>
    <row r="10" spans="2:10" x14ac:dyDescent="0.2">
      <c r="B10" s="81"/>
      <c r="C10" s="83" t="s">
        <v>133</v>
      </c>
      <c r="E10" s="84"/>
      <c r="J10" s="82"/>
    </row>
    <row r="11" spans="2:10" x14ac:dyDescent="0.2">
      <c r="B11" s="81"/>
      <c r="J11" s="82"/>
    </row>
    <row r="12" spans="2:10" x14ac:dyDescent="0.2">
      <c r="B12" s="81"/>
      <c r="C12" s="83" t="s">
        <v>135</v>
      </c>
      <c r="J12" s="82"/>
    </row>
    <row r="13" spans="2:10" x14ac:dyDescent="0.2">
      <c r="B13" s="81"/>
      <c r="C13" s="83" t="s">
        <v>134</v>
      </c>
      <c r="J13" s="82"/>
    </row>
    <row r="14" spans="2:10" x14ac:dyDescent="0.2">
      <c r="B14" s="81"/>
      <c r="J14" s="82"/>
    </row>
    <row r="15" spans="2:10" x14ac:dyDescent="0.2">
      <c r="B15" s="81"/>
      <c r="C15" s="62" t="s">
        <v>136</v>
      </c>
      <c r="J15" s="82"/>
    </row>
    <row r="16" spans="2:10" x14ac:dyDescent="0.2">
      <c r="B16" s="81"/>
      <c r="C16" s="85"/>
      <c r="J16" s="82"/>
    </row>
    <row r="17" spans="2:10" x14ac:dyDescent="0.2">
      <c r="B17" s="81"/>
      <c r="C17" s="62" t="s">
        <v>137</v>
      </c>
      <c r="D17" s="84"/>
      <c r="H17" s="86" t="s">
        <v>115</v>
      </c>
      <c r="I17" s="86" t="s">
        <v>116</v>
      </c>
      <c r="J17" s="82"/>
    </row>
    <row r="18" spans="2:10" x14ac:dyDescent="0.2">
      <c r="B18" s="81"/>
      <c r="C18" s="83" t="s">
        <v>117</v>
      </c>
      <c r="D18" s="83"/>
      <c r="E18" s="83"/>
      <c r="F18" s="83"/>
      <c r="H18" s="87">
        <v>10</v>
      </c>
      <c r="I18" s="88">
        <v>16043890</v>
      </c>
      <c r="J18" s="82"/>
    </row>
    <row r="19" spans="2:10" x14ac:dyDescent="0.2">
      <c r="B19" s="81"/>
      <c r="C19" s="62" t="s">
        <v>118</v>
      </c>
      <c r="H19" s="89">
        <v>4</v>
      </c>
      <c r="I19" s="90">
        <v>9177490</v>
      </c>
      <c r="J19" s="82"/>
    </row>
    <row r="20" spans="2:10" x14ac:dyDescent="0.2">
      <c r="B20" s="81"/>
      <c r="C20" s="62" t="s">
        <v>119</v>
      </c>
      <c r="H20" s="89">
        <v>0</v>
      </c>
      <c r="I20" s="90">
        <v>0</v>
      </c>
      <c r="J20" s="82"/>
    </row>
    <row r="21" spans="2:10" x14ac:dyDescent="0.2">
      <c r="B21" s="81"/>
      <c r="C21" s="62" t="s">
        <v>120</v>
      </c>
      <c r="H21" s="89">
        <v>3</v>
      </c>
      <c r="I21" s="91">
        <v>1699500</v>
      </c>
      <c r="J21" s="82"/>
    </row>
    <row r="22" spans="2:10" x14ac:dyDescent="0.2">
      <c r="B22" s="81"/>
      <c r="C22" s="62" t="s">
        <v>121</v>
      </c>
      <c r="H22" s="89">
        <v>0</v>
      </c>
      <c r="I22" s="90">
        <v>0</v>
      </c>
      <c r="J22" s="82"/>
    </row>
    <row r="23" spans="2:10" ht="13.5" thickBot="1" x14ac:dyDescent="0.25">
      <c r="B23" s="81"/>
      <c r="C23" s="62" t="s">
        <v>122</v>
      </c>
      <c r="H23" s="92">
        <v>0</v>
      </c>
      <c r="I23" s="93">
        <v>0</v>
      </c>
      <c r="J23" s="82"/>
    </row>
    <row r="24" spans="2:10" x14ac:dyDescent="0.2">
      <c r="B24" s="81"/>
      <c r="C24" s="83" t="s">
        <v>123</v>
      </c>
      <c r="D24" s="83"/>
      <c r="E24" s="83"/>
      <c r="F24" s="83"/>
      <c r="H24" s="87">
        <f>H19+H20+H21+H22+H23</f>
        <v>7</v>
      </c>
      <c r="I24" s="94">
        <f>I19+I20+I21+I22+I23</f>
        <v>10876990</v>
      </c>
      <c r="J24" s="82"/>
    </row>
    <row r="25" spans="2:10" x14ac:dyDescent="0.2">
      <c r="B25" s="81"/>
      <c r="C25" s="62" t="s">
        <v>124</v>
      </c>
      <c r="H25" s="89">
        <v>0</v>
      </c>
      <c r="I25" s="90">
        <v>0</v>
      </c>
      <c r="J25" s="82"/>
    </row>
    <row r="26" spans="2:10" x14ac:dyDescent="0.2">
      <c r="B26" s="81"/>
      <c r="C26" s="62" t="s">
        <v>125</v>
      </c>
      <c r="H26" s="89">
        <v>0</v>
      </c>
      <c r="I26" s="90">
        <v>0</v>
      </c>
      <c r="J26" s="82"/>
    </row>
    <row r="27" spans="2:10" ht="13.5" thickBot="1" x14ac:dyDescent="0.25">
      <c r="B27" s="81"/>
      <c r="C27" s="62" t="s">
        <v>103</v>
      </c>
      <c r="H27" s="92">
        <v>3</v>
      </c>
      <c r="I27" s="93">
        <v>5166900</v>
      </c>
      <c r="J27" s="82"/>
    </row>
    <row r="28" spans="2:10" x14ac:dyDescent="0.2">
      <c r="B28" s="81"/>
      <c r="C28" s="83" t="s">
        <v>126</v>
      </c>
      <c r="D28" s="83"/>
      <c r="E28" s="83"/>
      <c r="F28" s="83"/>
      <c r="H28" s="87">
        <f>H25+H26+H27</f>
        <v>3</v>
      </c>
      <c r="I28" s="94">
        <f>I25+I26+I27</f>
        <v>5166900</v>
      </c>
      <c r="J28" s="82"/>
    </row>
    <row r="29" spans="2:10" ht="13.5" thickBot="1" x14ac:dyDescent="0.25">
      <c r="B29" s="81"/>
      <c r="C29" s="62" t="s">
        <v>127</v>
      </c>
      <c r="D29" s="83"/>
      <c r="E29" s="83"/>
      <c r="F29" s="83"/>
      <c r="H29" s="92">
        <v>0</v>
      </c>
      <c r="I29" s="93">
        <v>0</v>
      </c>
      <c r="J29" s="82"/>
    </row>
    <row r="30" spans="2:10" x14ac:dyDescent="0.2">
      <c r="B30" s="81"/>
      <c r="C30" s="83" t="s">
        <v>128</v>
      </c>
      <c r="D30" s="83"/>
      <c r="E30" s="83"/>
      <c r="F30" s="83"/>
      <c r="H30" s="89">
        <f>H29</f>
        <v>0</v>
      </c>
      <c r="I30" s="90">
        <f>I29</f>
        <v>0</v>
      </c>
      <c r="J30" s="82"/>
    </row>
    <row r="31" spans="2:10" x14ac:dyDescent="0.2">
      <c r="B31" s="81"/>
      <c r="C31" s="83"/>
      <c r="D31" s="83"/>
      <c r="E31" s="83"/>
      <c r="F31" s="83"/>
      <c r="H31" s="95"/>
      <c r="I31" s="94"/>
      <c r="J31" s="82"/>
    </row>
    <row r="32" spans="2:10" ht="13.5" thickBot="1" x14ac:dyDescent="0.25">
      <c r="B32" s="81"/>
      <c r="C32" s="83" t="s">
        <v>129</v>
      </c>
      <c r="D32" s="83"/>
      <c r="H32" s="96">
        <f>H24+H28+H30</f>
        <v>10</v>
      </c>
      <c r="I32" s="97">
        <f>I24+I28+I30</f>
        <v>16043890</v>
      </c>
      <c r="J32" s="82"/>
    </row>
    <row r="33" spans="2:10" ht="13.5" thickTop="1" x14ac:dyDescent="0.2">
      <c r="B33" s="81"/>
      <c r="C33" s="83"/>
      <c r="D33" s="83"/>
      <c r="H33" s="98"/>
      <c r="I33" s="90"/>
      <c r="J33" s="82"/>
    </row>
    <row r="34" spans="2:10" x14ac:dyDescent="0.2">
      <c r="B34" s="81"/>
      <c r="G34" s="98"/>
      <c r="H34" s="98"/>
      <c r="I34" s="98"/>
      <c r="J34" s="82"/>
    </row>
    <row r="35" spans="2:10" x14ac:dyDescent="0.2">
      <c r="B35" s="81"/>
      <c r="G35" s="98"/>
      <c r="H35" s="98"/>
      <c r="I35" s="98"/>
      <c r="J35" s="82"/>
    </row>
    <row r="36" spans="2:10" x14ac:dyDescent="0.2">
      <c r="B36" s="81"/>
      <c r="G36" s="98"/>
      <c r="H36" s="98"/>
      <c r="I36" s="98"/>
      <c r="J36" s="82"/>
    </row>
    <row r="37" spans="2:10" ht="13.5" thickBot="1" x14ac:dyDescent="0.25">
      <c r="B37" s="81"/>
      <c r="C37" s="99"/>
      <c r="D37" s="99"/>
      <c r="G37" s="100" t="s">
        <v>130</v>
      </c>
      <c r="H37" s="99"/>
      <c r="I37" s="98"/>
      <c r="J37" s="82"/>
    </row>
    <row r="38" spans="2:10" ht="4.5" customHeight="1" x14ac:dyDescent="0.2">
      <c r="B38" s="81"/>
      <c r="C38" s="98"/>
      <c r="D38" s="98"/>
      <c r="G38" s="98"/>
      <c r="H38" s="98"/>
      <c r="I38" s="98"/>
      <c r="J38" s="82"/>
    </row>
    <row r="39" spans="2:10" x14ac:dyDescent="0.2">
      <c r="B39" s="81"/>
      <c r="C39" s="83" t="s">
        <v>131</v>
      </c>
      <c r="G39" s="101" t="s">
        <v>132</v>
      </c>
      <c r="H39" s="98"/>
      <c r="I39" s="98"/>
      <c r="J39" s="82"/>
    </row>
    <row r="40" spans="2:10" x14ac:dyDescent="0.2">
      <c r="B40" s="81"/>
      <c r="G40" s="98"/>
      <c r="H40" s="98"/>
      <c r="I40" s="98"/>
      <c r="J40" s="82"/>
    </row>
    <row r="41" spans="2:10" ht="18.75" customHeight="1" thickBot="1" x14ac:dyDescent="0.25">
      <c r="B41" s="102"/>
      <c r="C41" s="103"/>
      <c r="D41" s="103"/>
      <c r="E41" s="103"/>
      <c r="F41" s="103"/>
      <c r="G41" s="99"/>
      <c r="H41" s="99"/>
      <c r="I41" s="99"/>
      <c r="J41" s="10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Diego Fernando Fernandez Valencia</cp:lastModifiedBy>
  <dcterms:created xsi:type="dcterms:W3CDTF">2022-10-18T14:26:07Z</dcterms:created>
  <dcterms:modified xsi:type="dcterms:W3CDTF">2022-10-27T16:21:54Z</dcterms:modified>
</cp:coreProperties>
</file>