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10. OCTUBRE CARTERAS REVISADAS\ESTADO DE CARTERA UNIDAD GINECOOBSTETRICA DEL PACIFICO SAS\"/>
    </mc:Choice>
  </mc:AlternateContent>
  <bookViews>
    <workbookView xWindow="0" yWindow="0" windowWidth="20490" windowHeight="7455"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FACTURA'!$A$2:$AP$11</definedName>
  </definedNames>
  <calcPr calcId="152511"/>
  <pivotCaches>
    <pivotCache cacheId="26"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2" l="1"/>
  <c r="J1" i="2"/>
  <c r="I30" i="3" l="1"/>
  <c r="H30" i="3"/>
  <c r="I28" i="3"/>
  <c r="H28" i="3"/>
  <c r="I24" i="3"/>
  <c r="H24" i="3"/>
  <c r="I32" i="3" l="1"/>
  <c r="H32" i="3"/>
  <c r="L7" i="1"/>
  <c r="L2" i="1"/>
  <c r="L11" i="1" s="1"/>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<sst xmlns="http://schemas.openxmlformats.org/spreadsheetml/2006/main" count="193" uniqueCount="127">
  <si>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</si>
  <si>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</si>
  <si>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</si>
  <si>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</si>
  <si>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</si>
  <si>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</si>
  <si>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</si>
  <si>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</si>
  <si>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</si>
  <si>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</si>
  <si>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</si>
  <si>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</si>
  <si>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UNIDAD GINECOOBSTETRICA DEL PACIFICO SAS</t>
  </si>
  <si>
    <t>FUGP</t>
  </si>
  <si>
    <t>Envio en el mismo correo la aceptacion de la radiciacion</t>
  </si>
  <si>
    <t>Glosaconciliada y justificada pendientede pago</t>
  </si>
  <si>
    <t>Glosa conciliada y justificada pendiente de pago</t>
  </si>
  <si>
    <t>FOR-CSA-018</t>
  </si>
  <si>
    <t>HOJA 1 DE 2</t>
  </si>
  <si>
    <t>RESUMEN DE CARTERA REVISADA POR LA EPS</t>
  </si>
  <si>
    <t>VERSION 1</t>
  </si>
  <si>
    <t>SANTIAGO DE CALI , OCTUBRE 10 DE 2022</t>
  </si>
  <si>
    <t>Con Corte al dia :30/09/2022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</si>
  <si>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</si>
  <si>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</si>
  <si>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</si>
  <si>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</si>
  <si>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</si>
  <si>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</si>
  <si>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</si>
  <si>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</si>
  <si>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</si>
  <si>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</si>
  <si>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</si>
  <si>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</si>
  <si>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</si>
  <si>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</si>
  <si>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</si>
  <si>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</si>
  <si>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</si>
  <si>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</si>
  <si>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</si>
  <si>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</si>
  <si>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</si>
  <si>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</si>
  <si>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</si>
  <si>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</si>
  <si>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</si>
  <si>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</si>
  <si>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</si>
  <si>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</si>
  <si>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</si>
  <si>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</si>
  <si>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</si>
  <si>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OCTUBRE 2022</t>
  </si>
  <si>
    <t>P. ABIERTAS IMPORTE</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</si>
  <si>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</si>
  <si>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</si>
  <si>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</si>
  <si>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</si>
  <si>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</si>
  <si>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</si>
  <si>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</si>
  <si>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</si>
  <si>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</si>
  <si>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DEVUELTAS</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</si>
  <si>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</si>
  <si>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</si>
  <si>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</si>
  <si>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</si>
  <si>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</si>
  <si>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</si>
  <si>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</si>
  <si>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</si>
  <si>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</si>
  <si>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</si>
  <si>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</si>
  <si>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</si>
  <si>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</si>
  <si>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</si>
  <si>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</si>
  <si>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</si>
  <si>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</si>
  <si>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</si>
  <si>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FUGP_5054</t>
  </si>
  <si>
    <t>900923860_FUGP_5054</t>
  </si>
  <si>
    <t>A)Factura no radicada en ERP</t>
  </si>
  <si>
    <t>no_cruza</t>
  </si>
  <si>
    <t>FUGP_5055</t>
  </si>
  <si>
    <t>900923860_FUGP_5055</t>
  </si>
  <si>
    <t>FUGP_2356</t>
  </si>
  <si>
    <t>900923860_FUGP_2356</t>
  </si>
  <si>
    <t>B)Factura sin saldo ERP</t>
  </si>
  <si>
    <t>OK</t>
  </si>
  <si>
    <t>FUGP_3036</t>
  </si>
  <si>
    <t>900923860_FUGP_3036</t>
  </si>
  <si>
    <t>FUGP_2061</t>
  </si>
  <si>
    <t>900923860_FUGP_2061</t>
  </si>
  <si>
    <t>C)Glosas total pendiente por respuesta de IPS</t>
  </si>
  <si>
    <t>FACTURA DEVUELTA</t>
  </si>
  <si>
    <t>SPTE INCOMPLETO, SE SOSTIENE DEVOLUCION DE LA FACTURA, AL MOMENTO DE VALIDAR LA INFORMACION NO SE EVIDENCIA SOPORTES DELAS AYUDAS DIAGNOSTICAS FACTURADAS, POR FAVOR TENER EN CUENTA QUE AL MOMENTO DE DAR RESPUESTA A LAS DEVOLUCIONES O GLOSAS SE DEBEN VOLVER A ADJUNTAR TODOS LOS SOPORTES DE LA FACTURA.CLAUDIA DIAZ</t>
  </si>
  <si>
    <t>SI</t>
  </si>
  <si>
    <t>FUGP_4547</t>
  </si>
  <si>
    <t>900923860_FUGP_4547</t>
  </si>
  <si>
    <t>D)Glosas parcial pendiente por respuesta de IPS</t>
  </si>
  <si>
    <t>FACTURA GLOSA PENDIENTE POR CONCILIAR</t>
  </si>
  <si>
    <t>AUTORIZACION: SE REALIZA OBJECCION NO SE EVIDENCIA AUTORIZACON PARA EL SERVICIO DE ECOGRAFIA OBSTETRICA CON EVALUACION DE CIRCULACION PARA LA USUARIA BIRLEY MORENO CC1111759810 ELNAP QUE ANEXAN 221863360402797 SE ENCUENTRA PAGO EN LA FACTURA FUGP-2356 FAVOR VALIDAR Y SOLICITAR AUTORIZACION PARA DAR TRAMITE.JENNIFER REBOLLEDO/CLAUDIA DIAZ</t>
  </si>
  <si>
    <t>NO</t>
  </si>
  <si>
    <t>FUGP_2171</t>
  </si>
  <si>
    <t>900923860_FUGP_2171</t>
  </si>
  <si>
    <t>D)Glosas parcial pendiente por respuesta de IPS/conciliar diferencia valor de factura</t>
  </si>
  <si>
    <t>AUTO. DESCONTAMOS LA AUTO.220328552387224 POR QUE NO EXISTEANGELA CAMPAZ</t>
  </si>
  <si>
    <t>FUGP_2451</t>
  </si>
  <si>
    <t>900923860_FUGP_2451</t>
  </si>
  <si>
    <t>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t>
  </si>
  <si>
    <t>FUGP_4546</t>
  </si>
  <si>
    <t>900923860_FUGP_4546</t>
  </si>
  <si>
    <t>FACTURACION: SE REALIZA OBJECCION PACIENTE KATHERINE ANGULOOSQUERA CC 1111794926 PERTENECE AL REGIMEN SUBSIDIADO SE DEB DE RADICAR APARTE.JENNIFER REBOLLEDO/CLAUDIA DIAZ</t>
  </si>
  <si>
    <t>FACTURA NO RADICADA</t>
  </si>
  <si>
    <t>FACTURA PENDIENTE EN PROGRAMACION DE PAGO</t>
  </si>
  <si>
    <t>Total general</t>
  </si>
  <si>
    <t>Tipificación</t>
  </si>
  <si>
    <t>Cant Facturas</t>
  </si>
  <si>
    <t>Saldo Facturas</t>
  </si>
  <si>
    <t>Señores : UNIDAD GINECOOBSTETRICA DEL PACIFICO SAS</t>
  </si>
  <si>
    <t>NIT: 900923860</t>
  </si>
  <si>
    <t>A continuacion me permito remitir nuestra respuesta al estado de cartera presentado en la fecha: 07/10/2022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</si>
</sst>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 _€_-;\-* #,##0\ _€_-;_-* &quot;-&quot;\ _€_-;_-@_-"/>
    <numFmt numFmtId="165" formatCode="yyyy\-mm\-dd;@"/>
    <numFmt numFmtId="166" formatCode="&quot;$&quot;\ #,##0.00"/>
    <numFmt numFmtId="167" formatCode="&quot;$&quot;\ #,##0;[Red]&quot;$&quot;\ #,##0"/>
    <numFmt numFmtId="168" formatCode="&quot;$&quot;\ #,##0"/>
    <numFmt numFmtId="169" formatCode="_-* #,##0_-;\-* #,##0_-;_-* &quot;-&quot;??_-;_-@_-"/>
  </numFmts>
  <fonts count="12"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8"/>
      <color theme="1"/>
      <name val="Tahoma"/>
      <family val="2"/>
    </font>
    <font>
      <sz val="9"/>
      <color theme="1"/>
      <name val="Arial"/>
      <family val="2"/>
    </font>
    <font>
      <b/>
      <sz val="10"/>
      <color theme="1"/>
      <name val="Arial"/>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1" fillId="0" borderId="0" applyFont="0" applyFill="0" applyBorder="0" applyAlignment="0" applyProtection="0"/>
    <xf numFmtId="0" fontId="8" fillId="0" borderId="0"/>
    <xf numFmtId="43" fontId="1" fillId="0" borderId="0" applyFont="0" applyFill="0" applyBorder="0" applyAlignment="0" applyProtection="0"/>
  </cellStyleXfs>
  <cellXfs count="80">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4" fontId="5" fillId="0" borderId="2" xfId="0" applyNumberFormat="1" applyFont="1" applyBorder="1" applyAlignment="1">
      <alignment horizontal="center" vertical="center" wrapText="1"/>
    </xf>
    <xf numFmtId="14" fontId="5" fillId="0" borderId="2" xfId="0" applyNumberFormat="1" applyFont="1" applyBorder="1" applyAlignment="1">
      <alignment horizontal="center" vertical="center"/>
    </xf>
    <xf numFmtId="0" fontId="6" fillId="0" borderId="1" xfId="0" applyFont="1" applyBorder="1"/>
    <xf numFmtId="0" fontId="6" fillId="0" borderId="1" xfId="0" applyFont="1" applyBorder="1" applyAlignment="1">
      <alignment horizontal="center"/>
    </xf>
    <xf numFmtId="164" fontId="6" fillId="0" borderId="1" xfId="0" applyNumberFormat="1" applyFont="1" applyBorder="1" applyAlignment="1">
      <alignment horizontal="right" vertical="center" wrapText="1"/>
    </xf>
    <xf numFmtId="14" fontId="6" fillId="0" borderId="1" xfId="0" applyNumberFormat="1" applyFont="1" applyBorder="1" applyAlignment="1">
      <alignment horizontal="center" vertical="center" wrapText="1"/>
    </xf>
    <xf numFmtId="164" fontId="6" fillId="0" borderId="1" xfId="1" applyFont="1" applyBorder="1" applyAlignment="1">
      <alignment horizontal="righ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14" fontId="6" fillId="0" borderId="2" xfId="0" applyNumberFormat="1" applyFont="1" applyBorder="1" applyAlignment="1">
      <alignment horizontal="center" vertical="center"/>
    </xf>
    <xf numFmtId="164" fontId="0" fillId="0" borderId="0" xfId="0" applyNumberFormat="1"/>
    <xf numFmtId="164" fontId="6" fillId="0" borderId="1" xfId="1" applyFont="1" applyBorder="1" applyAlignment="1">
      <alignment horizontal="center" vertical="center" wrapText="1"/>
    </xf>
    <xf numFmtId="164" fontId="6" fillId="0" borderId="1" xfId="1" applyFont="1" applyBorder="1" applyAlignment="1"/>
    <xf numFmtId="0" fontId="6" fillId="0" borderId="1" xfId="0" applyFont="1" applyBorder="1" applyAlignment="1">
      <alignment horizontal="right"/>
    </xf>
    <xf numFmtId="164" fontId="7" fillId="0" borderId="1" xfId="1" applyFont="1" applyBorder="1" applyAlignment="1">
      <alignment vertical="center"/>
    </xf>
    <xf numFmtId="0" fontId="9" fillId="0" borderId="0" xfId="2" applyFont="1"/>
    <xf numFmtId="0" fontId="9" fillId="0" borderId="3" xfId="2" applyFont="1" applyBorder="1" applyAlignment="1">
      <alignment horizontal="centerContinuous"/>
    </xf>
    <xf numFmtId="0" fontId="9" fillId="0" borderId="4" xfId="2" applyFont="1" applyBorder="1" applyAlignment="1">
      <alignment horizontal="centerContinuous"/>
    </xf>
    <xf numFmtId="0" fontId="10" fillId="0" borderId="3" xfId="2" applyFont="1" applyBorder="1" applyAlignment="1">
      <alignment horizontal="centerContinuous" vertical="center"/>
    </xf>
    <xf numFmtId="0" fontId="10" fillId="0" borderId="5" xfId="2" applyFont="1" applyBorder="1" applyAlignment="1">
      <alignment horizontal="centerContinuous" vertical="center"/>
    </xf>
    <xf numFmtId="0" fontId="10" fillId="0" borderId="4" xfId="2" applyFont="1" applyBorder="1" applyAlignment="1">
      <alignment horizontal="centerContinuous" vertical="center"/>
    </xf>
    <xf numFmtId="0" fontId="10" fillId="0" borderId="6" xfId="2" applyFont="1" applyBorder="1" applyAlignment="1">
      <alignment horizontal="centerContinuous" vertical="center"/>
    </xf>
    <xf numFmtId="0" fontId="9" fillId="0" borderId="7" xfId="2" applyFont="1" applyBorder="1" applyAlignment="1">
      <alignment horizontal="centerContinuous"/>
    </xf>
    <xf numFmtId="0" fontId="9" fillId="0" borderId="8" xfId="2" applyFont="1" applyBorder="1" applyAlignment="1">
      <alignment horizontal="centerContinuous"/>
    </xf>
    <xf numFmtId="0" fontId="10" fillId="0" borderId="9" xfId="2" applyFont="1" applyBorder="1" applyAlignment="1">
      <alignment horizontal="centerContinuous" vertical="center"/>
    </xf>
    <xf numFmtId="0" fontId="10" fillId="0" borderId="10" xfId="2" applyFont="1" applyBorder="1" applyAlignment="1">
      <alignment horizontal="centerContinuous" vertical="center"/>
    </xf>
    <xf numFmtId="0" fontId="10" fillId="0" borderId="11" xfId="2" applyFont="1" applyBorder="1" applyAlignment="1">
      <alignment horizontal="centerContinuous" vertical="center"/>
    </xf>
    <xf numFmtId="0" fontId="10" fillId="0" borderId="12" xfId="2" applyFont="1" applyBorder="1" applyAlignment="1">
      <alignment horizontal="centerContinuous" vertical="center"/>
    </xf>
    <xf numFmtId="0" fontId="10" fillId="0" borderId="7" xfId="2" applyFont="1" applyBorder="1" applyAlignment="1">
      <alignment horizontal="centerContinuous" vertical="center"/>
    </xf>
    <xf numFmtId="0" fontId="10" fillId="0" borderId="0" xfId="2" applyFont="1" applyAlignment="1">
      <alignment horizontal="centerContinuous" vertical="center"/>
    </xf>
    <xf numFmtId="0" fontId="10" fillId="0" borderId="8" xfId="2" applyFont="1" applyBorder="1" applyAlignment="1">
      <alignment horizontal="centerContinuous" vertical="center"/>
    </xf>
    <xf numFmtId="0" fontId="10" fillId="0" borderId="13" xfId="2" applyFont="1" applyBorder="1" applyAlignment="1">
      <alignment horizontal="centerContinuous" vertical="center"/>
    </xf>
    <xf numFmtId="0" fontId="9" fillId="0" borderId="9" xfId="2" applyFont="1" applyBorder="1" applyAlignment="1">
      <alignment horizontal="centerContinuous"/>
    </xf>
    <xf numFmtId="0" fontId="9" fillId="0" borderId="11" xfId="2" applyFont="1" applyBorder="1" applyAlignment="1">
      <alignment horizontal="centerContinuous"/>
    </xf>
    <xf numFmtId="0" fontId="9" fillId="0" borderId="7" xfId="2" applyFont="1" applyBorder="1"/>
    <xf numFmtId="0" fontId="9" fillId="0" borderId="8" xfId="2" applyFont="1" applyBorder="1"/>
    <xf numFmtId="0" fontId="10" fillId="0" borderId="0" xfId="2" applyFont="1"/>
    <xf numFmtId="14" fontId="9" fillId="0" borderId="0" xfId="2" applyNumberFormat="1" applyFont="1"/>
    <xf numFmtId="14" fontId="9" fillId="0" borderId="0" xfId="2" applyNumberFormat="1" applyFont="1" applyAlignment="1">
      <alignment horizontal="left"/>
    </xf>
    <xf numFmtId="0" fontId="10" fillId="0" borderId="0" xfId="2" applyFont="1" applyAlignment="1">
      <alignment horizontal="center"/>
    </xf>
    <xf numFmtId="1" fontId="10" fillId="0" borderId="0" xfId="2" applyNumberFormat="1" applyFont="1" applyAlignment="1">
      <alignment horizontal="center"/>
    </xf>
    <xf numFmtId="166" fontId="10" fillId="0" borderId="0" xfId="2" applyNumberFormat="1" applyFont="1" applyAlignment="1">
      <alignment horizontal="right"/>
    </xf>
    <xf numFmtId="1" fontId="9" fillId="0" borderId="0" xfId="2" applyNumberFormat="1" applyFont="1" applyAlignment="1">
      <alignment horizontal="center"/>
    </xf>
    <xf numFmtId="167" fontId="9" fillId="0" borderId="0" xfId="2" applyNumberFormat="1" applyFont="1" applyAlignment="1">
      <alignment horizontal="right"/>
    </xf>
    <xf numFmtId="168" fontId="9" fillId="0" borderId="0" xfId="2" applyNumberFormat="1" applyFont="1" applyAlignment="1">
      <alignment horizontal="right"/>
    </xf>
    <xf numFmtId="1" fontId="9" fillId="0" borderId="10" xfId="2" applyNumberFormat="1" applyFont="1" applyBorder="1" applyAlignment="1">
      <alignment horizontal="center"/>
    </xf>
    <xf numFmtId="167" fontId="9" fillId="0" borderId="10" xfId="2" applyNumberFormat="1" applyFont="1" applyBorder="1" applyAlignment="1">
      <alignment horizontal="right"/>
    </xf>
    <xf numFmtId="167" fontId="10" fillId="0" borderId="0" xfId="2" applyNumberFormat="1" applyFont="1" applyAlignment="1">
      <alignment horizontal="right"/>
    </xf>
    <xf numFmtId="0" fontId="9" fillId="0" borderId="0" xfId="2" applyFont="1" applyAlignment="1">
      <alignment horizontal="center"/>
    </xf>
    <xf numFmtId="1" fontId="10" fillId="0" borderId="14" xfId="2" applyNumberFormat="1" applyFont="1" applyBorder="1" applyAlignment="1">
      <alignment horizontal="center"/>
    </xf>
    <xf numFmtId="167" fontId="10" fillId="0" borderId="14" xfId="2" applyNumberFormat="1" applyFont="1" applyBorder="1" applyAlignment="1">
      <alignment horizontal="right"/>
    </xf>
    <xf numFmtId="167" fontId="9" fillId="0" borderId="0" xfId="2" applyNumberFormat="1" applyFont="1"/>
    <xf numFmtId="167" fontId="9" fillId="0" borderId="10" xfId="2" applyNumberFormat="1" applyFont="1" applyBorder="1"/>
    <xf numFmtId="167" fontId="10" fillId="0" borderId="10" xfId="2" applyNumberFormat="1" applyFont="1" applyBorder="1"/>
    <xf numFmtId="167" fontId="10" fillId="0" borderId="0" xfId="2" applyNumberFormat="1" applyFont="1"/>
    <xf numFmtId="0" fontId="9" fillId="0" borderId="9" xfId="2" applyFont="1" applyBorder="1"/>
    <xf numFmtId="0" fontId="9" fillId="0" borderId="10" xfId="2" applyFont="1" applyBorder="1"/>
    <xf numFmtId="0" fontId="9" fillId="0" borderId="11" xfId="2" applyFont="1" applyBorder="1"/>
    <xf numFmtId="0" fontId="11"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169" fontId="11" fillId="0" borderId="1" xfId="3" applyNumberFormat="1" applyFont="1" applyBorder="1" applyAlignment="1">
      <alignment horizontal="center" vertical="center" wrapText="1"/>
    </xf>
    <xf numFmtId="0" fontId="11" fillId="3" borderId="1" xfId="0" applyFont="1" applyFill="1" applyBorder="1" applyAlignment="1">
      <alignment horizontal="center" vertical="center" wrapText="1"/>
    </xf>
    <xf numFmtId="169" fontId="11" fillId="3" borderId="1" xfId="3" applyNumberFormat="1" applyFont="1" applyFill="1" applyBorder="1" applyAlignment="1">
      <alignment horizontal="center" vertical="center" wrapText="1"/>
    </xf>
    <xf numFmtId="169" fontId="11" fillId="4" borderId="1" xfId="3" applyNumberFormat="1" applyFont="1" applyFill="1" applyBorder="1" applyAlignment="1">
      <alignment horizontal="center" vertical="center" wrapText="1"/>
    </xf>
    <xf numFmtId="14" fontId="0" fillId="0" borderId="1" xfId="0" applyNumberFormat="1" applyBorder="1"/>
    <xf numFmtId="169" fontId="0" fillId="0" borderId="1" xfId="3" applyNumberFormat="1" applyFont="1" applyBorder="1"/>
    <xf numFmtId="169" fontId="0" fillId="0" borderId="0" xfId="3" applyNumberFormat="1" applyFont="1"/>
    <xf numFmtId="169" fontId="11" fillId="0" borderId="0" xfId="3" applyNumberFormat="1" applyFont="1"/>
    <xf numFmtId="0" fontId="0" fillId="0" borderId="0" xfId="0" applyAlignment="1">
      <alignment horizontal="left"/>
    </xf>
    <xf numFmtId="0" fontId="0" fillId="0" borderId="0" xfId="0" pivotButton="1" applyAlignment="1">
      <alignment horizontal="center"/>
    </xf>
    <xf numFmtId="0" fontId="0" fillId="0" borderId="0" xfId="0" applyAlignment="1">
      <alignment horizontal="center"/>
    </xf>
    <xf numFmtId="169" fontId="0" fillId="0" borderId="0" xfId="0" applyNumberFormat="1"/>
    <xf numFmtId="169" fontId="0" fillId="0" borderId="0" xfId="0" applyNumberFormat="1" applyAlignment="1">
      <alignment horizontal="center"/>
    </xf>
    <xf numFmtId="0" fontId="0" fillId="0" borderId="0" xfId="0" applyNumberFormat="1" applyAlignment="1">
      <alignment horizontal="center"/>
    </xf>
  </cellXfs>
  <cellStyles count="4">
    <cellStyle name="Millares" xfId="3" builtinId="3"/>
    <cellStyle name="Millares [0]" xfId="1" builtinId="6"/>
    <cellStyle name="Normal" xfId="0" builtinId="0"/>
    <cellStyle name="Normal 2 2" xfId="2"/>
  </cellStyles>
  <dxfs count="16">
    <dxf>
      <alignment horizontal="center" readingOrder="0"/>
    </dxf>
    <dxf>
      <alignment horizontal="center" readingOrder="0"/>
    </dxf>
    <dxf>
      <alignment horizontal="center" readingOrder="0"/>
    </dxf>
    <dxf>
      <alignment horizontal="center" readingOrder="0"/>
    </dxf>
    <dxf>
      <numFmt numFmtId="169" formatCode="_-* #,##0_-;\-* #,##0_-;_-* &quot;-&quot;??_-;_-@_-"/>
    </dxf>
    <dxf>
      <numFmt numFmtId="169" formatCode="_-* #,##0_-;\-* #,##0_-;_-* &quot;-&quot;??_-;_-@_-"/>
    </dxf>
    <dxf>
      <alignment horizontal="center" readingOrder="0"/>
    </dxf>
    <dxf>
      <alignment horizontal="center" readingOrder="0"/>
    </dxf>
    <dxf>
      <alignment horizontal="center" readingOrder="0"/>
    </dxf>
    <dxf>
      <alignment horizontal="center" readingOrder="0"/>
    </dxf>
    <dxf>
      <numFmt numFmtId="170" formatCode="_-* #,##0.0_-;\-* #,##0.0_-;_-* &quot;-&quot;??_-;_-@_-"/>
    </dxf>
    <dxf>
      <numFmt numFmtId="169" formatCode="_-* #,##0_-;\-* #,##0_-;_-* &quot;-&quot;??_-;_-@_-"/>
    </dxf>
    <dxf>
      <numFmt numFmtId="170" formatCode="_-* #,##0.0_-;\-* #,##0.0_-;_-* &quot;-&quot;??_-;_-@_-"/>
    </dxf>
    <dxf>
      <numFmt numFmtId="169" formatCode="_-* #,##0_-;\-* #,##0_-;_-* &quot;-&quot;??_-;_-@_-"/>
    </dxf>
    <dxf>
      <numFmt numFmtId="170" formatCode="_-* #,##0.0_-;\-* #,##0.0_-;_-* &quot;-&quot;??_-;_-@_-"/>
    </dxf>
    <dxf>
      <numFmt numFmtId="170"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44.600839930557" createdVersion="5" refreshedVersion="5" minRefreshableVersion="3" recordCount="9">
  <cacheSource type="worksheet">
    <worksheetSource ref="A2:AP11" sheet="ESTADO DE CADA FACTURA"/>
  </cacheSource>
  <cacheFields count="42">
    <cacheField name="NIT IPS" numFmtId="0">
      <sharedItems containsSemiMixedTypes="0" containsString="0" containsNumber="1" containsInteger="1" minValue="900923860" maxValue="900923860"/>
    </cacheField>
    <cacheField name=" ENTIDAD" numFmtId="0">
      <sharedItems/>
    </cacheField>
    <cacheField name="Prefijo Factura" numFmtId="0">
      <sharedItems/>
    </cacheField>
    <cacheField name="NUMERO FACTURA" numFmtId="0">
      <sharedItems containsSemiMixedTypes="0" containsString="0" containsNumber="1" containsInteger="1" minValue="2061" maxValue="5055"/>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2061" maxValue="4547"/>
    </cacheField>
    <cacheField name="FECHA FACT IPS" numFmtId="14">
      <sharedItems containsSemiMixedTypes="0" containsNonDate="0" containsDate="1" containsString="0" minDate="2022-02-17T00:00:00" maxDate="2022-08-23T00:00:00"/>
    </cacheField>
    <cacheField name="VALOR FACT IPS" numFmtId="169">
      <sharedItems containsSemiMixedTypes="0" containsString="0" containsNumber="1" containsInteger="1" minValue="16090" maxValue="9364110"/>
    </cacheField>
    <cacheField name="SALDO FACT IPS" numFmtId="169">
      <sharedItems containsSemiMixedTypes="0" containsString="0" containsNumber="1" containsInteger="1" minValue="126090" maxValue="9197140"/>
    </cacheField>
    <cacheField name="OBSERVACION SASS" numFmtId="0">
      <sharedItems/>
    </cacheField>
    <cacheField name="ESTADO EPS OCTUBRE 2022" numFmtId="0">
      <sharedItems count="4">
        <s v="FACTURA NO RADICADA"/>
        <s v="FACTURA PENDIENTE EN PROGRAMACION DE PAGO"/>
        <s v="FACTURA DEVUELTA"/>
        <s v="FACTURA GLOSA PENDIENTE POR CONCILIAR"/>
      </sharedItems>
    </cacheField>
    <cacheField name="P. ABIERTAS IMPORTE" numFmtId="0">
      <sharedItems containsString="0" containsBlank="1" containsNumber="1" containsInteger="1" minValue="1635012" maxValue="1924014"/>
    </cacheField>
    <cacheField name="P. ABIERTAS DOC" numFmtId="0">
      <sharedItems containsString="0" containsBlank="1" containsNumber="1" containsInteger="1" minValue="1222128987" maxValue="1222129002"/>
    </cacheField>
    <cacheField name="VALIDACION ALFA FACT" numFmtId="0">
      <sharedItems/>
    </cacheField>
    <cacheField name="VALOR RADICADO FACT" numFmtId="169">
      <sharedItems containsSemiMixedTypes="0" containsString="0" containsNumber="1" containsInteger="1" minValue="0" maxValue="9305210"/>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9009500"/>
    </cacheField>
    <cacheField name="VALOR GLOSA ACEPTDA" numFmtId="169">
      <sharedItems containsSemiMixedTypes="0" containsString="0" containsNumber="1" containsInteger="1" minValue="0" maxValue="0"/>
    </cacheField>
    <cacheField name="OBSERVACION GLOSA ACEPTADA" numFmtId="0">
      <sharedItems containsNonDate="0" containsString="0" containsBlank="1"/>
    </cacheField>
    <cacheField name="VALOR GLOSA DEVUELTAS" numFmtId="169">
      <sharedItems containsSemiMixedTypes="0" containsString="0" containsNumber="1" containsInteger="1" minValue="0" maxValue="9078140"/>
    </cacheField>
    <cacheField name="OBSERVACION GLOSA DEVUELTA" numFmtId="0">
      <sharedItems containsBlank="1" longText="1"/>
    </cacheField>
    <cacheField name="SALDO SASS" numFmtId="169">
      <sharedItems containsSemiMixedTypes="0" containsString="0" containsNumber="1" containsInteger="1" minValue="0" maxValue="9078140"/>
    </cacheField>
    <cacheField name="VALOR  CANCELADO SAP" numFmtId="169">
      <sharedItems containsSemiMixedTypes="0" containsString="0" containsNumber="1" containsInteger="1" minValue="0" maxValue="0"/>
    </cacheField>
    <cacheField name="RETENCION" numFmtId="169">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9">
      <sharedItems containsSemiMixedTypes="0" containsString="0" containsNumber="1" containsInteger="1" minValue="0" maxValue="0"/>
    </cacheField>
    <cacheField name="FECHA RAD IPS" numFmtId="14">
      <sharedItems containsSemiMixedTypes="0" containsNonDate="0" containsDate="1" containsString="0" minDate="2022-02-21T00:00:00" maxDate="2022-08-26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220830" maxValue="21001231"/>
    </cacheField>
    <cacheField name="F RAD SASS" numFmtId="0">
      <sharedItems containsString="0" containsBlank="1" containsNumber="1" containsInteger="1" minValue="20220419" maxValue="20220908"/>
    </cacheField>
    <cacheField name="VALOR REPORTADO CRICULAR 030" numFmtId="169">
      <sharedItems containsSemiMixedTypes="0" containsString="0" containsNumber="1" containsInteger="1" minValue="0" maxValue="9305210"/>
    </cacheField>
    <cacheField name="VALOR GLOSA ACEPTADA REPORTADO CIRCULAR 030" numFmtId="169">
      <sharedItems containsSemiMixedTypes="0" containsString="0" containsNumber="1" containsInteger="1" minValue="0" maxValue="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
  <r>
    <n v="900923860"/>
    <s v="UNIDAD GINECOOBSTETRICA DEL PACIFICO SAS"/>
    <s v="FUGP"/>
    <n v="5054"/>
    <s v="FUGP_5054"/>
    <s v="900923860_FUGP_5054"/>
    <m/>
    <m/>
    <d v="2022-08-22T00:00:00"/>
    <n v="9245140"/>
    <n v="9197140"/>
    <s v="A)Factura no radicada en ERP"/>
    <x v="0"/>
    <m/>
    <m/>
    <s v="no_cruza"/>
    <n v="0"/>
    <n v="0"/>
    <n v="0"/>
    <n v="0"/>
    <n v="0"/>
    <n v="0"/>
    <m/>
    <n v="0"/>
    <m/>
    <n v="0"/>
    <n v="0"/>
    <n v="0"/>
    <m/>
    <m/>
    <n v="0"/>
    <d v="2022-08-25T00:00:00"/>
    <m/>
    <m/>
    <m/>
    <m/>
    <m/>
    <m/>
    <m/>
    <n v="0"/>
    <n v="0"/>
    <m/>
  </r>
  <r>
    <n v="900923860"/>
    <s v="UNIDAD GINECOOBSTETRICA DEL PACIFICO SAS"/>
    <s v="FUGP"/>
    <n v="5055"/>
    <s v="FUGP_5055"/>
    <s v="900923860_FUGP_5055"/>
    <m/>
    <m/>
    <d v="2022-08-22T00:00:00"/>
    <n v="1419440"/>
    <n v="1419440"/>
    <s v="A)Factura no radicada en ERP"/>
    <x v="0"/>
    <m/>
    <m/>
    <s v="no_cruza"/>
    <n v="0"/>
    <n v="0"/>
    <n v="0"/>
    <n v="0"/>
    <n v="0"/>
    <n v="0"/>
    <m/>
    <n v="0"/>
    <m/>
    <n v="0"/>
    <n v="0"/>
    <n v="0"/>
    <m/>
    <m/>
    <n v="0"/>
    <d v="2022-08-25T00:00:00"/>
    <m/>
    <m/>
    <m/>
    <m/>
    <m/>
    <m/>
    <m/>
    <n v="0"/>
    <n v="0"/>
    <m/>
  </r>
  <r>
    <n v="900923860"/>
    <s v="UNIDAD GINECOOBSTETRICA DEL PACIFICO SAS"/>
    <s v="FUGP"/>
    <n v="2356"/>
    <s v="FUGP_2356"/>
    <s v="900923860_FUGP_2356"/>
    <s v="FUGP"/>
    <n v="2356"/>
    <d v="2022-05-16T00:00:00"/>
    <n v="1963280"/>
    <n v="1963280"/>
    <s v="B)Factura sin saldo ERP"/>
    <x v="1"/>
    <n v="1924014"/>
    <n v="1222129002"/>
    <s v="OK"/>
    <n v="1963280"/>
    <n v="0"/>
    <n v="0"/>
    <n v="0"/>
    <n v="1963280"/>
    <n v="0"/>
    <m/>
    <n v="0"/>
    <m/>
    <n v="0"/>
    <n v="0"/>
    <n v="0"/>
    <m/>
    <m/>
    <n v="0"/>
    <d v="2022-05-22T00:00:00"/>
    <m/>
    <n v="2"/>
    <m/>
    <m/>
    <n v="1"/>
    <n v="20220830"/>
    <n v="20220810"/>
    <n v="1963280"/>
    <n v="0"/>
    <m/>
  </r>
  <r>
    <n v="900923860"/>
    <s v="UNIDAD GINECOOBSTETRICA DEL PACIFICO SAS"/>
    <s v="FUGP"/>
    <n v="3036"/>
    <s v="FUGP_3036"/>
    <s v="900923860_FUGP_3036"/>
    <s v="FUGP"/>
    <n v="3036"/>
    <d v="2022-07-18T00:00:00"/>
    <n v="1668380"/>
    <n v="1668380"/>
    <s v="B)Factura sin saldo ERP"/>
    <x v="1"/>
    <n v="1635012"/>
    <n v="1222128987"/>
    <s v="OK"/>
    <n v="1668380"/>
    <n v="0"/>
    <n v="0"/>
    <n v="0"/>
    <n v="1668380"/>
    <n v="0"/>
    <m/>
    <n v="0"/>
    <m/>
    <n v="0"/>
    <n v="0"/>
    <n v="0"/>
    <m/>
    <m/>
    <n v="0"/>
    <d v="2022-07-25T00:00:00"/>
    <m/>
    <n v="2"/>
    <m/>
    <m/>
    <n v="1"/>
    <n v="20220830"/>
    <n v="20220809"/>
    <n v="1668380"/>
    <n v="0"/>
    <m/>
  </r>
  <r>
    <n v="900923860"/>
    <s v="UNIDAD GINECOOBSTETRICA DEL PACIFICO SAS"/>
    <s v="FUGP"/>
    <n v="2061"/>
    <s v="FUGP_2061"/>
    <s v="900923860_FUGP_2061"/>
    <s v="FUGP"/>
    <n v="2061"/>
    <d v="2022-02-17T00:00:00"/>
    <n v="9120940"/>
    <n v="9078140"/>
    <s v="C)Glosas total pendiente por respuesta de IPS"/>
    <x v="2"/>
    <m/>
    <m/>
    <s v="OK"/>
    <n v="9078140"/>
    <n v="0"/>
    <n v="0"/>
    <n v="0"/>
    <n v="0"/>
    <n v="0"/>
    <m/>
    <n v="9078140"/>
    <s v="SPTE INCOMPLETO, SE SOSTIENE DEVOLUCION DE LA FACTURA, AL MOMENTO DE VALIDAR LA INFORMACION NO SE EVIDENCIA SOPORTES DELAS AYUDAS DIAGNOSTICAS FACTURADAS, POR FAVOR TENER EN CUENTA QUE AL MOMENTO DE DAR RESPUESTA A LAS DEVOLUCIONES O GLOSAS SE DEBEN VOLVER A ADJUNTAR TODOS LOS SOPORTES DE LA FACTURA.CLAUDIA DIAZ"/>
    <n v="9078140"/>
    <n v="0"/>
    <n v="0"/>
    <m/>
    <m/>
    <n v="0"/>
    <d v="2022-02-21T00:00:00"/>
    <m/>
    <n v="9"/>
    <m/>
    <s v="SI"/>
    <n v="2"/>
    <n v="21001231"/>
    <n v="20220514"/>
    <n v="9078140"/>
    <n v="0"/>
    <m/>
  </r>
  <r>
    <n v="900923860"/>
    <s v="UNIDAD GINECOOBSTETRICA DEL PACIFICO SAS"/>
    <s v="FUGP"/>
    <n v="4547"/>
    <s v="FUGP_4547"/>
    <s v="900923860_FUGP_4547"/>
    <s v="FUGP"/>
    <n v="4547"/>
    <d v="2022-08-22T00:00:00"/>
    <n v="1413530"/>
    <n v="1413530"/>
    <s v="D)Glosas parcial pendiente por respuesta de IPS"/>
    <x v="3"/>
    <m/>
    <m/>
    <s v="OK"/>
    <n v="1413530"/>
    <n v="0"/>
    <n v="0"/>
    <n v="0"/>
    <n v="1287440"/>
    <n v="0"/>
    <m/>
    <n v="126090"/>
    <s v="AUTORIZACION: SE REALIZA OBJECCION NO SE EVIDENCIA AUTORIZACON PARA EL SERVICIO DE ECOGRAFIA OBSTETRICA CON EVALUACION DE CIRCULACION PARA LA USUARIA BIRLEY MORENO CC1111759810 ELNAP QUE ANEXAN 221863360402797 SE ENCUENTRA PAGO EN LA FACTURA FUGP-2356 FAVOR VALIDAR Y SOLICITAR AUTORIZACION PARA DAR TRAMITE.JENNIFER REBOLLEDO/CLAUDIA DIAZ"/>
    <n v="126090"/>
    <n v="0"/>
    <n v="0"/>
    <m/>
    <m/>
    <n v="0"/>
    <d v="2022-08-25T00:00:00"/>
    <m/>
    <n v="9"/>
    <m/>
    <s v="NO"/>
    <n v="1"/>
    <n v="21001231"/>
    <n v="20220908"/>
    <n v="1413530"/>
    <n v="0"/>
    <m/>
  </r>
  <r>
    <n v="900923860"/>
    <s v="UNIDAD GINECOOBSTETRICA DEL PACIFICO SAS"/>
    <s v="FUGP"/>
    <n v="2171"/>
    <s v="FUGP_2171"/>
    <s v="900923860_FUGP_2171"/>
    <s v="FUGP"/>
    <n v="2171"/>
    <d v="2022-03-18T00:00:00"/>
    <n v="16090"/>
    <n v="126090"/>
    <s v="D)Glosas parcial pendiente por respuesta de IPS/conciliar diferencia valor de factura"/>
    <x v="3"/>
    <m/>
    <m/>
    <s v="OK"/>
    <n v="7603860"/>
    <n v="0"/>
    <n v="0"/>
    <n v="0"/>
    <n v="7477770"/>
    <n v="0"/>
    <m/>
    <n v="126090"/>
    <s v="AUTO. DESCONTAMOS LA AUTO.220328552387224 POR QUE NO EXISTEANGELA CAMPAZ"/>
    <n v="126090"/>
    <n v="0"/>
    <n v="0"/>
    <m/>
    <m/>
    <n v="0"/>
    <d v="2022-03-23T00:00:00"/>
    <m/>
    <n v="9"/>
    <m/>
    <s v="NO"/>
    <n v="1"/>
    <n v="21001231"/>
    <n v="20220419"/>
    <n v="7603860"/>
    <n v="0"/>
    <m/>
  </r>
  <r>
    <n v="900923860"/>
    <s v="UNIDAD GINECOOBSTETRICA DEL PACIFICO SAS"/>
    <s v="FUGP"/>
    <n v="2451"/>
    <s v="FUGP_2451"/>
    <s v="900923860_FUGP_2451"/>
    <s v="FUGP"/>
    <n v="2451"/>
    <d v="2022-06-20T00:00:00"/>
    <n v="9364110"/>
    <n v="295710"/>
    <s v="D)Glosas parcial pendiente por respuesta de IPS/conciliar diferencia valor de factura"/>
    <x v="3"/>
    <m/>
    <m/>
    <s v="OK"/>
    <n v="9305210"/>
    <n v="0"/>
    <n v="0"/>
    <n v="0"/>
    <n v="9009500"/>
    <n v="0"/>
    <m/>
    <n v="295710"/>
    <s v="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
    <n v="295710"/>
    <n v="0"/>
    <n v="0"/>
    <m/>
    <m/>
    <n v="0"/>
    <d v="2022-06-23T00:00:00"/>
    <m/>
    <n v="9"/>
    <m/>
    <s v="NO"/>
    <n v="1"/>
    <n v="21001231"/>
    <n v="20220716"/>
    <n v="9305210"/>
    <n v="0"/>
    <m/>
  </r>
  <r>
    <n v="900923860"/>
    <s v="UNIDAD GINECOOBSTETRICA DEL PACIFICO SAS"/>
    <s v="FUGP"/>
    <n v="4546"/>
    <s v="FUGP_4546"/>
    <s v="900923860_FUGP_4546"/>
    <s v="FUGP"/>
    <n v="4546"/>
    <d v="2022-08-22T00:00:00"/>
    <n v="5546510"/>
    <n v="5489610"/>
    <s v="D)Glosas parcial pendiente por respuesta de IPS/conciliar diferencia valor de factura"/>
    <x v="3"/>
    <m/>
    <m/>
    <s v="OK"/>
    <n v="5489610"/>
    <n v="0"/>
    <n v="0"/>
    <n v="0"/>
    <n v="5380500"/>
    <n v="0"/>
    <m/>
    <n v="109110"/>
    <s v="FACTURACION: SE REALIZA OBJECCION PACIENTE KATHERINE ANGULOOSQUERA CC 1111794926 PERTENECE AL REGIMEN SUBSIDIADO SE DEB DE RADICAR APARTE.JENNIFER REBOLLEDO/CLAUDIA DIAZ"/>
    <n v="109110"/>
    <n v="0"/>
    <n v="0"/>
    <m/>
    <m/>
    <n v="0"/>
    <d v="2022-08-25T00:00:00"/>
    <m/>
    <n v="9"/>
    <m/>
    <s v="NO"/>
    <n v="1"/>
    <n v="21001231"/>
    <n v="20220908"/>
    <n v="548961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2">
    <pivotField showAll="0"/>
    <pivotField showAll="0"/>
    <pivotField showAll="0"/>
    <pivotField showAll="0"/>
    <pivotField showAll="0"/>
    <pivotField showAll="0"/>
    <pivotField showAll="0"/>
    <pivotField showAll="0"/>
    <pivotField numFmtId="14" showAll="0"/>
    <pivotField numFmtId="169" showAll="0"/>
    <pivotField dataField="1" numFmtId="169" showAll="0"/>
    <pivotField showAll="0"/>
    <pivotField axis="axisRow" showAll="0" sortType="ascending">
      <items count="5">
        <item x="2"/>
        <item x="3"/>
        <item x="0"/>
        <item x="1"/>
        <item t="default"/>
      </items>
      <autoSortScope>
        <pivotArea dataOnly="0" outline="0" fieldPosition="0">
          <references count="1">
            <reference field="4294967294" count="1" selected="0">
              <x v="0"/>
            </reference>
          </references>
        </pivotArea>
      </autoSortScope>
    </pivotField>
    <pivotField showAll="0"/>
    <pivotField showAll="0"/>
    <pivotField showAll="0"/>
    <pivotField numFmtId="169" showAll="0"/>
    <pivotField numFmtId="169" showAll="0"/>
    <pivotField numFmtId="169" showAll="0"/>
    <pivotField numFmtId="169" showAll="0"/>
    <pivotField numFmtId="169" showAll="0"/>
    <pivotField numFmtId="169" showAll="0"/>
    <pivotField showAll="0"/>
    <pivotField numFmtId="169" showAll="0"/>
    <pivotField showAll="0"/>
    <pivotField numFmtId="169" showAll="0"/>
    <pivotField numFmtId="169" showAll="0"/>
    <pivotField numFmtId="169" showAll="0"/>
    <pivotField showAll="0"/>
    <pivotField showAll="0"/>
    <pivotField numFmtId="169" showAll="0"/>
    <pivotField numFmtId="14" showAll="0"/>
    <pivotField showAll="0"/>
    <pivotField showAll="0"/>
    <pivotField showAll="0"/>
    <pivotField showAll="0"/>
    <pivotField showAll="0"/>
    <pivotField showAll="0"/>
    <pivotField showAll="0"/>
    <pivotField numFmtId="169" showAll="0"/>
    <pivotField numFmtId="169" showAll="0"/>
    <pivotField showAll="0"/>
  </pivotFields>
  <rowFields count="1">
    <field x="12"/>
  </rowFields>
  <rowItems count="5">
    <i>
      <x/>
    </i>
    <i>
      <x v="3"/>
    </i>
    <i>
      <x v="2"/>
    </i>
    <i>
      <x v="1"/>
    </i>
    <i t="grand">
      <x/>
    </i>
  </rowItems>
  <colFields count="1">
    <field x="-2"/>
  </colFields>
  <colItems count="2">
    <i>
      <x/>
    </i>
    <i i="1">
      <x v="1"/>
    </i>
  </colItems>
  <dataFields count="2">
    <dataField name="Cant Facturas" fld="10" subtotal="count" baseField="12" baseItem="0"/>
    <dataField name="Saldo Facturas" fld="10" baseField="0" baseItem="0" numFmtId="169"/>
  </dataFields>
  <formats count="8">
    <format dxfId="13">
      <pivotArea outline="0" collapsedLevelsAreSubtotals="1" fieldPosition="0">
        <references count="1">
          <reference field="4294967294" count="1" selected="0">
            <x v="1"/>
          </reference>
        </references>
      </pivotArea>
    </format>
    <format dxfId="11">
      <pivotArea dataOnly="0" labelOnly="1" outline="0" fieldPosition="0">
        <references count="1">
          <reference field="4294967294" count="1">
            <x v="1"/>
          </reference>
        </references>
      </pivotArea>
    </format>
    <format dxfId="9">
      <pivotArea field="12" type="button" dataOnly="0" labelOnly="1" outline="0" axis="axisRow" fieldPosition="0"/>
    </format>
    <format dxfId="8">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0"/>
  <sheetViews>
    <sheetView showGridLines="0" workbookViewId="0">
      <selection activeCell="M4" sqref="M4"/>
    </sheetView>
  </sheetViews>
  <sheetFormatPr baseColWidth="10" defaultRowHeight="15" x14ac:dyDescent="0.25"/>
  <cols>
    <col min="1" max="1" width="13.7109375" customWidth="1"/>
    <col min="2" max="2" width="11.5703125" bestFit="1" customWidth="1"/>
    <col min="4" max="4" width="17.85546875" customWidth="1"/>
    <col min="5" max="7" width="11.5703125" bestFit="1" customWidth="1"/>
    <col min="8" max="8" width="12.140625" bestFit="1" customWidth="1"/>
    <col min="9" max="9" width="17.7109375" customWidth="1"/>
    <col min="10" max="10" width="13.85546875" bestFit="1" customWidth="1"/>
    <col min="11" max="11" width="14.42578125" customWidth="1"/>
    <col min="12" max="12" width="14.42578125" bestFit="1" customWidth="1"/>
  </cols>
  <sheetData>
    <row r="1" spans="1:13" ht="45" x14ac:dyDescent="0.25">
      <c r="A1" s="1" t="s">
        <v>0</v>
      </c>
      <c r="B1" s="1" t="s">
        <v>10</v>
      </c>
      <c r="C1" s="2" t="s">
        <v>1</v>
      </c>
      <c r="D1" s="1" t="s">
        <v>11</v>
      </c>
      <c r="E1" s="2" t="s">
        <v>2</v>
      </c>
      <c r="F1" s="3" t="s">
        <v>3</v>
      </c>
      <c r="G1" s="3" t="s">
        <v>4</v>
      </c>
      <c r="H1" s="4" t="s">
        <v>5</v>
      </c>
      <c r="I1" s="4" t="s">
        <v>6</v>
      </c>
      <c r="J1" s="4" t="s">
        <v>7</v>
      </c>
      <c r="K1" s="4" t="s">
        <v>8</v>
      </c>
      <c r="L1" s="4" t="s">
        <v>9</v>
      </c>
    </row>
    <row r="2" spans="1:13" x14ac:dyDescent="0.25">
      <c r="A2" s="5"/>
      <c r="B2" s="8">
        <v>900923860</v>
      </c>
      <c r="C2" s="8" t="s">
        <v>12</v>
      </c>
      <c r="D2" s="8" t="s">
        <v>13</v>
      </c>
      <c r="E2" s="13">
        <v>2061</v>
      </c>
      <c r="F2" s="11">
        <v>44609</v>
      </c>
      <c r="G2" s="11">
        <v>44613</v>
      </c>
      <c r="H2" s="17">
        <v>9120940</v>
      </c>
      <c r="I2" s="12">
        <v>42800</v>
      </c>
      <c r="J2" s="8"/>
      <c r="K2" s="8"/>
      <c r="L2" s="10">
        <f>+H2-I2</f>
        <v>9078140</v>
      </c>
      <c r="M2" t="s">
        <v>14</v>
      </c>
    </row>
    <row r="3" spans="1:13" x14ac:dyDescent="0.25">
      <c r="A3" s="5"/>
      <c r="B3" s="8">
        <v>900923860</v>
      </c>
      <c r="C3" s="8" t="s">
        <v>12</v>
      </c>
      <c r="D3" s="8" t="s">
        <v>13</v>
      </c>
      <c r="E3" s="13">
        <v>2171</v>
      </c>
      <c r="F3" s="11">
        <v>44638</v>
      </c>
      <c r="G3" s="11">
        <v>44643</v>
      </c>
      <c r="H3" s="17">
        <v>16090</v>
      </c>
      <c r="I3" s="12">
        <v>0</v>
      </c>
      <c r="J3" s="8"/>
      <c r="K3" s="18">
        <v>126090</v>
      </c>
      <c r="L3" s="10">
        <v>126090</v>
      </c>
      <c r="M3" t="s">
        <v>15</v>
      </c>
    </row>
    <row r="4" spans="1:13" x14ac:dyDescent="0.25">
      <c r="A4" s="5"/>
      <c r="B4" s="8">
        <v>900923860</v>
      </c>
      <c r="C4" s="8" t="s">
        <v>12</v>
      </c>
      <c r="D4" s="8" t="s">
        <v>13</v>
      </c>
      <c r="E4" s="13">
        <v>2451</v>
      </c>
      <c r="F4" s="14">
        <v>44732</v>
      </c>
      <c r="G4" s="6">
        <v>44735</v>
      </c>
      <c r="H4" s="17">
        <v>9364110</v>
      </c>
      <c r="I4" s="12">
        <v>0</v>
      </c>
      <c r="J4" s="8"/>
      <c r="K4" s="8">
        <v>295710</v>
      </c>
      <c r="L4" s="10">
        <v>295710</v>
      </c>
      <c r="M4" t="s">
        <v>16</v>
      </c>
    </row>
    <row r="5" spans="1:13" x14ac:dyDescent="0.25">
      <c r="A5" s="5"/>
      <c r="B5" s="8">
        <v>900923860</v>
      </c>
      <c r="C5" s="8" t="s">
        <v>12</v>
      </c>
      <c r="D5" s="8" t="s">
        <v>13</v>
      </c>
      <c r="E5" s="13">
        <v>2356</v>
      </c>
      <c r="F5" s="15">
        <v>44697</v>
      </c>
      <c r="G5" s="6">
        <v>44703</v>
      </c>
      <c r="H5" s="17">
        <v>1963280</v>
      </c>
      <c r="I5" s="8"/>
      <c r="J5" s="8"/>
      <c r="K5" s="8"/>
      <c r="L5" s="12">
        <v>1963280</v>
      </c>
    </row>
    <row r="6" spans="1:13" x14ac:dyDescent="0.25">
      <c r="A6" s="5"/>
      <c r="B6" s="8">
        <v>900923860</v>
      </c>
      <c r="C6" s="8" t="s">
        <v>12</v>
      </c>
      <c r="D6" s="8" t="s">
        <v>13</v>
      </c>
      <c r="E6" s="13">
        <v>3036</v>
      </c>
      <c r="F6" s="15">
        <v>44760</v>
      </c>
      <c r="G6" s="6">
        <v>44767</v>
      </c>
      <c r="H6" s="17">
        <v>1668380</v>
      </c>
      <c r="I6" s="8"/>
      <c r="J6" s="8"/>
      <c r="K6" s="8"/>
      <c r="L6" s="12">
        <v>1668380</v>
      </c>
    </row>
    <row r="7" spans="1:13" x14ac:dyDescent="0.25">
      <c r="A7" s="5"/>
      <c r="B7" s="8">
        <v>900923860</v>
      </c>
      <c r="C7" s="8" t="s">
        <v>12</v>
      </c>
      <c r="D7" s="8" t="s">
        <v>13</v>
      </c>
      <c r="E7" s="9">
        <v>4546</v>
      </c>
      <c r="F7" s="7">
        <v>44795</v>
      </c>
      <c r="G7" s="6">
        <v>44798</v>
      </c>
      <c r="H7" s="17">
        <v>5546510</v>
      </c>
      <c r="I7" s="8">
        <v>56900</v>
      </c>
      <c r="J7" s="8"/>
      <c r="K7" s="8"/>
      <c r="L7" s="19">
        <f>+H7-I7</f>
        <v>5489610</v>
      </c>
    </row>
    <row r="8" spans="1:13" x14ac:dyDescent="0.25">
      <c r="A8" s="5"/>
      <c r="B8" s="8">
        <v>900923860</v>
      </c>
      <c r="C8" s="8" t="s">
        <v>12</v>
      </c>
      <c r="D8" s="8" t="s">
        <v>13</v>
      </c>
      <c r="E8" s="9">
        <v>4547</v>
      </c>
      <c r="F8" s="7">
        <v>44795</v>
      </c>
      <c r="G8" s="6">
        <v>44798</v>
      </c>
      <c r="H8" s="17">
        <v>1413530</v>
      </c>
      <c r="I8" s="8"/>
      <c r="J8" s="8"/>
      <c r="K8" s="8"/>
      <c r="L8" s="19">
        <v>1413530</v>
      </c>
    </row>
    <row r="9" spans="1:13" x14ac:dyDescent="0.25">
      <c r="A9" s="5"/>
      <c r="B9" s="8">
        <v>900923860</v>
      </c>
      <c r="C9" s="8" t="s">
        <v>12</v>
      </c>
      <c r="D9" s="8" t="s">
        <v>13</v>
      </c>
      <c r="E9" s="9">
        <v>5054</v>
      </c>
      <c r="F9" s="7">
        <v>44795</v>
      </c>
      <c r="G9" s="6">
        <v>44798</v>
      </c>
      <c r="H9" s="17">
        <v>9245140</v>
      </c>
      <c r="I9" s="8">
        <v>48000</v>
      </c>
      <c r="J9" s="8"/>
      <c r="K9" s="8"/>
      <c r="L9" s="19">
        <v>9197140</v>
      </c>
    </row>
    <row r="10" spans="1:13" x14ac:dyDescent="0.25">
      <c r="A10" s="5"/>
      <c r="B10" s="8">
        <v>900923860</v>
      </c>
      <c r="C10" s="8" t="s">
        <v>12</v>
      </c>
      <c r="D10" s="8" t="s">
        <v>13</v>
      </c>
      <c r="E10" s="9">
        <v>5055</v>
      </c>
      <c r="F10" s="7">
        <v>44795</v>
      </c>
      <c r="G10" s="6">
        <v>44798</v>
      </c>
      <c r="H10" s="17">
        <v>1419440</v>
      </c>
      <c r="I10" s="8"/>
      <c r="J10" s="8"/>
      <c r="K10" s="8"/>
      <c r="L10" s="19">
        <v>1419440</v>
      </c>
    </row>
    <row r="11" spans="1:13" x14ac:dyDescent="0.25">
      <c r="A11" s="5"/>
      <c r="B11" s="8">
        <v>900923860</v>
      </c>
      <c r="C11" s="8" t="s">
        <v>12</v>
      </c>
      <c r="D11" s="8" t="s">
        <v>13</v>
      </c>
      <c r="E11" s="9"/>
      <c r="F11" s="7"/>
      <c r="G11" s="8"/>
      <c r="H11" s="8"/>
      <c r="I11" s="8"/>
      <c r="J11" s="8"/>
      <c r="K11" s="8"/>
      <c r="L11" s="20">
        <f>SUM(L2:L10)</f>
        <v>30651320</v>
      </c>
    </row>
    <row r="20" spans="12:12" x14ac:dyDescent="0.25">
      <c r="L20" s="16"/>
    </row>
  </sheetData>
  <dataValidations count="3">
    <dataValidation type="date" allowBlank="1" showInputMessage="1" showErrorMessage="1" sqref="G11:G1048576 F1:F1048576 G1:G3">
      <formula1>36526</formula1>
      <formula2>44844</formula2>
    </dataValidation>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1"/>
  <sheetViews>
    <sheetView workbookViewId="0">
      <selection activeCell="E13" sqref="E13:E14"/>
    </sheetView>
  </sheetViews>
  <sheetFormatPr baseColWidth="10" defaultRowHeight="15" x14ac:dyDescent="0.25"/>
  <cols>
    <col min="2" max="2" width="43" bestFit="1" customWidth="1"/>
    <col min="3" max="3" width="7.42578125" bestFit="1" customWidth="1"/>
    <col min="4" max="4" width="9.28515625" bestFit="1" customWidth="1"/>
    <col min="6" max="6" width="20.85546875" bestFit="1" customWidth="1"/>
    <col min="7" max="7" width="8" bestFit="1" customWidth="1"/>
    <col min="8" max="8" width="11.140625" bestFit="1" customWidth="1"/>
    <col min="9" max="9" width="10.7109375" bestFit="1" customWidth="1"/>
    <col min="10" max="11" width="14.140625" bestFit="1" customWidth="1"/>
    <col min="13" max="13" width="47" bestFit="1" customWidth="1"/>
    <col min="14" max="14" width="13.140625" style="72" bestFit="1" customWidth="1"/>
  </cols>
  <sheetData>
    <row r="1" spans="1:42" x14ac:dyDescent="0.25">
      <c r="J1" s="73">
        <f>SUBTOTAL(9,J3:J11)</f>
        <v>39757420</v>
      </c>
      <c r="K1" s="73">
        <f>SUBTOTAL(9,K3:K11)</f>
        <v>30651320</v>
      </c>
    </row>
    <row r="2" spans="1:42" ht="105" x14ac:dyDescent="0.25">
      <c r="A2" s="64" t="s">
        <v>42</v>
      </c>
      <c r="B2" s="64" t="s">
        <v>43</v>
      </c>
      <c r="C2" s="64" t="s">
        <v>44</v>
      </c>
      <c r="D2" s="64" t="s">
        <v>45</v>
      </c>
      <c r="E2" s="64" t="s">
        <v>46</v>
      </c>
      <c r="F2" s="65" t="s">
        <v>47</v>
      </c>
      <c r="G2" s="64" t="s">
        <v>48</v>
      </c>
      <c r="H2" s="64" t="s">
        <v>49</v>
      </c>
      <c r="I2" s="64" t="s">
        <v>50</v>
      </c>
      <c r="J2" s="66" t="s">
        <v>51</v>
      </c>
      <c r="K2" s="66" t="s">
        <v>52</v>
      </c>
      <c r="L2" s="64" t="s">
        <v>53</v>
      </c>
      <c r="M2" s="67" t="s">
        <v>54</v>
      </c>
      <c r="N2" s="68" t="s">
        <v>55</v>
      </c>
      <c r="O2" s="67" t="s">
        <v>56</v>
      </c>
      <c r="P2" s="64" t="s">
        <v>57</v>
      </c>
      <c r="Q2" s="66" t="s">
        <v>58</v>
      </c>
      <c r="R2" s="66" t="s">
        <v>59</v>
      </c>
      <c r="S2" s="66" t="s">
        <v>60</v>
      </c>
      <c r="T2" s="66" t="s">
        <v>61</v>
      </c>
      <c r="U2" s="66" t="s">
        <v>62</v>
      </c>
      <c r="V2" s="69" t="s">
        <v>63</v>
      </c>
      <c r="W2" s="69" t="s">
        <v>64</v>
      </c>
      <c r="X2" s="69" t="s">
        <v>65</v>
      </c>
      <c r="Y2" s="69" t="s">
        <v>66</v>
      </c>
      <c r="Z2" s="66" t="s">
        <v>67</v>
      </c>
      <c r="AA2" s="68" t="s">
        <v>68</v>
      </c>
      <c r="AB2" s="68" t="s">
        <v>69</v>
      </c>
      <c r="AC2" s="67" t="s">
        <v>70</v>
      </c>
      <c r="AD2" s="67" t="s">
        <v>71</v>
      </c>
      <c r="AE2" s="68" t="s">
        <v>72</v>
      </c>
      <c r="AF2" s="64" t="s">
        <v>73</v>
      </c>
      <c r="AG2" s="64" t="s">
        <v>74</v>
      </c>
      <c r="AH2" s="64" t="s">
        <v>75</v>
      </c>
      <c r="AI2" s="64" t="s">
        <v>76</v>
      </c>
      <c r="AJ2" s="64" t="s">
        <v>77</v>
      </c>
      <c r="AK2" s="64" t="s">
        <v>78</v>
      </c>
      <c r="AL2" s="64" t="s">
        <v>79</v>
      </c>
      <c r="AM2" s="64" t="s">
        <v>80</v>
      </c>
      <c r="AN2" s="66" t="s">
        <v>81</v>
      </c>
      <c r="AO2" s="66" t="s">
        <v>82</v>
      </c>
      <c r="AP2" s="64" t="s">
        <v>83</v>
      </c>
    </row>
    <row r="3" spans="1:42" x14ac:dyDescent="0.25">
      <c r="A3" s="5">
        <v>900923860</v>
      </c>
      <c r="B3" s="5" t="s">
        <v>12</v>
      </c>
      <c r="C3" s="5" t="s">
        <v>13</v>
      </c>
      <c r="D3" s="5">
        <v>5054</v>
      </c>
      <c r="E3" s="5" t="s">
        <v>84</v>
      </c>
      <c r="F3" s="5" t="s">
        <v>85</v>
      </c>
      <c r="G3" s="5"/>
      <c r="H3" s="5"/>
      <c r="I3" s="70">
        <v>44795</v>
      </c>
      <c r="J3" s="71">
        <v>9245140</v>
      </c>
      <c r="K3" s="71">
        <v>9197140</v>
      </c>
      <c r="L3" s="5" t="s">
        <v>86</v>
      </c>
      <c r="M3" s="5" t="s">
        <v>118</v>
      </c>
      <c r="N3" s="5"/>
      <c r="O3" s="5"/>
      <c r="P3" s="5" t="s">
        <v>87</v>
      </c>
      <c r="Q3" s="71">
        <v>0</v>
      </c>
      <c r="R3" s="71">
        <v>0</v>
      </c>
      <c r="S3" s="71">
        <v>0</v>
      </c>
      <c r="T3" s="71">
        <v>0</v>
      </c>
      <c r="U3" s="71">
        <v>0</v>
      </c>
      <c r="V3" s="71">
        <v>0</v>
      </c>
      <c r="W3" s="5"/>
      <c r="X3" s="71">
        <v>0</v>
      </c>
      <c r="Y3" s="5"/>
      <c r="Z3" s="71">
        <v>0</v>
      </c>
      <c r="AA3" s="71">
        <v>0</v>
      </c>
      <c r="AB3" s="71">
        <v>0</v>
      </c>
      <c r="AC3" s="5"/>
      <c r="AD3" s="5"/>
      <c r="AE3" s="71">
        <v>0</v>
      </c>
      <c r="AF3" s="70">
        <v>44798</v>
      </c>
      <c r="AG3" s="5"/>
      <c r="AH3" s="5"/>
      <c r="AI3" s="5"/>
      <c r="AJ3" s="5"/>
      <c r="AK3" s="5"/>
      <c r="AL3" s="5"/>
      <c r="AM3" s="5"/>
      <c r="AN3" s="71">
        <v>0</v>
      </c>
      <c r="AO3" s="71">
        <v>0</v>
      </c>
      <c r="AP3" s="5"/>
    </row>
    <row r="4" spans="1:42" x14ac:dyDescent="0.25">
      <c r="A4" s="5">
        <v>900923860</v>
      </c>
      <c r="B4" s="5" t="s">
        <v>12</v>
      </c>
      <c r="C4" s="5" t="s">
        <v>13</v>
      </c>
      <c r="D4" s="5">
        <v>5055</v>
      </c>
      <c r="E4" s="5" t="s">
        <v>88</v>
      </c>
      <c r="F4" s="5" t="s">
        <v>89</v>
      </c>
      <c r="G4" s="5"/>
      <c r="H4" s="5"/>
      <c r="I4" s="70">
        <v>44795</v>
      </c>
      <c r="J4" s="71">
        <v>1419440</v>
      </c>
      <c r="K4" s="71">
        <v>1419440</v>
      </c>
      <c r="L4" s="5" t="s">
        <v>86</v>
      </c>
      <c r="M4" s="5" t="s">
        <v>118</v>
      </c>
      <c r="N4" s="5"/>
      <c r="O4" s="5"/>
      <c r="P4" s="5" t="s">
        <v>87</v>
      </c>
      <c r="Q4" s="71">
        <v>0</v>
      </c>
      <c r="R4" s="71">
        <v>0</v>
      </c>
      <c r="S4" s="71">
        <v>0</v>
      </c>
      <c r="T4" s="71">
        <v>0</v>
      </c>
      <c r="U4" s="71">
        <v>0</v>
      </c>
      <c r="V4" s="71">
        <v>0</v>
      </c>
      <c r="W4" s="5"/>
      <c r="X4" s="71">
        <v>0</v>
      </c>
      <c r="Y4" s="5"/>
      <c r="Z4" s="71">
        <v>0</v>
      </c>
      <c r="AA4" s="71">
        <v>0</v>
      </c>
      <c r="AB4" s="71">
        <v>0</v>
      </c>
      <c r="AC4" s="5"/>
      <c r="AD4" s="5"/>
      <c r="AE4" s="71">
        <v>0</v>
      </c>
      <c r="AF4" s="70">
        <v>44798</v>
      </c>
      <c r="AG4" s="5"/>
      <c r="AH4" s="5"/>
      <c r="AI4" s="5"/>
      <c r="AJ4" s="5"/>
      <c r="AK4" s="5"/>
      <c r="AL4" s="5"/>
      <c r="AM4" s="5"/>
      <c r="AN4" s="71">
        <v>0</v>
      </c>
      <c r="AO4" s="71">
        <v>0</v>
      </c>
      <c r="AP4" s="5"/>
    </row>
    <row r="5" spans="1:42" x14ac:dyDescent="0.25">
      <c r="A5" s="5">
        <v>900923860</v>
      </c>
      <c r="B5" s="5" t="s">
        <v>12</v>
      </c>
      <c r="C5" s="5" t="s">
        <v>13</v>
      </c>
      <c r="D5" s="5">
        <v>2356</v>
      </c>
      <c r="E5" s="5" t="s">
        <v>90</v>
      </c>
      <c r="F5" s="5" t="s">
        <v>91</v>
      </c>
      <c r="G5" s="5" t="s">
        <v>13</v>
      </c>
      <c r="H5" s="5">
        <v>2356</v>
      </c>
      <c r="I5" s="70">
        <v>44697</v>
      </c>
      <c r="J5" s="71">
        <v>1963280</v>
      </c>
      <c r="K5" s="71">
        <v>1963280</v>
      </c>
      <c r="L5" s="5" t="s">
        <v>92</v>
      </c>
      <c r="M5" s="5" t="s">
        <v>119</v>
      </c>
      <c r="N5" s="71">
        <v>1924014</v>
      </c>
      <c r="O5" s="5">
        <v>1222129002</v>
      </c>
      <c r="P5" s="5" t="s">
        <v>93</v>
      </c>
      <c r="Q5" s="71">
        <v>1963280</v>
      </c>
      <c r="R5" s="71">
        <v>0</v>
      </c>
      <c r="S5" s="71">
        <v>0</v>
      </c>
      <c r="T5" s="71">
        <v>0</v>
      </c>
      <c r="U5" s="71">
        <v>1963280</v>
      </c>
      <c r="V5" s="71">
        <v>0</v>
      </c>
      <c r="W5" s="5"/>
      <c r="X5" s="71">
        <v>0</v>
      </c>
      <c r="Y5" s="5"/>
      <c r="Z5" s="71">
        <v>0</v>
      </c>
      <c r="AA5" s="71">
        <v>0</v>
      </c>
      <c r="AB5" s="71">
        <v>0</v>
      </c>
      <c r="AC5" s="5"/>
      <c r="AD5" s="5"/>
      <c r="AE5" s="71">
        <v>0</v>
      </c>
      <c r="AF5" s="70">
        <v>44703</v>
      </c>
      <c r="AG5" s="5"/>
      <c r="AH5" s="5">
        <v>2</v>
      </c>
      <c r="AI5" s="5"/>
      <c r="AJ5" s="5"/>
      <c r="AK5" s="5">
        <v>1</v>
      </c>
      <c r="AL5" s="5">
        <v>20220830</v>
      </c>
      <c r="AM5" s="5">
        <v>20220810</v>
      </c>
      <c r="AN5" s="71">
        <v>1963280</v>
      </c>
      <c r="AO5" s="71">
        <v>0</v>
      </c>
      <c r="AP5" s="5"/>
    </row>
    <row r="6" spans="1:42" x14ac:dyDescent="0.25">
      <c r="A6" s="5">
        <v>900923860</v>
      </c>
      <c r="B6" s="5" t="s">
        <v>12</v>
      </c>
      <c r="C6" s="5" t="s">
        <v>13</v>
      </c>
      <c r="D6" s="5">
        <v>3036</v>
      </c>
      <c r="E6" s="5" t="s">
        <v>94</v>
      </c>
      <c r="F6" s="5" t="s">
        <v>95</v>
      </c>
      <c r="G6" s="5" t="s">
        <v>13</v>
      </c>
      <c r="H6" s="5">
        <v>3036</v>
      </c>
      <c r="I6" s="70">
        <v>44760</v>
      </c>
      <c r="J6" s="71">
        <v>1668380</v>
      </c>
      <c r="K6" s="71">
        <v>1668380</v>
      </c>
      <c r="L6" s="5" t="s">
        <v>92</v>
      </c>
      <c r="M6" s="5" t="s">
        <v>119</v>
      </c>
      <c r="N6" s="71">
        <v>1635012</v>
      </c>
      <c r="O6" s="5">
        <v>1222128987</v>
      </c>
      <c r="P6" s="5" t="s">
        <v>93</v>
      </c>
      <c r="Q6" s="71">
        <v>1668380</v>
      </c>
      <c r="R6" s="71">
        <v>0</v>
      </c>
      <c r="S6" s="71">
        <v>0</v>
      </c>
      <c r="T6" s="71">
        <v>0</v>
      </c>
      <c r="U6" s="71">
        <v>1668380</v>
      </c>
      <c r="V6" s="71">
        <v>0</v>
      </c>
      <c r="W6" s="5"/>
      <c r="X6" s="71">
        <v>0</v>
      </c>
      <c r="Y6" s="5"/>
      <c r="Z6" s="71">
        <v>0</v>
      </c>
      <c r="AA6" s="71">
        <v>0</v>
      </c>
      <c r="AB6" s="71">
        <v>0</v>
      </c>
      <c r="AC6" s="5"/>
      <c r="AD6" s="5"/>
      <c r="AE6" s="71">
        <v>0</v>
      </c>
      <c r="AF6" s="70">
        <v>44767</v>
      </c>
      <c r="AG6" s="5"/>
      <c r="AH6" s="5">
        <v>2</v>
      </c>
      <c r="AI6" s="5"/>
      <c r="AJ6" s="5"/>
      <c r="AK6" s="5">
        <v>1</v>
      </c>
      <c r="AL6" s="5">
        <v>20220830</v>
      </c>
      <c r="AM6" s="5">
        <v>20220809</v>
      </c>
      <c r="AN6" s="71">
        <v>1668380</v>
      </c>
      <c r="AO6" s="71">
        <v>0</v>
      </c>
      <c r="AP6" s="5"/>
    </row>
    <row r="7" spans="1:42" x14ac:dyDescent="0.25">
      <c r="A7" s="5">
        <v>900923860</v>
      </c>
      <c r="B7" s="5" t="s">
        <v>12</v>
      </c>
      <c r="C7" s="5" t="s">
        <v>13</v>
      </c>
      <c r="D7" s="5">
        <v>2061</v>
      </c>
      <c r="E7" s="5" t="s">
        <v>96</v>
      </c>
      <c r="F7" s="5" t="s">
        <v>97</v>
      </c>
      <c r="G7" s="5" t="s">
        <v>13</v>
      </c>
      <c r="H7" s="5">
        <v>2061</v>
      </c>
      <c r="I7" s="70">
        <v>44609</v>
      </c>
      <c r="J7" s="71">
        <v>9120940</v>
      </c>
      <c r="K7" s="71">
        <v>9078140</v>
      </c>
      <c r="L7" s="5" t="s">
        <v>98</v>
      </c>
      <c r="M7" s="5" t="s">
        <v>99</v>
      </c>
      <c r="N7" s="5"/>
      <c r="O7" s="5"/>
      <c r="P7" s="5" t="s">
        <v>93</v>
      </c>
      <c r="Q7" s="71">
        <v>9078140</v>
      </c>
      <c r="R7" s="71">
        <v>0</v>
      </c>
      <c r="S7" s="71">
        <v>0</v>
      </c>
      <c r="T7" s="71">
        <v>0</v>
      </c>
      <c r="U7" s="71">
        <v>0</v>
      </c>
      <c r="V7" s="71">
        <v>0</v>
      </c>
      <c r="W7" s="5"/>
      <c r="X7" s="71">
        <v>9078140</v>
      </c>
      <c r="Y7" s="5" t="s">
        <v>100</v>
      </c>
      <c r="Z7" s="71">
        <v>9078140</v>
      </c>
      <c r="AA7" s="71">
        <v>0</v>
      </c>
      <c r="AB7" s="71">
        <v>0</v>
      </c>
      <c r="AC7" s="5"/>
      <c r="AD7" s="5"/>
      <c r="AE7" s="71">
        <v>0</v>
      </c>
      <c r="AF7" s="70">
        <v>44613</v>
      </c>
      <c r="AG7" s="5"/>
      <c r="AH7" s="5">
        <v>9</v>
      </c>
      <c r="AI7" s="5"/>
      <c r="AJ7" s="5" t="s">
        <v>101</v>
      </c>
      <c r="AK7" s="5">
        <v>2</v>
      </c>
      <c r="AL7" s="5">
        <v>21001231</v>
      </c>
      <c r="AM7" s="5">
        <v>20220514</v>
      </c>
      <c r="AN7" s="71">
        <v>9078140</v>
      </c>
      <c r="AO7" s="71">
        <v>0</v>
      </c>
      <c r="AP7" s="5"/>
    </row>
    <row r="8" spans="1:42" x14ac:dyDescent="0.25">
      <c r="A8" s="5">
        <v>900923860</v>
      </c>
      <c r="B8" s="5" t="s">
        <v>12</v>
      </c>
      <c r="C8" s="5" t="s">
        <v>13</v>
      </c>
      <c r="D8" s="5">
        <v>4547</v>
      </c>
      <c r="E8" s="5" t="s">
        <v>102</v>
      </c>
      <c r="F8" s="5" t="s">
        <v>103</v>
      </c>
      <c r="G8" s="5" t="s">
        <v>13</v>
      </c>
      <c r="H8" s="5">
        <v>4547</v>
      </c>
      <c r="I8" s="70">
        <v>44795</v>
      </c>
      <c r="J8" s="71">
        <v>1413530</v>
      </c>
      <c r="K8" s="71">
        <v>1413530</v>
      </c>
      <c r="L8" s="5" t="s">
        <v>104</v>
      </c>
      <c r="M8" s="5" t="s">
        <v>105</v>
      </c>
      <c r="N8" s="5"/>
      <c r="O8" s="5"/>
      <c r="P8" s="5" t="s">
        <v>93</v>
      </c>
      <c r="Q8" s="71">
        <v>1413530</v>
      </c>
      <c r="R8" s="71">
        <v>0</v>
      </c>
      <c r="S8" s="71">
        <v>0</v>
      </c>
      <c r="T8" s="71">
        <v>0</v>
      </c>
      <c r="U8" s="71">
        <v>1287440</v>
      </c>
      <c r="V8" s="71">
        <v>0</v>
      </c>
      <c r="W8" s="5"/>
      <c r="X8" s="71">
        <v>126090</v>
      </c>
      <c r="Y8" s="5" t="s">
        <v>106</v>
      </c>
      <c r="Z8" s="71">
        <v>126090</v>
      </c>
      <c r="AA8" s="71">
        <v>0</v>
      </c>
      <c r="AB8" s="71">
        <v>0</v>
      </c>
      <c r="AC8" s="5"/>
      <c r="AD8" s="5"/>
      <c r="AE8" s="71">
        <v>0</v>
      </c>
      <c r="AF8" s="70">
        <v>44798</v>
      </c>
      <c r="AG8" s="5"/>
      <c r="AH8" s="5">
        <v>9</v>
      </c>
      <c r="AI8" s="5"/>
      <c r="AJ8" s="5" t="s">
        <v>107</v>
      </c>
      <c r="AK8" s="5">
        <v>1</v>
      </c>
      <c r="AL8" s="5">
        <v>21001231</v>
      </c>
      <c r="AM8" s="5">
        <v>20220908</v>
      </c>
      <c r="AN8" s="71">
        <v>1413530</v>
      </c>
      <c r="AO8" s="71">
        <v>0</v>
      </c>
      <c r="AP8" s="5"/>
    </row>
    <row r="9" spans="1:42" x14ac:dyDescent="0.25">
      <c r="A9" s="5">
        <v>900923860</v>
      </c>
      <c r="B9" s="5" t="s">
        <v>12</v>
      </c>
      <c r="C9" s="5" t="s">
        <v>13</v>
      </c>
      <c r="D9" s="5">
        <v>2171</v>
      </c>
      <c r="E9" s="5" t="s">
        <v>108</v>
      </c>
      <c r="F9" s="5" t="s">
        <v>109</v>
      </c>
      <c r="G9" s="5" t="s">
        <v>13</v>
      </c>
      <c r="H9" s="5">
        <v>2171</v>
      </c>
      <c r="I9" s="70">
        <v>44638</v>
      </c>
      <c r="J9" s="71">
        <v>16090</v>
      </c>
      <c r="K9" s="71">
        <v>126090</v>
      </c>
      <c r="L9" s="5" t="s">
        <v>110</v>
      </c>
      <c r="M9" s="5" t="s">
        <v>105</v>
      </c>
      <c r="N9" s="5"/>
      <c r="O9" s="5"/>
      <c r="P9" s="5" t="s">
        <v>93</v>
      </c>
      <c r="Q9" s="71">
        <v>7603860</v>
      </c>
      <c r="R9" s="71">
        <v>0</v>
      </c>
      <c r="S9" s="71">
        <v>0</v>
      </c>
      <c r="T9" s="71">
        <v>0</v>
      </c>
      <c r="U9" s="71">
        <v>7477770</v>
      </c>
      <c r="V9" s="71">
        <v>0</v>
      </c>
      <c r="W9" s="5"/>
      <c r="X9" s="71">
        <v>126090</v>
      </c>
      <c r="Y9" s="5" t="s">
        <v>111</v>
      </c>
      <c r="Z9" s="71">
        <v>126090</v>
      </c>
      <c r="AA9" s="71">
        <v>0</v>
      </c>
      <c r="AB9" s="71">
        <v>0</v>
      </c>
      <c r="AC9" s="5"/>
      <c r="AD9" s="5"/>
      <c r="AE9" s="71">
        <v>0</v>
      </c>
      <c r="AF9" s="70">
        <v>44643</v>
      </c>
      <c r="AG9" s="5"/>
      <c r="AH9" s="5">
        <v>9</v>
      </c>
      <c r="AI9" s="5"/>
      <c r="AJ9" s="5" t="s">
        <v>107</v>
      </c>
      <c r="AK9" s="5">
        <v>1</v>
      </c>
      <c r="AL9" s="5">
        <v>21001231</v>
      </c>
      <c r="AM9" s="5">
        <v>20220419</v>
      </c>
      <c r="AN9" s="71">
        <v>7603860</v>
      </c>
      <c r="AO9" s="71">
        <v>0</v>
      </c>
      <c r="AP9" s="5"/>
    </row>
    <row r="10" spans="1:42" x14ac:dyDescent="0.25">
      <c r="A10" s="5">
        <v>900923860</v>
      </c>
      <c r="B10" s="5" t="s">
        <v>12</v>
      </c>
      <c r="C10" s="5" t="s">
        <v>13</v>
      </c>
      <c r="D10" s="5">
        <v>2451</v>
      </c>
      <c r="E10" s="5" t="s">
        <v>112</v>
      </c>
      <c r="F10" s="5" t="s">
        <v>113</v>
      </c>
      <c r="G10" s="5" t="s">
        <v>13</v>
      </c>
      <c r="H10" s="5">
        <v>2451</v>
      </c>
      <c r="I10" s="70">
        <v>44732</v>
      </c>
      <c r="J10" s="71">
        <v>9364110</v>
      </c>
      <c r="K10" s="71">
        <v>295710</v>
      </c>
      <c r="L10" s="5" t="s">
        <v>110</v>
      </c>
      <c r="M10" s="5" t="s">
        <v>105</v>
      </c>
      <c r="N10" s="5"/>
      <c r="O10" s="5"/>
      <c r="P10" s="5" t="s">
        <v>93</v>
      </c>
      <c r="Q10" s="71">
        <v>9305210</v>
      </c>
      <c r="R10" s="71">
        <v>0</v>
      </c>
      <c r="S10" s="71">
        <v>0</v>
      </c>
      <c r="T10" s="71">
        <v>0</v>
      </c>
      <c r="U10" s="71">
        <v>9009500</v>
      </c>
      <c r="V10" s="71">
        <v>0</v>
      </c>
      <c r="W10" s="5"/>
      <c r="X10" s="71">
        <v>295710</v>
      </c>
      <c r="Y10" s="5" t="s">
        <v>114</v>
      </c>
      <c r="Z10" s="71">
        <v>295710</v>
      </c>
      <c r="AA10" s="71">
        <v>0</v>
      </c>
      <c r="AB10" s="71">
        <v>0</v>
      </c>
      <c r="AC10" s="5"/>
      <c r="AD10" s="5"/>
      <c r="AE10" s="71">
        <v>0</v>
      </c>
      <c r="AF10" s="70">
        <v>44735</v>
      </c>
      <c r="AG10" s="5"/>
      <c r="AH10" s="5">
        <v>9</v>
      </c>
      <c r="AI10" s="5"/>
      <c r="AJ10" s="5" t="s">
        <v>107</v>
      </c>
      <c r="AK10" s="5">
        <v>1</v>
      </c>
      <c r="AL10" s="5">
        <v>21001231</v>
      </c>
      <c r="AM10" s="5">
        <v>20220716</v>
      </c>
      <c r="AN10" s="71">
        <v>9305210</v>
      </c>
      <c r="AO10" s="71">
        <v>0</v>
      </c>
      <c r="AP10" s="5"/>
    </row>
    <row r="11" spans="1:42" x14ac:dyDescent="0.25">
      <c r="A11" s="5">
        <v>900923860</v>
      </c>
      <c r="B11" s="5" t="s">
        <v>12</v>
      </c>
      <c r="C11" s="5" t="s">
        <v>13</v>
      </c>
      <c r="D11" s="5">
        <v>4546</v>
      </c>
      <c r="E11" s="5" t="s">
        <v>115</v>
      </c>
      <c r="F11" s="5" t="s">
        <v>116</v>
      </c>
      <c r="G11" s="5" t="s">
        <v>13</v>
      </c>
      <c r="H11" s="5">
        <v>4546</v>
      </c>
      <c r="I11" s="70">
        <v>44795</v>
      </c>
      <c r="J11" s="71">
        <v>5546510</v>
      </c>
      <c r="K11" s="71">
        <v>5489610</v>
      </c>
      <c r="L11" s="5" t="s">
        <v>110</v>
      </c>
      <c r="M11" s="5" t="s">
        <v>105</v>
      </c>
      <c r="N11" s="5"/>
      <c r="O11" s="5"/>
      <c r="P11" s="5" t="s">
        <v>93</v>
      </c>
      <c r="Q11" s="71">
        <v>5489610</v>
      </c>
      <c r="R11" s="71">
        <v>0</v>
      </c>
      <c r="S11" s="71">
        <v>0</v>
      </c>
      <c r="T11" s="71">
        <v>0</v>
      </c>
      <c r="U11" s="71">
        <v>5380500</v>
      </c>
      <c r="V11" s="71">
        <v>0</v>
      </c>
      <c r="W11" s="5"/>
      <c r="X11" s="71">
        <v>109110</v>
      </c>
      <c r="Y11" s="5" t="s">
        <v>117</v>
      </c>
      <c r="Z11" s="71">
        <v>109110</v>
      </c>
      <c r="AA11" s="71">
        <v>0</v>
      </c>
      <c r="AB11" s="71">
        <v>0</v>
      </c>
      <c r="AC11" s="5"/>
      <c r="AD11" s="5"/>
      <c r="AE11" s="71">
        <v>0</v>
      </c>
      <c r="AF11" s="70">
        <v>44798</v>
      </c>
      <c r="AG11" s="5"/>
      <c r="AH11" s="5">
        <v>9</v>
      </c>
      <c r="AI11" s="5"/>
      <c r="AJ11" s="5" t="s">
        <v>107</v>
      </c>
      <c r="AK11" s="5">
        <v>1</v>
      </c>
      <c r="AL11" s="5">
        <v>21001231</v>
      </c>
      <c r="AM11" s="5">
        <v>20220908</v>
      </c>
      <c r="AN11" s="71">
        <v>5489610</v>
      </c>
      <c r="AO11" s="71">
        <v>0</v>
      </c>
      <c r="AP11" s="5"/>
    </row>
  </sheetData>
  <autoFilter ref="A2:AP1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E5" sqref="E5"/>
    </sheetView>
  </sheetViews>
  <sheetFormatPr baseColWidth="10" defaultRowHeight="15" x14ac:dyDescent="0.25"/>
  <cols>
    <col min="1" max="1" width="47" bestFit="1" customWidth="1"/>
    <col min="2" max="2" width="12.7109375" style="76" bestFit="1" customWidth="1"/>
    <col min="3" max="3" width="15" style="72" bestFit="1" customWidth="1"/>
  </cols>
  <sheetData>
    <row r="3" spans="1:3" x14ac:dyDescent="0.25">
      <c r="A3" s="75" t="s">
        <v>121</v>
      </c>
      <c r="B3" s="76" t="s">
        <v>122</v>
      </c>
      <c r="C3" s="78" t="s">
        <v>123</v>
      </c>
    </row>
    <row r="4" spans="1:3" x14ac:dyDescent="0.25">
      <c r="A4" s="74" t="s">
        <v>99</v>
      </c>
      <c r="B4" s="79">
        <v>1</v>
      </c>
      <c r="C4" s="77">
        <v>9078140</v>
      </c>
    </row>
    <row r="5" spans="1:3" x14ac:dyDescent="0.25">
      <c r="A5" s="74" t="s">
        <v>119</v>
      </c>
      <c r="B5" s="79">
        <v>2</v>
      </c>
      <c r="C5" s="77">
        <v>3631660</v>
      </c>
    </row>
    <row r="6" spans="1:3" x14ac:dyDescent="0.25">
      <c r="A6" s="74" t="s">
        <v>118</v>
      </c>
      <c r="B6" s="79">
        <v>2</v>
      </c>
      <c r="C6" s="77">
        <v>10616580</v>
      </c>
    </row>
    <row r="7" spans="1:3" x14ac:dyDescent="0.25">
      <c r="A7" s="74" t="s">
        <v>105</v>
      </c>
      <c r="B7" s="79">
        <v>4</v>
      </c>
      <c r="C7" s="77">
        <v>7324940</v>
      </c>
    </row>
    <row r="8" spans="1:3" x14ac:dyDescent="0.25">
      <c r="A8" s="76" t="s">
        <v>120</v>
      </c>
      <c r="B8" s="79">
        <v>9</v>
      </c>
      <c r="C8" s="78">
        <v>30651320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4" zoomScale="90" zoomScaleNormal="90" zoomScaleSheetLayoutView="100" workbookViewId="0">
      <selection activeCell="M16" sqref="M16"/>
    </sheetView>
  </sheetViews>
  <sheetFormatPr baseColWidth="10" defaultRowHeight="12.75" x14ac:dyDescent="0.2"/>
  <cols>
    <col min="1" max="1" width="1" style="21" customWidth="1"/>
    <col min="2" max="2" width="11.42578125" style="21"/>
    <col min="3" max="3" width="17.5703125" style="21" customWidth="1"/>
    <col min="4" max="4" width="11.5703125" style="21" customWidth="1"/>
    <col min="5" max="8" width="11.42578125" style="21"/>
    <col min="9" max="9" width="22.5703125" style="21" customWidth="1"/>
    <col min="10" max="10" width="14" style="21" customWidth="1"/>
    <col min="11" max="11" width="1.7109375" style="21" customWidth="1"/>
    <col min="12" max="222" width="11.42578125" style="21"/>
    <col min="223" max="223" width="4.42578125" style="21" customWidth="1"/>
    <col min="224" max="224" width="11.42578125" style="21"/>
    <col min="225" max="225" width="17.5703125" style="21" customWidth="1"/>
    <col min="226" max="226" width="11.5703125" style="21" customWidth="1"/>
    <col min="227" max="230" width="11.42578125" style="21"/>
    <col min="231" max="231" width="22.5703125" style="21" customWidth="1"/>
    <col min="232" max="232" width="14" style="21" customWidth="1"/>
    <col min="233" max="233" width="1.7109375" style="21" customWidth="1"/>
    <col min="234" max="478" width="11.42578125" style="21"/>
    <col min="479" max="479" width="4.42578125" style="21" customWidth="1"/>
    <col min="480" max="480" width="11.42578125" style="21"/>
    <col min="481" max="481" width="17.5703125" style="21" customWidth="1"/>
    <col min="482" max="482" width="11.5703125" style="21" customWidth="1"/>
    <col min="483" max="486" width="11.42578125" style="21"/>
    <col min="487" max="487" width="22.5703125" style="21" customWidth="1"/>
    <col min="488" max="488" width="14" style="21" customWidth="1"/>
    <col min="489" max="489" width="1.7109375" style="21" customWidth="1"/>
    <col min="490" max="734" width="11.42578125" style="21"/>
    <col min="735" max="735" width="4.42578125" style="21" customWidth="1"/>
    <col min="736" max="736" width="11.42578125" style="21"/>
    <col min="737" max="737" width="17.5703125" style="21" customWidth="1"/>
    <col min="738" max="738" width="11.5703125" style="21" customWidth="1"/>
    <col min="739" max="742" width="11.42578125" style="21"/>
    <col min="743" max="743" width="22.5703125" style="21" customWidth="1"/>
    <col min="744" max="744" width="14" style="21" customWidth="1"/>
    <col min="745" max="745" width="1.7109375" style="21" customWidth="1"/>
    <col min="746" max="990" width="11.42578125" style="21"/>
    <col min="991" max="991" width="4.42578125" style="21" customWidth="1"/>
    <col min="992" max="992" width="11.42578125" style="21"/>
    <col min="993" max="993" width="17.5703125" style="21" customWidth="1"/>
    <col min="994" max="994" width="11.5703125" style="21" customWidth="1"/>
    <col min="995" max="998" width="11.42578125" style="21"/>
    <col min="999" max="999" width="22.5703125" style="21" customWidth="1"/>
    <col min="1000" max="1000" width="14" style="21" customWidth="1"/>
    <col min="1001" max="1001" width="1.7109375" style="21" customWidth="1"/>
    <col min="1002" max="1246" width="11.42578125" style="21"/>
    <col min="1247" max="1247" width="4.42578125" style="21" customWidth="1"/>
    <col min="1248" max="1248" width="11.42578125" style="21"/>
    <col min="1249" max="1249" width="17.5703125" style="21" customWidth="1"/>
    <col min="1250" max="1250" width="11.5703125" style="21" customWidth="1"/>
    <col min="1251" max="1254" width="11.42578125" style="21"/>
    <col min="1255" max="1255" width="22.5703125" style="21" customWidth="1"/>
    <col min="1256" max="1256" width="14" style="21" customWidth="1"/>
    <col min="1257" max="1257" width="1.7109375" style="21" customWidth="1"/>
    <col min="1258" max="1502" width="11.42578125" style="21"/>
    <col min="1503" max="1503" width="4.42578125" style="21" customWidth="1"/>
    <col min="1504" max="1504" width="11.42578125" style="21"/>
    <col min="1505" max="1505" width="17.5703125" style="21" customWidth="1"/>
    <col min="1506" max="1506" width="11.5703125" style="21" customWidth="1"/>
    <col min="1507" max="1510" width="11.42578125" style="21"/>
    <col min="1511" max="1511" width="22.5703125" style="21" customWidth="1"/>
    <col min="1512" max="1512" width="14" style="21" customWidth="1"/>
    <col min="1513" max="1513" width="1.7109375" style="21" customWidth="1"/>
    <col min="1514" max="1758" width="11.42578125" style="21"/>
    <col min="1759" max="1759" width="4.42578125" style="21" customWidth="1"/>
    <col min="1760" max="1760" width="11.42578125" style="21"/>
    <col min="1761" max="1761" width="17.5703125" style="21" customWidth="1"/>
    <col min="1762" max="1762" width="11.5703125" style="21" customWidth="1"/>
    <col min="1763" max="1766" width="11.42578125" style="21"/>
    <col min="1767" max="1767" width="22.5703125" style="21" customWidth="1"/>
    <col min="1768" max="1768" width="14" style="21" customWidth="1"/>
    <col min="1769" max="1769" width="1.7109375" style="21" customWidth="1"/>
    <col min="1770" max="2014" width="11.42578125" style="21"/>
    <col min="2015" max="2015" width="4.42578125" style="21" customWidth="1"/>
    <col min="2016" max="2016" width="11.42578125" style="21"/>
    <col min="2017" max="2017" width="17.5703125" style="21" customWidth="1"/>
    <col min="2018" max="2018" width="11.5703125" style="21" customWidth="1"/>
    <col min="2019" max="2022" width="11.42578125" style="21"/>
    <col min="2023" max="2023" width="22.5703125" style="21" customWidth="1"/>
    <col min="2024" max="2024" width="14" style="21" customWidth="1"/>
    <col min="2025" max="2025" width="1.7109375" style="21" customWidth="1"/>
    <col min="2026" max="2270" width="11.42578125" style="21"/>
    <col min="2271" max="2271" width="4.42578125" style="21" customWidth="1"/>
    <col min="2272" max="2272" width="11.42578125" style="21"/>
    <col min="2273" max="2273" width="17.5703125" style="21" customWidth="1"/>
    <col min="2274" max="2274" width="11.5703125" style="21" customWidth="1"/>
    <col min="2275" max="2278" width="11.42578125" style="21"/>
    <col min="2279" max="2279" width="22.5703125" style="21" customWidth="1"/>
    <col min="2280" max="2280" width="14" style="21" customWidth="1"/>
    <col min="2281" max="2281" width="1.7109375" style="21" customWidth="1"/>
    <col min="2282" max="2526" width="11.42578125" style="21"/>
    <col min="2527" max="2527" width="4.42578125" style="21" customWidth="1"/>
    <col min="2528" max="2528" width="11.42578125" style="21"/>
    <col min="2529" max="2529" width="17.5703125" style="21" customWidth="1"/>
    <col min="2530" max="2530" width="11.5703125" style="21" customWidth="1"/>
    <col min="2531" max="2534" width="11.42578125" style="21"/>
    <col min="2535" max="2535" width="22.5703125" style="21" customWidth="1"/>
    <col min="2536" max="2536" width="14" style="21" customWidth="1"/>
    <col min="2537" max="2537" width="1.7109375" style="21" customWidth="1"/>
    <col min="2538" max="2782" width="11.42578125" style="21"/>
    <col min="2783" max="2783" width="4.42578125" style="21" customWidth="1"/>
    <col min="2784" max="2784" width="11.42578125" style="21"/>
    <col min="2785" max="2785" width="17.5703125" style="21" customWidth="1"/>
    <col min="2786" max="2786" width="11.5703125" style="21" customWidth="1"/>
    <col min="2787" max="2790" width="11.42578125" style="21"/>
    <col min="2791" max="2791" width="22.5703125" style="21" customWidth="1"/>
    <col min="2792" max="2792" width="14" style="21" customWidth="1"/>
    <col min="2793" max="2793" width="1.7109375" style="21" customWidth="1"/>
    <col min="2794" max="3038" width="11.42578125" style="21"/>
    <col min="3039" max="3039" width="4.42578125" style="21" customWidth="1"/>
    <col min="3040" max="3040" width="11.42578125" style="21"/>
    <col min="3041" max="3041" width="17.5703125" style="21" customWidth="1"/>
    <col min="3042" max="3042" width="11.5703125" style="21" customWidth="1"/>
    <col min="3043" max="3046" width="11.42578125" style="21"/>
    <col min="3047" max="3047" width="22.5703125" style="21" customWidth="1"/>
    <col min="3048" max="3048" width="14" style="21" customWidth="1"/>
    <col min="3049" max="3049" width="1.7109375" style="21" customWidth="1"/>
    <col min="3050" max="3294" width="11.42578125" style="21"/>
    <col min="3295" max="3295" width="4.42578125" style="21" customWidth="1"/>
    <col min="3296" max="3296" width="11.42578125" style="21"/>
    <col min="3297" max="3297" width="17.5703125" style="21" customWidth="1"/>
    <col min="3298" max="3298" width="11.5703125" style="21" customWidth="1"/>
    <col min="3299" max="3302" width="11.42578125" style="21"/>
    <col min="3303" max="3303" width="22.5703125" style="21" customWidth="1"/>
    <col min="3304" max="3304" width="14" style="21" customWidth="1"/>
    <col min="3305" max="3305" width="1.7109375" style="21" customWidth="1"/>
    <col min="3306" max="3550" width="11.42578125" style="21"/>
    <col min="3551" max="3551" width="4.42578125" style="21" customWidth="1"/>
    <col min="3552" max="3552" width="11.42578125" style="21"/>
    <col min="3553" max="3553" width="17.5703125" style="21" customWidth="1"/>
    <col min="3554" max="3554" width="11.5703125" style="21" customWidth="1"/>
    <col min="3555" max="3558" width="11.42578125" style="21"/>
    <col min="3559" max="3559" width="22.5703125" style="21" customWidth="1"/>
    <col min="3560" max="3560" width="14" style="21" customWidth="1"/>
    <col min="3561" max="3561" width="1.7109375" style="21" customWidth="1"/>
    <col min="3562" max="3806" width="11.42578125" style="21"/>
    <col min="3807" max="3807" width="4.42578125" style="21" customWidth="1"/>
    <col min="3808" max="3808" width="11.42578125" style="21"/>
    <col min="3809" max="3809" width="17.5703125" style="21" customWidth="1"/>
    <col min="3810" max="3810" width="11.5703125" style="21" customWidth="1"/>
    <col min="3811" max="3814" width="11.42578125" style="21"/>
    <col min="3815" max="3815" width="22.5703125" style="21" customWidth="1"/>
    <col min="3816" max="3816" width="14" style="21" customWidth="1"/>
    <col min="3817" max="3817" width="1.7109375" style="21" customWidth="1"/>
    <col min="3818" max="4062" width="11.42578125" style="21"/>
    <col min="4063" max="4063" width="4.42578125" style="21" customWidth="1"/>
    <col min="4064" max="4064" width="11.42578125" style="21"/>
    <col min="4065" max="4065" width="17.5703125" style="21" customWidth="1"/>
    <col min="4066" max="4066" width="11.5703125" style="21" customWidth="1"/>
    <col min="4067" max="4070" width="11.42578125" style="21"/>
    <col min="4071" max="4071" width="22.5703125" style="21" customWidth="1"/>
    <col min="4072" max="4072" width="14" style="21" customWidth="1"/>
    <col min="4073" max="4073" width="1.7109375" style="21" customWidth="1"/>
    <col min="4074" max="4318" width="11.42578125" style="21"/>
    <col min="4319" max="4319" width="4.42578125" style="21" customWidth="1"/>
    <col min="4320" max="4320" width="11.42578125" style="21"/>
    <col min="4321" max="4321" width="17.5703125" style="21" customWidth="1"/>
    <col min="4322" max="4322" width="11.5703125" style="21" customWidth="1"/>
    <col min="4323" max="4326" width="11.42578125" style="21"/>
    <col min="4327" max="4327" width="22.5703125" style="21" customWidth="1"/>
    <col min="4328" max="4328" width="14" style="21" customWidth="1"/>
    <col min="4329" max="4329" width="1.7109375" style="21" customWidth="1"/>
    <col min="4330" max="4574" width="11.42578125" style="21"/>
    <col min="4575" max="4575" width="4.42578125" style="21" customWidth="1"/>
    <col min="4576" max="4576" width="11.42578125" style="21"/>
    <col min="4577" max="4577" width="17.5703125" style="21" customWidth="1"/>
    <col min="4578" max="4578" width="11.5703125" style="21" customWidth="1"/>
    <col min="4579" max="4582" width="11.42578125" style="21"/>
    <col min="4583" max="4583" width="22.5703125" style="21" customWidth="1"/>
    <col min="4584" max="4584" width="14" style="21" customWidth="1"/>
    <col min="4585" max="4585" width="1.7109375" style="21" customWidth="1"/>
    <col min="4586" max="4830" width="11.42578125" style="21"/>
    <col min="4831" max="4831" width="4.42578125" style="21" customWidth="1"/>
    <col min="4832" max="4832" width="11.42578125" style="21"/>
    <col min="4833" max="4833" width="17.5703125" style="21" customWidth="1"/>
    <col min="4834" max="4834" width="11.5703125" style="21" customWidth="1"/>
    <col min="4835" max="4838" width="11.42578125" style="21"/>
    <col min="4839" max="4839" width="22.5703125" style="21" customWidth="1"/>
    <col min="4840" max="4840" width="14" style="21" customWidth="1"/>
    <col min="4841" max="4841" width="1.7109375" style="21" customWidth="1"/>
    <col min="4842" max="5086" width="11.42578125" style="21"/>
    <col min="5087" max="5087" width="4.42578125" style="21" customWidth="1"/>
    <col min="5088" max="5088" width="11.42578125" style="21"/>
    <col min="5089" max="5089" width="17.5703125" style="21" customWidth="1"/>
    <col min="5090" max="5090" width="11.5703125" style="21" customWidth="1"/>
    <col min="5091" max="5094" width="11.42578125" style="21"/>
    <col min="5095" max="5095" width="22.5703125" style="21" customWidth="1"/>
    <col min="5096" max="5096" width="14" style="21" customWidth="1"/>
    <col min="5097" max="5097" width="1.7109375" style="21" customWidth="1"/>
    <col min="5098" max="5342" width="11.42578125" style="21"/>
    <col min="5343" max="5343" width="4.42578125" style="21" customWidth="1"/>
    <col min="5344" max="5344" width="11.42578125" style="21"/>
    <col min="5345" max="5345" width="17.5703125" style="21" customWidth="1"/>
    <col min="5346" max="5346" width="11.5703125" style="21" customWidth="1"/>
    <col min="5347" max="5350" width="11.42578125" style="21"/>
    <col min="5351" max="5351" width="22.5703125" style="21" customWidth="1"/>
    <col min="5352" max="5352" width="14" style="21" customWidth="1"/>
    <col min="5353" max="5353" width="1.7109375" style="21" customWidth="1"/>
    <col min="5354" max="5598" width="11.42578125" style="21"/>
    <col min="5599" max="5599" width="4.42578125" style="21" customWidth="1"/>
    <col min="5600" max="5600" width="11.42578125" style="21"/>
    <col min="5601" max="5601" width="17.5703125" style="21" customWidth="1"/>
    <col min="5602" max="5602" width="11.5703125" style="21" customWidth="1"/>
    <col min="5603" max="5606" width="11.42578125" style="21"/>
    <col min="5607" max="5607" width="22.5703125" style="21" customWidth="1"/>
    <col min="5608" max="5608" width="14" style="21" customWidth="1"/>
    <col min="5609" max="5609" width="1.7109375" style="21" customWidth="1"/>
    <col min="5610" max="5854" width="11.42578125" style="21"/>
    <col min="5855" max="5855" width="4.42578125" style="21" customWidth="1"/>
    <col min="5856" max="5856" width="11.42578125" style="21"/>
    <col min="5857" max="5857" width="17.5703125" style="21" customWidth="1"/>
    <col min="5858" max="5858" width="11.5703125" style="21" customWidth="1"/>
    <col min="5859" max="5862" width="11.42578125" style="21"/>
    <col min="5863" max="5863" width="22.5703125" style="21" customWidth="1"/>
    <col min="5864" max="5864" width="14" style="21" customWidth="1"/>
    <col min="5865" max="5865" width="1.7109375" style="21" customWidth="1"/>
    <col min="5866" max="6110" width="11.42578125" style="21"/>
    <col min="6111" max="6111" width="4.42578125" style="21" customWidth="1"/>
    <col min="6112" max="6112" width="11.42578125" style="21"/>
    <col min="6113" max="6113" width="17.5703125" style="21" customWidth="1"/>
    <col min="6114" max="6114" width="11.5703125" style="21" customWidth="1"/>
    <col min="6115" max="6118" width="11.42578125" style="21"/>
    <col min="6119" max="6119" width="22.5703125" style="21" customWidth="1"/>
    <col min="6120" max="6120" width="14" style="21" customWidth="1"/>
    <col min="6121" max="6121" width="1.7109375" style="21" customWidth="1"/>
    <col min="6122" max="6366" width="11.42578125" style="21"/>
    <col min="6367" max="6367" width="4.42578125" style="21" customWidth="1"/>
    <col min="6368" max="6368" width="11.42578125" style="21"/>
    <col min="6369" max="6369" width="17.5703125" style="21" customWidth="1"/>
    <col min="6370" max="6370" width="11.5703125" style="21" customWidth="1"/>
    <col min="6371" max="6374" width="11.42578125" style="21"/>
    <col min="6375" max="6375" width="22.5703125" style="21" customWidth="1"/>
    <col min="6376" max="6376" width="14" style="21" customWidth="1"/>
    <col min="6377" max="6377" width="1.7109375" style="21" customWidth="1"/>
    <col min="6378" max="6622" width="11.42578125" style="21"/>
    <col min="6623" max="6623" width="4.42578125" style="21" customWidth="1"/>
    <col min="6624" max="6624" width="11.42578125" style="21"/>
    <col min="6625" max="6625" width="17.5703125" style="21" customWidth="1"/>
    <col min="6626" max="6626" width="11.5703125" style="21" customWidth="1"/>
    <col min="6627" max="6630" width="11.42578125" style="21"/>
    <col min="6631" max="6631" width="22.5703125" style="21" customWidth="1"/>
    <col min="6632" max="6632" width="14" style="21" customWidth="1"/>
    <col min="6633" max="6633" width="1.7109375" style="21" customWidth="1"/>
    <col min="6634" max="6878" width="11.42578125" style="21"/>
    <col min="6879" max="6879" width="4.42578125" style="21" customWidth="1"/>
    <col min="6880" max="6880" width="11.42578125" style="21"/>
    <col min="6881" max="6881" width="17.5703125" style="21" customWidth="1"/>
    <col min="6882" max="6882" width="11.5703125" style="21" customWidth="1"/>
    <col min="6883" max="6886" width="11.42578125" style="21"/>
    <col min="6887" max="6887" width="22.5703125" style="21" customWidth="1"/>
    <col min="6888" max="6888" width="14" style="21" customWidth="1"/>
    <col min="6889" max="6889" width="1.7109375" style="21" customWidth="1"/>
    <col min="6890" max="7134" width="11.42578125" style="21"/>
    <col min="7135" max="7135" width="4.42578125" style="21" customWidth="1"/>
    <col min="7136" max="7136" width="11.42578125" style="21"/>
    <col min="7137" max="7137" width="17.5703125" style="21" customWidth="1"/>
    <col min="7138" max="7138" width="11.5703125" style="21" customWidth="1"/>
    <col min="7139" max="7142" width="11.42578125" style="21"/>
    <col min="7143" max="7143" width="22.5703125" style="21" customWidth="1"/>
    <col min="7144" max="7144" width="14" style="21" customWidth="1"/>
    <col min="7145" max="7145" width="1.7109375" style="21" customWidth="1"/>
    <col min="7146" max="7390" width="11.42578125" style="21"/>
    <col min="7391" max="7391" width="4.42578125" style="21" customWidth="1"/>
    <col min="7392" max="7392" width="11.42578125" style="21"/>
    <col min="7393" max="7393" width="17.5703125" style="21" customWidth="1"/>
    <col min="7394" max="7394" width="11.5703125" style="21" customWidth="1"/>
    <col min="7395" max="7398" width="11.42578125" style="21"/>
    <col min="7399" max="7399" width="22.5703125" style="21" customWidth="1"/>
    <col min="7400" max="7400" width="14" style="21" customWidth="1"/>
    <col min="7401" max="7401" width="1.7109375" style="21" customWidth="1"/>
    <col min="7402" max="7646" width="11.42578125" style="21"/>
    <col min="7647" max="7647" width="4.42578125" style="21" customWidth="1"/>
    <col min="7648" max="7648" width="11.42578125" style="21"/>
    <col min="7649" max="7649" width="17.5703125" style="21" customWidth="1"/>
    <col min="7650" max="7650" width="11.5703125" style="21" customWidth="1"/>
    <col min="7651" max="7654" width="11.42578125" style="21"/>
    <col min="7655" max="7655" width="22.5703125" style="21" customWidth="1"/>
    <col min="7656" max="7656" width="14" style="21" customWidth="1"/>
    <col min="7657" max="7657" width="1.7109375" style="21" customWidth="1"/>
    <col min="7658" max="7902" width="11.42578125" style="21"/>
    <col min="7903" max="7903" width="4.42578125" style="21" customWidth="1"/>
    <col min="7904" max="7904" width="11.42578125" style="21"/>
    <col min="7905" max="7905" width="17.5703125" style="21" customWidth="1"/>
    <col min="7906" max="7906" width="11.5703125" style="21" customWidth="1"/>
    <col min="7907" max="7910" width="11.42578125" style="21"/>
    <col min="7911" max="7911" width="22.5703125" style="21" customWidth="1"/>
    <col min="7912" max="7912" width="14" style="21" customWidth="1"/>
    <col min="7913" max="7913" width="1.7109375" style="21" customWidth="1"/>
    <col min="7914" max="8158" width="11.42578125" style="21"/>
    <col min="8159" max="8159" width="4.42578125" style="21" customWidth="1"/>
    <col min="8160" max="8160" width="11.42578125" style="21"/>
    <col min="8161" max="8161" width="17.5703125" style="21" customWidth="1"/>
    <col min="8162" max="8162" width="11.5703125" style="21" customWidth="1"/>
    <col min="8163" max="8166" width="11.42578125" style="21"/>
    <col min="8167" max="8167" width="22.5703125" style="21" customWidth="1"/>
    <col min="8168" max="8168" width="14" style="21" customWidth="1"/>
    <col min="8169" max="8169" width="1.7109375" style="21" customWidth="1"/>
    <col min="8170" max="8414" width="11.42578125" style="21"/>
    <col min="8415" max="8415" width="4.42578125" style="21" customWidth="1"/>
    <col min="8416" max="8416" width="11.42578125" style="21"/>
    <col min="8417" max="8417" width="17.5703125" style="21" customWidth="1"/>
    <col min="8418" max="8418" width="11.5703125" style="21" customWidth="1"/>
    <col min="8419" max="8422" width="11.42578125" style="21"/>
    <col min="8423" max="8423" width="22.5703125" style="21" customWidth="1"/>
    <col min="8424" max="8424" width="14" style="21" customWidth="1"/>
    <col min="8425" max="8425" width="1.7109375" style="21" customWidth="1"/>
    <col min="8426" max="8670" width="11.42578125" style="21"/>
    <col min="8671" max="8671" width="4.42578125" style="21" customWidth="1"/>
    <col min="8672" max="8672" width="11.42578125" style="21"/>
    <col min="8673" max="8673" width="17.5703125" style="21" customWidth="1"/>
    <col min="8674" max="8674" width="11.5703125" style="21" customWidth="1"/>
    <col min="8675" max="8678" width="11.42578125" style="21"/>
    <col min="8679" max="8679" width="22.5703125" style="21" customWidth="1"/>
    <col min="8680" max="8680" width="14" style="21" customWidth="1"/>
    <col min="8681" max="8681" width="1.7109375" style="21" customWidth="1"/>
    <col min="8682" max="8926" width="11.42578125" style="21"/>
    <col min="8927" max="8927" width="4.42578125" style="21" customWidth="1"/>
    <col min="8928" max="8928" width="11.42578125" style="21"/>
    <col min="8929" max="8929" width="17.5703125" style="21" customWidth="1"/>
    <col min="8930" max="8930" width="11.5703125" style="21" customWidth="1"/>
    <col min="8931" max="8934" width="11.42578125" style="21"/>
    <col min="8935" max="8935" width="22.5703125" style="21" customWidth="1"/>
    <col min="8936" max="8936" width="14" style="21" customWidth="1"/>
    <col min="8937" max="8937" width="1.7109375" style="21" customWidth="1"/>
    <col min="8938" max="9182" width="11.42578125" style="21"/>
    <col min="9183" max="9183" width="4.42578125" style="21" customWidth="1"/>
    <col min="9184" max="9184" width="11.42578125" style="21"/>
    <col min="9185" max="9185" width="17.5703125" style="21" customWidth="1"/>
    <col min="9186" max="9186" width="11.5703125" style="21" customWidth="1"/>
    <col min="9187" max="9190" width="11.42578125" style="21"/>
    <col min="9191" max="9191" width="22.5703125" style="21" customWidth="1"/>
    <col min="9192" max="9192" width="14" style="21" customWidth="1"/>
    <col min="9193" max="9193" width="1.7109375" style="21" customWidth="1"/>
    <col min="9194" max="9438" width="11.42578125" style="21"/>
    <col min="9439" max="9439" width="4.42578125" style="21" customWidth="1"/>
    <col min="9440" max="9440" width="11.42578125" style="21"/>
    <col min="9441" max="9441" width="17.5703125" style="21" customWidth="1"/>
    <col min="9442" max="9442" width="11.5703125" style="21" customWidth="1"/>
    <col min="9443" max="9446" width="11.42578125" style="21"/>
    <col min="9447" max="9447" width="22.5703125" style="21" customWidth="1"/>
    <col min="9448" max="9448" width="14" style="21" customWidth="1"/>
    <col min="9449" max="9449" width="1.7109375" style="21" customWidth="1"/>
    <col min="9450" max="9694" width="11.42578125" style="21"/>
    <col min="9695" max="9695" width="4.42578125" style="21" customWidth="1"/>
    <col min="9696" max="9696" width="11.42578125" style="21"/>
    <col min="9697" max="9697" width="17.5703125" style="21" customWidth="1"/>
    <col min="9698" max="9698" width="11.5703125" style="21" customWidth="1"/>
    <col min="9699" max="9702" width="11.42578125" style="21"/>
    <col min="9703" max="9703" width="22.5703125" style="21" customWidth="1"/>
    <col min="9704" max="9704" width="14" style="21" customWidth="1"/>
    <col min="9705" max="9705" width="1.7109375" style="21" customWidth="1"/>
    <col min="9706" max="9950" width="11.42578125" style="21"/>
    <col min="9951" max="9951" width="4.42578125" style="21" customWidth="1"/>
    <col min="9952" max="9952" width="11.42578125" style="21"/>
    <col min="9953" max="9953" width="17.5703125" style="21" customWidth="1"/>
    <col min="9954" max="9954" width="11.5703125" style="21" customWidth="1"/>
    <col min="9955" max="9958" width="11.42578125" style="21"/>
    <col min="9959" max="9959" width="22.5703125" style="21" customWidth="1"/>
    <col min="9960" max="9960" width="14" style="21" customWidth="1"/>
    <col min="9961" max="9961" width="1.7109375" style="21" customWidth="1"/>
    <col min="9962" max="10206" width="11.42578125" style="21"/>
    <col min="10207" max="10207" width="4.42578125" style="21" customWidth="1"/>
    <col min="10208" max="10208" width="11.42578125" style="21"/>
    <col min="10209" max="10209" width="17.5703125" style="21" customWidth="1"/>
    <col min="10210" max="10210" width="11.5703125" style="21" customWidth="1"/>
    <col min="10211" max="10214" width="11.42578125" style="21"/>
    <col min="10215" max="10215" width="22.5703125" style="21" customWidth="1"/>
    <col min="10216" max="10216" width="14" style="21" customWidth="1"/>
    <col min="10217" max="10217" width="1.7109375" style="21" customWidth="1"/>
    <col min="10218" max="10462" width="11.42578125" style="21"/>
    <col min="10463" max="10463" width="4.42578125" style="21" customWidth="1"/>
    <col min="10464" max="10464" width="11.42578125" style="21"/>
    <col min="10465" max="10465" width="17.5703125" style="21" customWidth="1"/>
    <col min="10466" max="10466" width="11.5703125" style="21" customWidth="1"/>
    <col min="10467" max="10470" width="11.42578125" style="21"/>
    <col min="10471" max="10471" width="22.5703125" style="21" customWidth="1"/>
    <col min="10472" max="10472" width="14" style="21" customWidth="1"/>
    <col min="10473" max="10473" width="1.7109375" style="21" customWidth="1"/>
    <col min="10474" max="10718" width="11.42578125" style="21"/>
    <col min="10719" max="10719" width="4.42578125" style="21" customWidth="1"/>
    <col min="10720" max="10720" width="11.42578125" style="21"/>
    <col min="10721" max="10721" width="17.5703125" style="21" customWidth="1"/>
    <col min="10722" max="10722" width="11.5703125" style="21" customWidth="1"/>
    <col min="10723" max="10726" width="11.42578125" style="21"/>
    <col min="10727" max="10727" width="22.5703125" style="21" customWidth="1"/>
    <col min="10728" max="10728" width="14" style="21" customWidth="1"/>
    <col min="10729" max="10729" width="1.7109375" style="21" customWidth="1"/>
    <col min="10730" max="10974" width="11.42578125" style="21"/>
    <col min="10975" max="10975" width="4.42578125" style="21" customWidth="1"/>
    <col min="10976" max="10976" width="11.42578125" style="21"/>
    <col min="10977" max="10977" width="17.5703125" style="21" customWidth="1"/>
    <col min="10978" max="10978" width="11.5703125" style="21" customWidth="1"/>
    <col min="10979" max="10982" width="11.42578125" style="21"/>
    <col min="10983" max="10983" width="22.5703125" style="21" customWidth="1"/>
    <col min="10984" max="10984" width="14" style="21" customWidth="1"/>
    <col min="10985" max="10985" width="1.7109375" style="21" customWidth="1"/>
    <col min="10986" max="11230" width="11.42578125" style="21"/>
    <col min="11231" max="11231" width="4.42578125" style="21" customWidth="1"/>
    <col min="11232" max="11232" width="11.42578125" style="21"/>
    <col min="11233" max="11233" width="17.5703125" style="21" customWidth="1"/>
    <col min="11234" max="11234" width="11.5703125" style="21" customWidth="1"/>
    <col min="11235" max="11238" width="11.42578125" style="21"/>
    <col min="11239" max="11239" width="22.5703125" style="21" customWidth="1"/>
    <col min="11240" max="11240" width="14" style="21" customWidth="1"/>
    <col min="11241" max="11241" width="1.7109375" style="21" customWidth="1"/>
    <col min="11242" max="11486" width="11.42578125" style="21"/>
    <col min="11487" max="11487" width="4.42578125" style="21" customWidth="1"/>
    <col min="11488" max="11488" width="11.42578125" style="21"/>
    <col min="11489" max="11489" width="17.5703125" style="21" customWidth="1"/>
    <col min="11490" max="11490" width="11.5703125" style="21" customWidth="1"/>
    <col min="11491" max="11494" width="11.42578125" style="21"/>
    <col min="11495" max="11495" width="22.5703125" style="21" customWidth="1"/>
    <col min="11496" max="11496" width="14" style="21" customWidth="1"/>
    <col min="11497" max="11497" width="1.7109375" style="21" customWidth="1"/>
    <col min="11498" max="11742" width="11.42578125" style="21"/>
    <col min="11743" max="11743" width="4.42578125" style="21" customWidth="1"/>
    <col min="11744" max="11744" width="11.42578125" style="21"/>
    <col min="11745" max="11745" width="17.5703125" style="21" customWidth="1"/>
    <col min="11746" max="11746" width="11.5703125" style="21" customWidth="1"/>
    <col min="11747" max="11750" width="11.42578125" style="21"/>
    <col min="11751" max="11751" width="22.5703125" style="21" customWidth="1"/>
    <col min="11752" max="11752" width="14" style="21" customWidth="1"/>
    <col min="11753" max="11753" width="1.7109375" style="21" customWidth="1"/>
    <col min="11754" max="11998" width="11.42578125" style="21"/>
    <col min="11999" max="11999" width="4.42578125" style="21" customWidth="1"/>
    <col min="12000" max="12000" width="11.42578125" style="21"/>
    <col min="12001" max="12001" width="17.5703125" style="21" customWidth="1"/>
    <col min="12002" max="12002" width="11.5703125" style="21" customWidth="1"/>
    <col min="12003" max="12006" width="11.42578125" style="21"/>
    <col min="12007" max="12007" width="22.5703125" style="21" customWidth="1"/>
    <col min="12008" max="12008" width="14" style="21" customWidth="1"/>
    <col min="12009" max="12009" width="1.7109375" style="21" customWidth="1"/>
    <col min="12010" max="12254" width="11.42578125" style="21"/>
    <col min="12255" max="12255" width="4.42578125" style="21" customWidth="1"/>
    <col min="12256" max="12256" width="11.42578125" style="21"/>
    <col min="12257" max="12257" width="17.5703125" style="21" customWidth="1"/>
    <col min="12258" max="12258" width="11.5703125" style="21" customWidth="1"/>
    <col min="12259" max="12262" width="11.42578125" style="21"/>
    <col min="12263" max="12263" width="22.5703125" style="21" customWidth="1"/>
    <col min="12264" max="12264" width="14" style="21" customWidth="1"/>
    <col min="12265" max="12265" width="1.7109375" style="21" customWidth="1"/>
    <col min="12266" max="12510" width="11.42578125" style="21"/>
    <col min="12511" max="12511" width="4.42578125" style="21" customWidth="1"/>
    <col min="12512" max="12512" width="11.42578125" style="21"/>
    <col min="12513" max="12513" width="17.5703125" style="21" customWidth="1"/>
    <col min="12514" max="12514" width="11.5703125" style="21" customWidth="1"/>
    <col min="12515" max="12518" width="11.42578125" style="21"/>
    <col min="12519" max="12519" width="22.5703125" style="21" customWidth="1"/>
    <col min="12520" max="12520" width="14" style="21" customWidth="1"/>
    <col min="12521" max="12521" width="1.7109375" style="21" customWidth="1"/>
    <col min="12522" max="12766" width="11.42578125" style="21"/>
    <col min="12767" max="12767" width="4.42578125" style="21" customWidth="1"/>
    <col min="12768" max="12768" width="11.42578125" style="21"/>
    <col min="12769" max="12769" width="17.5703125" style="21" customWidth="1"/>
    <col min="12770" max="12770" width="11.5703125" style="21" customWidth="1"/>
    <col min="12771" max="12774" width="11.42578125" style="21"/>
    <col min="12775" max="12775" width="22.5703125" style="21" customWidth="1"/>
    <col min="12776" max="12776" width="14" style="21" customWidth="1"/>
    <col min="12777" max="12777" width="1.7109375" style="21" customWidth="1"/>
    <col min="12778" max="13022" width="11.42578125" style="21"/>
    <col min="13023" max="13023" width="4.42578125" style="21" customWidth="1"/>
    <col min="13024" max="13024" width="11.42578125" style="21"/>
    <col min="13025" max="13025" width="17.5703125" style="21" customWidth="1"/>
    <col min="13026" max="13026" width="11.5703125" style="21" customWidth="1"/>
    <col min="13027" max="13030" width="11.42578125" style="21"/>
    <col min="13031" max="13031" width="22.5703125" style="21" customWidth="1"/>
    <col min="13032" max="13032" width="14" style="21" customWidth="1"/>
    <col min="13033" max="13033" width="1.7109375" style="21" customWidth="1"/>
    <col min="13034" max="13278" width="11.42578125" style="21"/>
    <col min="13279" max="13279" width="4.42578125" style="21" customWidth="1"/>
    <col min="13280" max="13280" width="11.42578125" style="21"/>
    <col min="13281" max="13281" width="17.5703125" style="21" customWidth="1"/>
    <col min="13282" max="13282" width="11.5703125" style="21" customWidth="1"/>
    <col min="13283" max="13286" width="11.42578125" style="21"/>
    <col min="13287" max="13287" width="22.5703125" style="21" customWidth="1"/>
    <col min="13288" max="13288" width="14" style="21" customWidth="1"/>
    <col min="13289" max="13289" width="1.7109375" style="21" customWidth="1"/>
    <col min="13290" max="13534" width="11.42578125" style="21"/>
    <col min="13535" max="13535" width="4.42578125" style="21" customWidth="1"/>
    <col min="13536" max="13536" width="11.42578125" style="21"/>
    <col min="13537" max="13537" width="17.5703125" style="21" customWidth="1"/>
    <col min="13538" max="13538" width="11.5703125" style="21" customWidth="1"/>
    <col min="13539" max="13542" width="11.42578125" style="21"/>
    <col min="13543" max="13543" width="22.5703125" style="21" customWidth="1"/>
    <col min="13544" max="13544" width="14" style="21" customWidth="1"/>
    <col min="13545" max="13545" width="1.7109375" style="21" customWidth="1"/>
    <col min="13546" max="13790" width="11.42578125" style="21"/>
    <col min="13791" max="13791" width="4.42578125" style="21" customWidth="1"/>
    <col min="13792" max="13792" width="11.42578125" style="21"/>
    <col min="13793" max="13793" width="17.5703125" style="21" customWidth="1"/>
    <col min="13794" max="13794" width="11.5703125" style="21" customWidth="1"/>
    <col min="13795" max="13798" width="11.42578125" style="21"/>
    <col min="13799" max="13799" width="22.5703125" style="21" customWidth="1"/>
    <col min="13800" max="13800" width="14" style="21" customWidth="1"/>
    <col min="13801" max="13801" width="1.7109375" style="21" customWidth="1"/>
    <col min="13802" max="14046" width="11.42578125" style="21"/>
    <col min="14047" max="14047" width="4.42578125" style="21" customWidth="1"/>
    <col min="14048" max="14048" width="11.42578125" style="21"/>
    <col min="14049" max="14049" width="17.5703125" style="21" customWidth="1"/>
    <col min="14050" max="14050" width="11.5703125" style="21" customWidth="1"/>
    <col min="14051" max="14054" width="11.42578125" style="21"/>
    <col min="14055" max="14055" width="22.5703125" style="21" customWidth="1"/>
    <col min="14056" max="14056" width="14" style="21" customWidth="1"/>
    <col min="14057" max="14057" width="1.7109375" style="21" customWidth="1"/>
    <col min="14058" max="14302" width="11.42578125" style="21"/>
    <col min="14303" max="14303" width="4.42578125" style="21" customWidth="1"/>
    <col min="14304" max="14304" width="11.42578125" style="21"/>
    <col min="14305" max="14305" width="17.5703125" style="21" customWidth="1"/>
    <col min="14306" max="14306" width="11.5703125" style="21" customWidth="1"/>
    <col min="14307" max="14310" width="11.42578125" style="21"/>
    <col min="14311" max="14311" width="22.5703125" style="21" customWidth="1"/>
    <col min="14312" max="14312" width="14" style="21" customWidth="1"/>
    <col min="14313" max="14313" width="1.7109375" style="21" customWidth="1"/>
    <col min="14314" max="14558" width="11.42578125" style="21"/>
    <col min="14559" max="14559" width="4.42578125" style="21" customWidth="1"/>
    <col min="14560" max="14560" width="11.42578125" style="21"/>
    <col min="14561" max="14561" width="17.5703125" style="21" customWidth="1"/>
    <col min="14562" max="14562" width="11.5703125" style="21" customWidth="1"/>
    <col min="14563" max="14566" width="11.42578125" style="21"/>
    <col min="14567" max="14567" width="22.5703125" style="21" customWidth="1"/>
    <col min="14568" max="14568" width="14" style="21" customWidth="1"/>
    <col min="14569" max="14569" width="1.7109375" style="21" customWidth="1"/>
    <col min="14570" max="14814" width="11.42578125" style="21"/>
    <col min="14815" max="14815" width="4.42578125" style="21" customWidth="1"/>
    <col min="14816" max="14816" width="11.42578125" style="21"/>
    <col min="14817" max="14817" width="17.5703125" style="21" customWidth="1"/>
    <col min="14818" max="14818" width="11.5703125" style="21" customWidth="1"/>
    <col min="14819" max="14822" width="11.42578125" style="21"/>
    <col min="14823" max="14823" width="22.5703125" style="21" customWidth="1"/>
    <col min="14824" max="14824" width="14" style="21" customWidth="1"/>
    <col min="14825" max="14825" width="1.7109375" style="21" customWidth="1"/>
    <col min="14826" max="15070" width="11.42578125" style="21"/>
    <col min="15071" max="15071" width="4.42578125" style="21" customWidth="1"/>
    <col min="15072" max="15072" width="11.42578125" style="21"/>
    <col min="15073" max="15073" width="17.5703125" style="21" customWidth="1"/>
    <col min="15074" max="15074" width="11.5703125" style="21" customWidth="1"/>
    <col min="15075" max="15078" width="11.42578125" style="21"/>
    <col min="15079" max="15079" width="22.5703125" style="21" customWidth="1"/>
    <col min="15080" max="15080" width="14" style="21" customWidth="1"/>
    <col min="15081" max="15081" width="1.7109375" style="21" customWidth="1"/>
    <col min="15082" max="15326" width="11.42578125" style="21"/>
    <col min="15327" max="15327" width="4.42578125" style="21" customWidth="1"/>
    <col min="15328" max="15328" width="11.42578125" style="21"/>
    <col min="15329" max="15329" width="17.5703125" style="21" customWidth="1"/>
    <col min="15330" max="15330" width="11.5703125" style="21" customWidth="1"/>
    <col min="15331" max="15334" width="11.42578125" style="21"/>
    <col min="15335" max="15335" width="22.5703125" style="21" customWidth="1"/>
    <col min="15336" max="15336" width="14" style="21" customWidth="1"/>
    <col min="15337" max="15337" width="1.7109375" style="21" customWidth="1"/>
    <col min="15338" max="15582" width="11.42578125" style="21"/>
    <col min="15583" max="15583" width="4.42578125" style="21" customWidth="1"/>
    <col min="15584" max="15584" width="11.42578125" style="21"/>
    <col min="15585" max="15585" width="17.5703125" style="21" customWidth="1"/>
    <col min="15586" max="15586" width="11.5703125" style="21" customWidth="1"/>
    <col min="15587" max="15590" width="11.42578125" style="21"/>
    <col min="15591" max="15591" width="22.5703125" style="21" customWidth="1"/>
    <col min="15592" max="15592" width="14" style="21" customWidth="1"/>
    <col min="15593" max="15593" width="1.7109375" style="21" customWidth="1"/>
    <col min="15594" max="15838" width="11.42578125" style="21"/>
    <col min="15839" max="15839" width="4.42578125" style="21" customWidth="1"/>
    <col min="15840" max="15840" width="11.42578125" style="21"/>
    <col min="15841" max="15841" width="17.5703125" style="21" customWidth="1"/>
    <col min="15842" max="15842" width="11.5703125" style="21" customWidth="1"/>
    <col min="15843" max="15846" width="11.42578125" style="21"/>
    <col min="15847" max="15847" width="22.5703125" style="21" customWidth="1"/>
    <col min="15848" max="15848" width="14" style="21" customWidth="1"/>
    <col min="15849" max="15849" width="1.7109375" style="21" customWidth="1"/>
    <col min="15850" max="16094" width="11.42578125" style="21"/>
    <col min="16095" max="16095" width="4.42578125" style="21" customWidth="1"/>
    <col min="16096" max="16096" width="11.42578125" style="21"/>
    <col min="16097" max="16097" width="17.5703125" style="21" customWidth="1"/>
    <col min="16098" max="16098" width="11.5703125" style="21" customWidth="1"/>
    <col min="16099" max="16102" width="11.42578125" style="21"/>
    <col min="16103" max="16103" width="22.5703125" style="21" customWidth="1"/>
    <col min="16104" max="16104" width="14" style="21" customWidth="1"/>
    <col min="16105" max="16105" width="1.7109375" style="21" customWidth="1"/>
    <col min="16106" max="16384" width="11.42578125" style="21"/>
  </cols>
  <sheetData>
    <row r="1" spans="2:10" ht="6" customHeight="1" thickBot="1" x14ac:dyDescent="0.25"/>
    <row r="2" spans="2:10" ht="19.5" customHeight="1" x14ac:dyDescent="0.2">
      <c r="B2" s="22"/>
      <c r="C2" s="23"/>
      <c r="D2" s="24" t="s">
        <v>17</v>
      </c>
      <c r="E2" s="25"/>
      <c r="F2" s="25"/>
      <c r="G2" s="25"/>
      <c r="H2" s="25"/>
      <c r="I2" s="26"/>
      <c r="J2" s="27" t="s">
        <v>18</v>
      </c>
    </row>
    <row r="3" spans="2:10" ht="13.5" thickBot="1" x14ac:dyDescent="0.25">
      <c r="B3" s="28"/>
      <c r="C3" s="29"/>
      <c r="D3" s="30"/>
      <c r="E3" s="31"/>
      <c r="F3" s="31"/>
      <c r="G3" s="31"/>
      <c r="H3" s="31"/>
      <c r="I3" s="32"/>
      <c r="J3" s="33"/>
    </row>
    <row r="4" spans="2:10" x14ac:dyDescent="0.2">
      <c r="B4" s="28"/>
      <c r="C4" s="29"/>
      <c r="D4" s="24" t="s">
        <v>19</v>
      </c>
      <c r="E4" s="25"/>
      <c r="F4" s="25"/>
      <c r="G4" s="25"/>
      <c r="H4" s="25"/>
      <c r="I4" s="26"/>
      <c r="J4" s="27" t="s">
        <v>20</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21</v>
      </c>
      <c r="E10" s="43"/>
      <c r="J10" s="41"/>
    </row>
    <row r="11" spans="2:10" x14ac:dyDescent="0.2">
      <c r="B11" s="40"/>
      <c r="J11" s="41"/>
    </row>
    <row r="12" spans="2:10" x14ac:dyDescent="0.2">
      <c r="B12" s="40"/>
      <c r="C12" s="42" t="s">
        <v>124</v>
      </c>
      <c r="J12" s="41"/>
    </row>
    <row r="13" spans="2:10" x14ac:dyDescent="0.2">
      <c r="B13" s="40"/>
      <c r="C13" s="42" t="s">
        <v>125</v>
      </c>
      <c r="J13" s="41"/>
    </row>
    <row r="14" spans="2:10" x14ac:dyDescent="0.2">
      <c r="B14" s="40"/>
      <c r="J14" s="41"/>
    </row>
    <row r="15" spans="2:10" x14ac:dyDescent="0.2">
      <c r="B15" s="40"/>
      <c r="C15" s="21" t="s">
        <v>126</v>
      </c>
      <c r="J15" s="41"/>
    </row>
    <row r="16" spans="2:10" x14ac:dyDescent="0.2">
      <c r="B16" s="40"/>
      <c r="C16" s="44"/>
      <c r="J16" s="41"/>
    </row>
    <row r="17" spans="2:10" x14ac:dyDescent="0.2">
      <c r="B17" s="40"/>
      <c r="C17" s="21" t="s">
        <v>22</v>
      </c>
      <c r="D17" s="43"/>
      <c r="H17" s="45" t="s">
        <v>23</v>
      </c>
      <c r="I17" s="45" t="s">
        <v>24</v>
      </c>
      <c r="J17" s="41"/>
    </row>
    <row r="18" spans="2:10" x14ac:dyDescent="0.2">
      <c r="B18" s="40"/>
      <c r="C18" s="42" t="s">
        <v>25</v>
      </c>
      <c r="D18" s="42"/>
      <c r="E18" s="42"/>
      <c r="F18" s="42"/>
      <c r="H18" s="46">
        <v>9</v>
      </c>
      <c r="I18" s="47">
        <v>30651320</v>
      </c>
      <c r="J18" s="41"/>
    </row>
    <row r="19" spans="2:10" x14ac:dyDescent="0.2">
      <c r="B19" s="40"/>
      <c r="C19" s="21" t="s">
        <v>26</v>
      </c>
      <c r="H19" s="48">
        <v>0</v>
      </c>
      <c r="I19" s="49">
        <v>0</v>
      </c>
      <c r="J19" s="41"/>
    </row>
    <row r="20" spans="2:10" x14ac:dyDescent="0.2">
      <c r="B20" s="40"/>
      <c r="C20" s="21" t="s">
        <v>27</v>
      </c>
      <c r="H20" s="48">
        <v>1</v>
      </c>
      <c r="I20" s="49">
        <v>9078140</v>
      </c>
      <c r="J20" s="41"/>
    </row>
    <row r="21" spans="2:10" x14ac:dyDescent="0.2">
      <c r="B21" s="40"/>
      <c r="C21" s="21" t="s">
        <v>28</v>
      </c>
      <c r="H21" s="48">
        <v>2</v>
      </c>
      <c r="I21" s="50">
        <v>10616580</v>
      </c>
      <c r="J21" s="41"/>
    </row>
    <row r="22" spans="2:10" x14ac:dyDescent="0.2">
      <c r="B22" s="40"/>
      <c r="C22" s="21" t="s">
        <v>29</v>
      </c>
      <c r="H22" s="48">
        <v>0</v>
      </c>
      <c r="I22" s="49">
        <v>0</v>
      </c>
      <c r="J22" s="41"/>
    </row>
    <row r="23" spans="2:10" ht="13.5" thickBot="1" x14ac:dyDescent="0.25">
      <c r="B23" s="40"/>
      <c r="C23" s="21" t="s">
        <v>30</v>
      </c>
      <c r="H23" s="51">
        <v>4</v>
      </c>
      <c r="I23" s="52">
        <v>7324940</v>
      </c>
      <c r="J23" s="41"/>
    </row>
    <row r="24" spans="2:10" x14ac:dyDescent="0.2">
      <c r="B24" s="40"/>
      <c r="C24" s="42" t="s">
        <v>31</v>
      </c>
      <c r="D24" s="42"/>
      <c r="E24" s="42"/>
      <c r="F24" s="42"/>
      <c r="H24" s="46">
        <f>H19+H20+H21+H22+H23</f>
        <v>7</v>
      </c>
      <c r="I24" s="53">
        <f>I19+I20+I21+I22+I23</f>
        <v>27019660</v>
      </c>
      <c r="J24" s="41"/>
    </row>
    <row r="25" spans="2:10" x14ac:dyDescent="0.2">
      <c r="B25" s="40"/>
      <c r="C25" s="21" t="s">
        <v>32</v>
      </c>
      <c r="H25" s="48">
        <v>2</v>
      </c>
      <c r="I25" s="49">
        <v>3631660</v>
      </c>
      <c r="J25" s="41"/>
    </row>
    <row r="26" spans="2:10" x14ac:dyDescent="0.2">
      <c r="B26" s="40"/>
      <c r="C26" s="21" t="s">
        <v>33</v>
      </c>
      <c r="H26" s="48">
        <v>0</v>
      </c>
      <c r="I26" s="49">
        <v>0</v>
      </c>
      <c r="J26" s="41"/>
    </row>
    <row r="27" spans="2:10" ht="13.5" thickBot="1" x14ac:dyDescent="0.25">
      <c r="B27" s="40"/>
      <c r="C27" s="21" t="s">
        <v>34</v>
      </c>
      <c r="H27" s="51">
        <v>0</v>
      </c>
      <c r="I27" s="52">
        <v>0</v>
      </c>
      <c r="J27" s="41"/>
    </row>
    <row r="28" spans="2:10" x14ac:dyDescent="0.2">
      <c r="B28" s="40"/>
      <c r="C28" s="42" t="s">
        <v>35</v>
      </c>
      <c r="D28" s="42"/>
      <c r="E28" s="42"/>
      <c r="F28" s="42"/>
      <c r="H28" s="46">
        <f>H25+H26+H27</f>
        <v>2</v>
      </c>
      <c r="I28" s="53">
        <f>I25+I26+I27</f>
        <v>3631660</v>
      </c>
      <c r="J28" s="41"/>
    </row>
    <row r="29" spans="2:10" ht="13.5" thickBot="1" x14ac:dyDescent="0.25">
      <c r="B29" s="40"/>
      <c r="C29" s="21" t="s">
        <v>36</v>
      </c>
      <c r="D29" s="42"/>
      <c r="E29" s="42"/>
      <c r="F29" s="42"/>
      <c r="H29" s="51">
        <v>0</v>
      </c>
      <c r="I29" s="52">
        <v>0</v>
      </c>
      <c r="J29" s="41"/>
    </row>
    <row r="30" spans="2:10" x14ac:dyDescent="0.2">
      <c r="B30" s="40"/>
      <c r="C30" s="42" t="s">
        <v>37</v>
      </c>
      <c r="D30" s="42"/>
      <c r="E30" s="42"/>
      <c r="F30" s="42"/>
      <c r="H30" s="48">
        <f>H29</f>
        <v>0</v>
      </c>
      <c r="I30" s="49">
        <f>I29</f>
        <v>0</v>
      </c>
      <c r="J30" s="41"/>
    </row>
    <row r="31" spans="2:10" x14ac:dyDescent="0.2">
      <c r="B31" s="40"/>
      <c r="C31" s="42"/>
      <c r="D31" s="42"/>
      <c r="E31" s="42"/>
      <c r="F31" s="42"/>
      <c r="H31" s="54"/>
      <c r="I31" s="53"/>
      <c r="J31" s="41"/>
    </row>
    <row r="32" spans="2:10" ht="13.5" thickBot="1" x14ac:dyDescent="0.25">
      <c r="B32" s="40"/>
      <c r="C32" s="42" t="s">
        <v>38</v>
      </c>
      <c r="D32" s="42"/>
      <c r="H32" s="55">
        <f>H24+H28+H30</f>
        <v>9</v>
      </c>
      <c r="I32" s="56">
        <f>I24+I28+I30</f>
        <v>30651320</v>
      </c>
      <c r="J32" s="41"/>
    </row>
    <row r="33" spans="2:10" ht="13.5" thickTop="1" x14ac:dyDescent="0.2">
      <c r="B33" s="40"/>
      <c r="C33" s="42"/>
      <c r="D33" s="42"/>
      <c r="H33" s="57"/>
      <c r="I33" s="49"/>
      <c r="J33" s="41"/>
    </row>
    <row r="34" spans="2:10" x14ac:dyDescent="0.2">
      <c r="B34" s="40"/>
      <c r="G34" s="57"/>
      <c r="H34" s="57"/>
      <c r="I34" s="57"/>
      <c r="J34" s="41"/>
    </row>
    <row r="35" spans="2:10" x14ac:dyDescent="0.2">
      <c r="B35" s="40"/>
      <c r="G35" s="57"/>
      <c r="H35" s="57"/>
      <c r="I35" s="57"/>
      <c r="J35" s="41"/>
    </row>
    <row r="36" spans="2:10" x14ac:dyDescent="0.2">
      <c r="B36" s="40"/>
      <c r="G36" s="57"/>
      <c r="H36" s="57"/>
      <c r="I36" s="57"/>
      <c r="J36" s="41"/>
    </row>
    <row r="37" spans="2:10" ht="13.5" thickBot="1" x14ac:dyDescent="0.25">
      <c r="B37" s="40"/>
      <c r="C37" s="58"/>
      <c r="D37" s="58"/>
      <c r="G37" s="59" t="s">
        <v>39</v>
      </c>
      <c r="H37" s="58"/>
      <c r="I37" s="57"/>
      <c r="J37" s="41"/>
    </row>
    <row r="38" spans="2:10" ht="4.5" customHeight="1" x14ac:dyDescent="0.2">
      <c r="B38" s="40"/>
      <c r="C38" s="57"/>
      <c r="D38" s="57"/>
      <c r="G38" s="57"/>
      <c r="H38" s="57"/>
      <c r="I38" s="57"/>
      <c r="J38" s="41"/>
    </row>
    <row r="39" spans="2:10" x14ac:dyDescent="0.2">
      <c r="B39" s="40"/>
      <c r="C39" s="42" t="s">
        <v>40</v>
      </c>
      <c r="G39" s="60" t="s">
        <v>41</v>
      </c>
      <c r="H39" s="57"/>
      <c r="I39" s="57"/>
      <c r="J39" s="41"/>
    </row>
    <row r="40" spans="2:10" x14ac:dyDescent="0.2">
      <c r="B40" s="40"/>
      <c r="G40" s="57"/>
      <c r="H40" s="57"/>
      <c r="I40" s="57"/>
      <c r="J40" s="41"/>
    </row>
    <row r="41" spans="2:10" ht="18.75" customHeight="1" thickBot="1" x14ac:dyDescent="0.25">
      <c r="B41" s="61"/>
      <c r="C41" s="62"/>
      <c r="D41" s="62"/>
      <c r="E41" s="62"/>
      <c r="F41" s="62"/>
      <c r="G41" s="58"/>
      <c r="H41" s="58"/>
      <c r="I41" s="58"/>
      <c r="J41" s="63"/>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2022-08-02T20:51:25Z</cp:lastPrinted>
  <dcterms:created xsi:type="dcterms:W3CDTF">2022-04-05T20:41:41Z</dcterms:created>
  <dcterms:modified xsi:type="dcterms:W3CDTF">2022-10-10T19:36:23Z</dcterms:modified>
</cp:coreProperties>
</file>