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91900446 ESTADO DE CARTERA HOSPITAL SANTA ANA DE LOS CABALLEROS\"/>
    </mc:Choice>
  </mc:AlternateContent>
  <bookViews>
    <workbookView xWindow="0" yWindow="0" windowWidth="20490" windowHeight="7755" firstSheet="1" activeTab="4"/>
  </bookViews>
  <sheets>
    <sheet name="INFO IPS RC" sheetId="1" r:id="rId1"/>
    <sheet name="INFO IPS RS" sheetId="2" r:id="rId2"/>
    <sheet name="ESTADO DE CADA FACTURA" sheetId="3" r:id="rId3"/>
    <sheet name="TD" sheetId="5" r:id="rId4"/>
    <sheet name="FOR-CSA-018" sheetId="4" r:id="rId5"/>
  </sheets>
  <externalReferences>
    <externalReference r:id="rId6"/>
  </externalReferences>
  <definedNames>
    <definedName name="_xlnm._FilterDatabase" localSheetId="2" hidden="1">'ESTADO DE CADA FACTURA'!$A$2:$AN$86</definedName>
  </definedNames>
  <calcPr calcId="152511"/>
  <pivotCaches>
    <pivotCache cacheId="27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" i="3" l="1"/>
  <c r="T1" i="3"/>
  <c r="O1" i="3"/>
  <c r="K1" i="3" l="1"/>
  <c r="J1" i="3"/>
  <c r="I30" i="4" l="1"/>
  <c r="H30" i="4"/>
  <c r="I28" i="4"/>
  <c r="H28" i="4"/>
  <c r="I24" i="4"/>
  <c r="H24" i="4"/>
  <c r="H32" i="4" s="1"/>
  <c r="I32" i="4" l="1"/>
  <c r="F12" i="2"/>
  <c r="F16" i="2"/>
  <c r="F18" i="2"/>
  <c r="E30" i="2"/>
  <c r="C30" i="2"/>
  <c r="D24" i="2"/>
  <c r="F24" i="2" s="1"/>
  <c r="D23" i="2"/>
  <c r="F23" i="2" s="1"/>
  <c r="D22" i="2"/>
  <c r="F22" i="2" s="1"/>
  <c r="D21" i="2"/>
  <c r="F21" i="2" s="1"/>
  <c r="D20" i="2"/>
  <c r="F20" i="2" s="1"/>
  <c r="D19" i="2"/>
  <c r="F19" i="2" s="1"/>
  <c r="D17" i="2"/>
  <c r="F17" i="2" s="1"/>
  <c r="D16" i="2"/>
  <c r="D15" i="2"/>
  <c r="F15" i="2" s="1"/>
  <c r="D14" i="2"/>
  <c r="F14" i="2" s="1"/>
  <c r="D13" i="2"/>
  <c r="F13" i="2" s="1"/>
  <c r="D12" i="2"/>
  <c r="D11" i="2"/>
  <c r="F11" i="2" s="1"/>
  <c r="D10" i="2"/>
  <c r="F10" i="2" s="1"/>
  <c r="D9" i="2"/>
  <c r="F9" i="2" s="1"/>
  <c r="D8" i="2"/>
  <c r="F8" i="2" s="1"/>
  <c r="G6" i="2"/>
  <c r="D66" i="1"/>
  <c r="G66" i="1" s="1"/>
  <c r="D67" i="1"/>
  <c r="G67" i="1" s="1"/>
  <c r="D68" i="1"/>
  <c r="D69" i="1"/>
  <c r="G69" i="1" s="1"/>
  <c r="D70" i="1"/>
  <c r="D71" i="1"/>
  <c r="G71" i="1" s="1"/>
  <c r="D72" i="1"/>
  <c r="G72" i="1" s="1"/>
  <c r="D73" i="1"/>
  <c r="G73" i="1" s="1"/>
  <c r="D74" i="1"/>
  <c r="G74" i="1"/>
  <c r="G70" i="1"/>
  <c r="G68" i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D12" i="1"/>
  <c r="G12" i="1" s="1"/>
  <c r="D11" i="1"/>
  <c r="G11" i="1" s="1"/>
  <c r="D10" i="1"/>
  <c r="G10" i="1" s="1"/>
  <c r="D9" i="1"/>
  <c r="G9" i="1" s="1"/>
  <c r="D8" i="1"/>
  <c r="G8" i="1" s="1"/>
  <c r="G46" i="1"/>
  <c r="H5" i="1"/>
  <c r="G13" i="1"/>
  <c r="D30" i="2" l="1"/>
  <c r="F30" i="2"/>
  <c r="G75" i="1"/>
</calcChain>
</file>

<file path=xl/sharedStrings.xml><?xml version="1.0" encoding="utf-8"?>
<sst xmlns="http://schemas.openxmlformats.org/spreadsheetml/2006/main" count="655" uniqueCount="275">
  <si>
    <t>EMPRESA SOCIAL DEL ESTADO</t>
  </si>
  <si>
    <t>HOSPITAL SANTA ANA DE LOS CABALLEROS</t>
  </si>
  <si>
    <t>ESTADO DE  CARTERA</t>
  </si>
  <si>
    <t>COMFENALCO  CONTRIBUTIVO  (EPS044)</t>
  </si>
  <si>
    <t>CODIGO 001</t>
  </si>
  <si>
    <t>Mes Facturado</t>
  </si>
  <si>
    <t>Factura</t>
  </si>
  <si>
    <t>Valor Facturado</t>
  </si>
  <si>
    <t>Valor a Pagar</t>
  </si>
  <si>
    <t>fecha de pago</t>
  </si>
  <si>
    <t>Valor Cancelado</t>
  </si>
  <si>
    <t>Valor que Adeuda</t>
  </si>
  <si>
    <t>Observaciones</t>
  </si>
  <si>
    <t xml:space="preserve">PAGO SIN IDENTIFICAR </t>
  </si>
  <si>
    <t>TOTALES</t>
  </si>
  <si>
    <t>TOTAL</t>
  </si>
  <si>
    <t>COMFENALCO  SUBSIDIADO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</si>
  <si>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</si>
  <si>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</si>
  <si>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</si>
  <si>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</si>
  <si>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31/08/2022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</si>
  <si>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</si>
  <si>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</si>
  <si>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</si>
  <si>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</si>
  <si>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</si>
  <si>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</si>
  <si>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</si>
  <si>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</si>
  <si>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</si>
  <si>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</si>
  <si>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</si>
  <si>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</si>
  <si>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</si>
  <si>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</si>
  <si>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</si>
  <si>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</si>
  <si>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</si>
  <si>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</si>
  <si>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</si>
  <si>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</si>
  <si>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</si>
  <si>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</si>
  <si>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</si>
  <si>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</si>
  <si>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</si>
  <si>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</si>
  <si>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</si>
  <si>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</si>
  <si>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</si>
  <si>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</si>
  <si>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</si>
  <si>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</si>
  <si>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</si>
  <si>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</si>
  <si>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</si>
  <si>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</si>
  <si>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</si>
  <si>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</si>
  <si>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</si>
  <si>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</si>
  <si>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</si>
  <si>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</si>
  <si>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</si>
  <si>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</si>
  <si>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</si>
  <si>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</si>
  <si>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</si>
  <si>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</si>
  <si>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</si>
  <si>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</si>
  <si>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</si>
  <si>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</si>
  <si>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</si>
  <si>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</si>
  <si>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</si>
  <si>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</si>
  <si>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</si>
  <si>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</si>
  <si>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</si>
  <si>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SANTA ANA DE LOS CABALLEROS (AN</t>
  </si>
  <si>
    <t>_1857085</t>
  </si>
  <si>
    <t>891900446_1857085</t>
  </si>
  <si>
    <t>A)Factura no radicada en ERP</t>
  </si>
  <si>
    <t>no_cruza</t>
  </si>
  <si>
    <t>_1862544</t>
  </si>
  <si>
    <t>891900446_1862544</t>
  </si>
  <si>
    <t>_1862555</t>
  </si>
  <si>
    <t>891900446_1862555</t>
  </si>
  <si>
    <t>_1912621</t>
  </si>
  <si>
    <t>891900446_1912621</t>
  </si>
  <si>
    <t>_1950642</t>
  </si>
  <si>
    <t>891900446_1950642</t>
  </si>
  <si>
    <t>_1990686</t>
  </si>
  <si>
    <t>891900446_1990686</t>
  </si>
  <si>
    <t>_1837947</t>
  </si>
  <si>
    <t>891900446_1837947</t>
  </si>
  <si>
    <t>_1838468</t>
  </si>
  <si>
    <t>891900446_1838468</t>
  </si>
  <si>
    <t>_1839585</t>
  </si>
  <si>
    <t>891900446_1839585</t>
  </si>
  <si>
    <t>_1862567</t>
  </si>
  <si>
    <t>891900446_1862567</t>
  </si>
  <si>
    <t>_1862686</t>
  </si>
  <si>
    <t>891900446_1862686</t>
  </si>
  <si>
    <t>_1863961</t>
  </si>
  <si>
    <t>891900446_1863961</t>
  </si>
  <si>
    <t>_1883753</t>
  </si>
  <si>
    <t>891900446_1883753</t>
  </si>
  <si>
    <t>_1883754</t>
  </si>
  <si>
    <t>891900446_1883754</t>
  </si>
  <si>
    <t>_1883812</t>
  </si>
  <si>
    <t>891900446_1883812</t>
  </si>
  <si>
    <t>_1894101</t>
  </si>
  <si>
    <t>891900446_1894101</t>
  </si>
  <si>
    <t>_1894185</t>
  </si>
  <si>
    <t>891900446_1894185</t>
  </si>
  <si>
    <t>_1899544</t>
  </si>
  <si>
    <t>891900446_1899544</t>
  </si>
  <si>
    <t>_1899597</t>
  </si>
  <si>
    <t>891900446_1899597</t>
  </si>
  <si>
    <t>_1902247</t>
  </si>
  <si>
    <t>891900446_1902247</t>
  </si>
  <si>
    <t>_1902810</t>
  </si>
  <si>
    <t>891900446_1902810</t>
  </si>
  <si>
    <t>_2020768</t>
  </si>
  <si>
    <t>891900446_2020768</t>
  </si>
  <si>
    <t>_712158</t>
  </si>
  <si>
    <t>891900446_712158</t>
  </si>
  <si>
    <t>_687939</t>
  </si>
  <si>
    <t>891900446_687939</t>
  </si>
  <si>
    <t>_790847</t>
  </si>
  <si>
    <t>891900446_790847</t>
  </si>
  <si>
    <t>_804453</t>
  </si>
  <si>
    <t>891900446_804453</t>
  </si>
  <si>
    <t>_1031501</t>
  </si>
  <si>
    <t>891900446_1031501</t>
  </si>
  <si>
    <t>B)Factura sin saldo ERP</t>
  </si>
  <si>
    <t>OK</t>
  </si>
  <si>
    <t>_998933</t>
  </si>
  <si>
    <t>891900446_998933</t>
  </si>
  <si>
    <t>_999021</t>
  </si>
  <si>
    <t>891900446_999021</t>
  </si>
  <si>
    <t>_1001445</t>
  </si>
  <si>
    <t>891900446_1001445</t>
  </si>
  <si>
    <t>_1020453</t>
  </si>
  <si>
    <t>891900446_1020453</t>
  </si>
  <si>
    <t>_1024735</t>
  </si>
  <si>
    <t>891900446_1024735</t>
  </si>
  <si>
    <t>B)Factura sin saldo ERP/conciliar diferencia glosa aceptada</t>
  </si>
  <si>
    <t>_1025499</t>
  </si>
  <si>
    <t>891900446_1025499</t>
  </si>
  <si>
    <t>_1029430</t>
  </si>
  <si>
    <t>891900446_1029430</t>
  </si>
  <si>
    <t>_481240</t>
  </si>
  <si>
    <t>891900446_481240</t>
  </si>
  <si>
    <t xml:space="preserve"> </t>
  </si>
  <si>
    <t>_493942</t>
  </si>
  <si>
    <t>891900446_493942</t>
  </si>
  <si>
    <t>_569004</t>
  </si>
  <si>
    <t>891900446_569004</t>
  </si>
  <si>
    <t>_573295</t>
  </si>
  <si>
    <t>891900446_573295</t>
  </si>
  <si>
    <t>_660065</t>
  </si>
  <si>
    <t>891900446_660065</t>
  </si>
  <si>
    <t>_671036</t>
  </si>
  <si>
    <t>891900446_671036</t>
  </si>
  <si>
    <t>_711753</t>
  </si>
  <si>
    <t>891900446_711753</t>
  </si>
  <si>
    <t>_712122</t>
  </si>
  <si>
    <t>891900446_712122</t>
  </si>
  <si>
    <t>_712411</t>
  </si>
  <si>
    <t>891900446_712411</t>
  </si>
  <si>
    <t>_712498</t>
  </si>
  <si>
    <t>891900446_712498</t>
  </si>
  <si>
    <t>_745266</t>
  </si>
  <si>
    <t>891900446_745266</t>
  </si>
  <si>
    <t>_756369</t>
  </si>
  <si>
    <t>891900446_756369</t>
  </si>
  <si>
    <t>_810690</t>
  </si>
  <si>
    <t>891900446_810690</t>
  </si>
  <si>
    <t>_817134</t>
  </si>
  <si>
    <t>891900446_817134</t>
  </si>
  <si>
    <t>_818195</t>
  </si>
  <si>
    <t>891900446_818195</t>
  </si>
  <si>
    <t>B)Factura sin saldo ERP/conciliar diferencia valor de factura</t>
  </si>
  <si>
    <t>_818223</t>
  </si>
  <si>
    <t>891900446_818223</t>
  </si>
  <si>
    <t>_818267</t>
  </si>
  <si>
    <t>891900446_818267</t>
  </si>
  <si>
    <t>_818375</t>
  </si>
  <si>
    <t>891900446_818375</t>
  </si>
  <si>
    <t>_818394</t>
  </si>
  <si>
    <t>891900446_818394</t>
  </si>
  <si>
    <t>_818477</t>
  </si>
  <si>
    <t>891900446_818477</t>
  </si>
  <si>
    <t>_818498</t>
  </si>
  <si>
    <t>891900446_818498</t>
  </si>
  <si>
    <t>_818772</t>
  </si>
  <si>
    <t>891900446_818772</t>
  </si>
  <si>
    <t>_818796</t>
  </si>
  <si>
    <t>891900446_818796</t>
  </si>
  <si>
    <t>_818829</t>
  </si>
  <si>
    <t>891900446_818829</t>
  </si>
  <si>
    <t>_818903</t>
  </si>
  <si>
    <t>891900446_818903</t>
  </si>
  <si>
    <t>_820659</t>
  </si>
  <si>
    <t>891900446_820659</t>
  </si>
  <si>
    <t>_820684</t>
  </si>
  <si>
    <t>891900446_820684</t>
  </si>
  <si>
    <t>_820709</t>
  </si>
  <si>
    <t>891900446_820709</t>
  </si>
  <si>
    <t>_822343</t>
  </si>
  <si>
    <t>891900446_822343</t>
  </si>
  <si>
    <t>_830467</t>
  </si>
  <si>
    <t>891900446_830467</t>
  </si>
  <si>
    <t>_842755</t>
  </si>
  <si>
    <t>891900446_842755</t>
  </si>
  <si>
    <t>_927318</t>
  </si>
  <si>
    <t>891900446_927318</t>
  </si>
  <si>
    <t>_1016260</t>
  </si>
  <si>
    <t>891900446_1016260</t>
  </si>
  <si>
    <t>_811209</t>
  </si>
  <si>
    <t>891900446_811209</t>
  </si>
  <si>
    <t>_812741</t>
  </si>
  <si>
    <t>891900446_812741</t>
  </si>
  <si>
    <t>_813485</t>
  </si>
  <si>
    <t>891900446_813485</t>
  </si>
  <si>
    <t>_813651</t>
  </si>
  <si>
    <t>891900446_813651</t>
  </si>
  <si>
    <t>_813792</t>
  </si>
  <si>
    <t>891900446_813792</t>
  </si>
  <si>
    <t>_813803</t>
  </si>
  <si>
    <t>891900446_813803</t>
  </si>
  <si>
    <t>_814817</t>
  </si>
  <si>
    <t>891900446_814817</t>
  </si>
  <si>
    <t>_814936</t>
  </si>
  <si>
    <t>891900446_814936</t>
  </si>
  <si>
    <t>_815422</t>
  </si>
  <si>
    <t>891900446_815422</t>
  </si>
  <si>
    <t>_815448</t>
  </si>
  <si>
    <t>891900446_815448</t>
  </si>
  <si>
    <t>_815647</t>
  </si>
  <si>
    <t>891900446_815647</t>
  </si>
  <si>
    <t>_815818</t>
  </si>
  <si>
    <t>891900446_815818</t>
  </si>
  <si>
    <t>_815846</t>
  </si>
  <si>
    <t>891900446_815846</t>
  </si>
  <si>
    <t>_815964</t>
  </si>
  <si>
    <t>891900446_815964</t>
  </si>
  <si>
    <t>_815975</t>
  </si>
  <si>
    <t>891900446_815975</t>
  </si>
  <si>
    <t>_808298</t>
  </si>
  <si>
    <t>891900446_808298</t>
  </si>
  <si>
    <t>_808436</t>
  </si>
  <si>
    <t>891900446_808436</t>
  </si>
  <si>
    <t>Señores : HOSPITAL SANTA ANA DE LOS CABALLEROS (ANSERMAN NUEVO)</t>
  </si>
  <si>
    <t>NIT: 891900446</t>
  </si>
  <si>
    <t>10.11.2016</t>
  </si>
  <si>
    <t>30.11.2012</t>
  </si>
  <si>
    <t>02.07.2013</t>
  </si>
  <si>
    <t>01.10.2013</t>
  </si>
  <si>
    <t>09.07.2014</t>
  </si>
  <si>
    <t>30.09.2014</t>
  </si>
  <si>
    <t>26.08.2014</t>
  </si>
  <si>
    <t>28.04.2015</t>
  </si>
  <si>
    <t>FACTURA NO RADICADA</t>
  </si>
  <si>
    <t>FACTURA CANCELADA</t>
  </si>
  <si>
    <t>FACTURA CERRADA POR EXTEMPORANEIDAD</t>
  </si>
  <si>
    <t>Total general</t>
  </si>
  <si>
    <t>Tipificación</t>
  </si>
  <si>
    <t>Cant Facturas</t>
  </si>
  <si>
    <t>Saldo Facturas</t>
  </si>
  <si>
    <t>SANTIAGO DE CALI , OCTUBRE 11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</si>
</sst>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;[Red]#,##0"/>
    <numFmt numFmtId="165" formatCode="yyyy\-mm\-dd;@"/>
    <numFmt numFmtId="166" formatCode="_(* #,##0_);_(* \(#,##0\);_(* &quot;-&quot;??_);_(@_)"/>
    <numFmt numFmtId="168" formatCode="&quot;$&quot;\ #,##0;[Red]&quot;$&quot;\ #,##0"/>
    <numFmt numFmtId="169" formatCode="&quot;$&quot;\ #,##0"/>
    <numFmt numFmtId="170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99">
    <xf numFmtId="0" fontId="0" fillId="0" borderId="0" xfId="0"/>
    <xf numFmtId="0" fontId="2" fillId="2" borderId="0" xfId="0" applyFont="1" applyFill="1" applyAlignment="1">
      <alignment horizontal="centerContinuous"/>
    </xf>
    <xf numFmtId="0" fontId="0" fillId="2" borderId="0" xfId="0" applyFill="1"/>
    <xf numFmtId="0" fontId="3" fillId="0" borderId="0" xfId="0" applyFont="1" applyAlignment="1">
      <alignment horizontal="centerContinuous"/>
    </xf>
    <xf numFmtId="0" fontId="3" fillId="2" borderId="0" xfId="0" applyFont="1" applyFill="1" applyAlignment="1">
      <alignment horizontal="centerContinuous"/>
    </xf>
    <xf numFmtId="14" fontId="3" fillId="0" borderId="0" xfId="0" applyNumberFormat="1" applyFont="1" applyAlignment="1">
      <alignment horizontal="centerContinuous"/>
    </xf>
    <xf numFmtId="0" fontId="7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vertical="top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14" fontId="0" fillId="0" borderId="2" xfId="0" applyNumberFormat="1" applyBorder="1"/>
    <xf numFmtId="0" fontId="6" fillId="0" borderId="2" xfId="0" applyNumberFormat="1" applyFont="1" applyBorder="1" applyAlignment="1">
      <alignment horizontal="center"/>
    </xf>
    <xf numFmtId="164" fontId="6" fillId="0" borderId="2" xfId="0" applyNumberFormat="1" applyFont="1" applyBorder="1"/>
    <xf numFmtId="0" fontId="0" fillId="0" borderId="2" xfId="0" applyBorder="1"/>
    <xf numFmtId="164" fontId="7" fillId="0" borderId="2" xfId="0" applyNumberFormat="1" applyFont="1" applyFill="1" applyBorder="1" applyAlignment="1">
      <alignment vertical="center"/>
    </xf>
    <xf numFmtId="164" fontId="0" fillId="0" borderId="2" xfId="0" applyNumberFormat="1" applyFont="1" applyBorder="1"/>
    <xf numFmtId="164" fontId="0" fillId="0" borderId="2" xfId="0" applyNumberFormat="1" applyBorder="1" applyAlignment="1">
      <alignment horizontal="center"/>
    </xf>
    <xf numFmtId="14" fontId="0" fillId="0" borderId="4" xfId="0" applyNumberFormat="1" applyBorder="1"/>
    <xf numFmtId="0" fontId="0" fillId="0" borderId="4" xfId="0" applyBorder="1"/>
    <xf numFmtId="164" fontId="0" fillId="0" borderId="4" xfId="0" applyNumberFormat="1" applyBorder="1"/>
    <xf numFmtId="0" fontId="0" fillId="4" borderId="5" xfId="0" applyFill="1" applyBorder="1"/>
    <xf numFmtId="0" fontId="0" fillId="4" borderId="6" xfId="0" applyFill="1" applyBorder="1"/>
    <xf numFmtId="164" fontId="0" fillId="4" borderId="7" xfId="0" applyNumberFormat="1" applyFill="1" applyBorder="1"/>
    <xf numFmtId="0" fontId="0" fillId="4" borderId="8" xfId="0" applyFill="1" applyBorder="1"/>
    <xf numFmtId="0" fontId="8" fillId="2" borderId="0" xfId="2" applyFont="1" applyFill="1" applyAlignment="1" applyProtection="1">
      <alignment horizontal="left"/>
    </xf>
    <xf numFmtId="14" fontId="0" fillId="2" borderId="0" xfId="0" applyNumberFormat="1" applyFill="1"/>
    <xf numFmtId="0" fontId="7" fillId="3" borderId="1" xfId="0" applyFont="1" applyFill="1" applyBorder="1" applyAlignment="1">
      <alignment horizontal="justify" vertical="center"/>
    </xf>
    <xf numFmtId="165" fontId="9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justify" vertical="center"/>
    </xf>
    <xf numFmtId="0" fontId="0" fillId="2" borderId="1" xfId="0" applyFont="1" applyFill="1" applyBorder="1" applyAlignment="1">
      <alignment horizontal="justify" vertical="center"/>
    </xf>
    <xf numFmtId="166" fontId="0" fillId="2" borderId="1" xfId="1" applyNumberFormat="1" applyFont="1" applyFill="1" applyBorder="1" applyAlignment="1">
      <alignment horizontal="justify" vertical="center"/>
    </xf>
    <xf numFmtId="164" fontId="0" fillId="2" borderId="1" xfId="0" applyNumberFormat="1" applyFill="1" applyBorder="1"/>
    <xf numFmtId="0" fontId="7" fillId="3" borderId="1" xfId="0" applyFont="1" applyFill="1" applyBorder="1" applyAlignment="1">
      <alignment horizontal="center"/>
    </xf>
    <xf numFmtId="0" fontId="0" fillId="3" borderId="1" xfId="0" applyFill="1" applyBorder="1"/>
    <xf numFmtId="164" fontId="0" fillId="3" borderId="1" xfId="0" applyNumberFormat="1" applyFill="1" applyBorder="1"/>
    <xf numFmtId="164" fontId="0" fillId="2" borderId="0" xfId="0" applyNumberFormat="1" applyFill="1"/>
    <xf numFmtId="0" fontId="10" fillId="2" borderId="0" xfId="0" applyFont="1" applyFill="1" applyAlignment="1">
      <alignment horizontal="centerContinuous"/>
    </xf>
    <xf numFmtId="164" fontId="10" fillId="2" borderId="0" xfId="0" applyNumberFormat="1" applyFont="1" applyFill="1"/>
    <xf numFmtId="0" fontId="12" fillId="0" borderId="0" xfId="3" applyFont="1"/>
    <xf numFmtId="0" fontId="12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/>
    </xf>
    <xf numFmtId="0" fontId="12" fillId="0" borderId="14" xfId="3" applyFont="1" applyBorder="1" applyAlignment="1">
      <alignment horizontal="centerContinuous"/>
    </xf>
    <xf numFmtId="0" fontId="13" fillId="0" borderId="15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19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/>
    </xf>
    <xf numFmtId="0" fontId="12" fillId="0" borderId="17" xfId="3" applyFont="1" applyBorder="1" applyAlignment="1">
      <alignment horizontal="centerContinuous"/>
    </xf>
    <xf numFmtId="0" fontId="12" fillId="0" borderId="13" xfId="3" applyFont="1" applyBorder="1"/>
    <xf numFmtId="0" fontId="12" fillId="0" borderId="14" xfId="3" applyFont="1" applyBorder="1"/>
    <xf numFmtId="0" fontId="13" fillId="0" borderId="0" xfId="3" applyFont="1"/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" fontId="13" fillId="0" borderId="0" xfId="3" applyNumberFormat="1" applyFont="1" applyAlignment="1">
      <alignment horizontal="center"/>
    </xf>
    <xf numFmtId="1" fontId="12" fillId="0" borderId="0" xfId="3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69" fontId="12" fillId="0" borderId="0" xfId="3" applyNumberFormat="1" applyFont="1" applyAlignment="1">
      <alignment horizontal="right"/>
    </xf>
    <xf numFmtId="1" fontId="12" fillId="0" borderId="16" xfId="3" applyNumberFormat="1" applyFont="1" applyBorder="1" applyAlignment="1">
      <alignment horizontal="center"/>
    </xf>
    <xf numFmtId="168" fontId="12" fillId="0" borderId="16" xfId="3" applyNumberFormat="1" applyFont="1" applyBorder="1" applyAlignment="1">
      <alignment horizontal="right"/>
    </xf>
    <xf numFmtId="168" fontId="13" fillId="0" borderId="0" xfId="3" applyNumberFormat="1" applyFont="1" applyAlignment="1">
      <alignment horizontal="right"/>
    </xf>
    <xf numFmtId="0" fontId="12" fillId="0" borderId="0" xfId="3" applyFont="1" applyAlignment="1">
      <alignment horizontal="center"/>
    </xf>
    <xf numFmtId="1" fontId="13" fillId="0" borderId="20" xfId="3" applyNumberFormat="1" applyFont="1" applyBorder="1" applyAlignment="1">
      <alignment horizontal="center"/>
    </xf>
    <xf numFmtId="168" fontId="13" fillId="0" borderId="20" xfId="3" applyNumberFormat="1" applyFont="1" applyBorder="1" applyAlignment="1">
      <alignment horizontal="right"/>
    </xf>
    <xf numFmtId="168" fontId="12" fillId="0" borderId="0" xfId="3" applyNumberFormat="1" applyFont="1"/>
    <xf numFmtId="168" fontId="12" fillId="0" borderId="16" xfId="3" applyNumberFormat="1" applyFont="1" applyBorder="1"/>
    <xf numFmtId="168" fontId="13" fillId="0" borderId="16" xfId="3" applyNumberFormat="1" applyFont="1" applyBorder="1"/>
    <xf numFmtId="168" fontId="13" fillId="0" borderId="0" xfId="3" applyNumberFormat="1" applyFont="1"/>
    <xf numFmtId="0" fontId="12" fillId="0" borderId="15" xfId="3" applyFont="1" applyBorder="1"/>
    <xf numFmtId="0" fontId="12" fillId="0" borderId="16" xfId="3" applyFont="1" applyBorder="1"/>
    <xf numFmtId="0" fontId="12" fillId="0" borderId="17" xfId="3" applyFont="1" applyBorder="1"/>
    <xf numFmtId="0" fontId="14" fillId="0" borderId="2" xfId="0" applyFont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170" fontId="14" fillId="0" borderId="2" xfId="1" applyNumberFormat="1" applyFont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170" fontId="14" fillId="6" borderId="2" xfId="1" applyNumberFormat="1" applyFont="1" applyFill="1" applyBorder="1" applyAlignment="1">
      <alignment horizontal="center" vertical="center" wrapText="1"/>
    </xf>
    <xf numFmtId="170" fontId="14" fillId="7" borderId="2" xfId="1" applyNumberFormat="1" applyFont="1" applyFill="1" applyBorder="1" applyAlignment="1">
      <alignment horizontal="center" vertical="center" wrapText="1"/>
    </xf>
    <xf numFmtId="170" fontId="0" fillId="0" borderId="2" xfId="1" applyNumberFormat="1" applyFont="1" applyBorder="1"/>
    <xf numFmtId="170" fontId="14" fillId="0" borderId="0" xfId="1" applyNumberFormat="1" applyFont="1"/>
    <xf numFmtId="0" fontId="2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70" fontId="0" fillId="0" borderId="0" xfId="1" applyNumberFormat="1" applyFont="1"/>
    <xf numFmtId="0" fontId="0" fillId="0" borderId="0" xfId="0" applyNumberFormat="1" applyAlignment="1">
      <alignment horizontal="center"/>
    </xf>
    <xf numFmtId="170" fontId="0" fillId="0" borderId="0" xfId="0" applyNumberFormat="1"/>
    <xf numFmtId="170" fontId="0" fillId="0" borderId="0" xfId="0" applyNumberFormat="1" applyAlignment="1">
      <alignment horizontal="center"/>
    </xf>
    <xf numFmtId="169" fontId="13" fillId="0" borderId="0" xfId="3" applyNumberFormat="1" applyFont="1" applyAlignment="1">
      <alignment horizontal="right"/>
    </xf>
  </cellXfs>
  <cellStyles count="4">
    <cellStyle name="Hipervínculo" xfId="2" builtinId="8"/>
    <cellStyle name="Millares" xfId="1" builtinId="3"/>
    <cellStyle name="Normal" xfId="0" builtinId="0"/>
    <cellStyle name="Normal 2 2" xfId="3"/>
  </cellStyles>
  <dxfs count="1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_-;\-* #,##0_-;_-* &quot;-&quot;??_-;_-@_-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1</xdr:col>
      <xdr:colOff>466725</xdr:colOff>
      <xdr:row>4</xdr:row>
      <xdr:rowOff>47625</xdr:rowOff>
    </xdr:to>
    <xdr:pic>
      <xdr:nvPicPr>
        <xdr:cNvPr id="2" name="3 Imagen" descr="C:\Users\equipo15\Pictures\plantilla 1.jpg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90" t="3374" r="52892" b="77908"/>
        <a:stretch>
          <a:fillRect/>
        </a:stretch>
      </xdr:blipFill>
      <xdr:spPr>
        <a:xfrm>
          <a:off x="219075" y="0"/>
          <a:ext cx="1104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1</xdr:col>
      <xdr:colOff>466725</xdr:colOff>
      <xdr:row>4</xdr:row>
      <xdr:rowOff>47625</xdr:rowOff>
    </xdr:to>
    <xdr:pic>
      <xdr:nvPicPr>
        <xdr:cNvPr id="2" name="3 Imagen" descr="C:\Users\equipo15\Pictures\plantilla 1.jpg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90" t="3374" r="52892" b="77908"/>
        <a:stretch>
          <a:fillRect/>
        </a:stretch>
      </xdr:blipFill>
      <xdr:spPr>
        <a:xfrm>
          <a:off x="219075" y="0"/>
          <a:ext cx="1104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466725</xdr:colOff>
      <xdr:row>4</xdr:row>
      <xdr:rowOff>47625</xdr:rowOff>
    </xdr:to>
    <xdr:pic>
      <xdr:nvPicPr>
        <xdr:cNvPr id="4" name="3 Imagen" descr="C:\Users\equipo15\Pictures\plantilla 1.jpg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90" t="3374" r="52892" b="77908"/>
        <a:stretch>
          <a:fillRect/>
        </a:stretch>
      </xdr:blipFill>
      <xdr:spPr>
        <a:xfrm>
          <a:off x="219075" y="0"/>
          <a:ext cx="1104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RTERA%20ACTUALIZADA%20OKA/CARTERA%20SEPTIMEBRE%20DE%20%202022%20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DARIA ESCOLAR "/>
      <sheetName val="CARTERA POR VIGENCIAS"/>
      <sheetName val="conciliacion contabilidad "/>
      <sheetName val="SECRETARIA DEPTAL VALLE "/>
      <sheetName val="CRUCE"/>
      <sheetName val="ALIANZALUD"/>
      <sheetName val="NUEVA EPS CONTRIB CAPITA "/>
      <sheetName val="COMPENSAR CONTRIBUTIVO CAPITA"/>
      <sheetName val="SANITAS-SUB"/>
      <sheetName val="ASMETSALUD-CONTRIB"/>
      <sheetName val="MEDIMAS SUB EVENTO "/>
      <sheetName val="Cafesalud Cont."/>
      <sheetName val="Medimas Cont."/>
      <sheetName val="Hoja2"/>
      <sheetName val="Comfenalco Valle"/>
      <sheetName val="GESTION DEL RIESGO"/>
      <sheetName val="COMPENSAR.CONTRIB"/>
      <sheetName val="FAMISANAR CONTRI"/>
      <sheetName val="COOMEVA CONTR"/>
      <sheetName val="COMPARTA-CONTRI"/>
      <sheetName val="-SURA EPS-CONTRIB"/>
      <sheetName val="Nueva Eps Cont."/>
      <sheetName val="Aliansalud"/>
      <sheetName val="SaludCoop"/>
      <sheetName val="Salud Total "/>
      <sheetName val="Salud Vida Cont."/>
      <sheetName val="Eps Sanitas "/>
      <sheetName val="S.O.S."/>
      <sheetName val="AMBUQ.Cont."/>
      <sheetName val="Emssanar Cont"/>
      <sheetName val="COOSALUD CON"/>
      <sheetName val=" COMPENSAR CAPITA"/>
      <sheetName val=" COMPENSAR-SUBS.EVENTO"/>
      <sheetName val="Asmet Salud"/>
      <sheetName val="Ambuq"/>
      <sheetName val="AMBUQ CAPITA"/>
      <sheetName val="Emssanar"/>
      <sheetName val="Mallamas"/>
      <sheetName val="Pijaos"/>
      <sheetName val="Salud Vida"/>
      <sheetName val="Coomeva"/>
      <sheetName val="Famisanar"/>
      <sheetName val="Saludcoop Sub"/>
      <sheetName val="Comfenalco Sub"/>
      <sheetName val="Caprecom"/>
      <sheetName val="COLSANITAS"/>
      <sheetName val="Cafesalus Sub."/>
      <sheetName val="Emdisalud"/>
      <sheetName val="Colsubsidio"/>
      <sheetName val="cafam"/>
      <sheetName val="Nueva Eps -Evento-Sub"/>
      <sheetName val="NUEVA EPS CAPITA"/>
      <sheetName val="comfachoco"/>
      <sheetName val="MEDIMAS CAPITA "/>
      <sheetName val="cajacopi"/>
      <sheetName val="Comparta"/>
      <sheetName val="ecoopsos"/>
      <sheetName val="capital"/>
      <sheetName val="comfacordoba"/>
      <sheetName val="asociacion mutual ser"/>
      <sheetName val="asociacion indigena"/>
      <sheetName val="CONVIDA"/>
      <sheetName val="Salud Total Sub"/>
      <sheetName val="Comfamiliar Huila"/>
      <sheetName val="comfacundi"/>
      <sheetName val="Coosalud-SUBS"/>
      <sheetName val="alianza medellin -savia salud"/>
      <sheetName val="COMFANARIÑO"/>
      <sheetName val="S.O.S. SUBSIDIADA"/>
      <sheetName val="SURA.SUBSIDIADA"/>
      <sheetName val="COMPARTA SUB"/>
      <sheetName val="COSMITET "/>
      <sheetName val="POLICIA "/>
      <sheetName val="BATALLON "/>
      <sheetName val="SURATEP SA ARL"/>
      <sheetName val="POSITIVA ARL"/>
      <sheetName val="POSITIVA ARL (2)"/>
      <sheetName val="CAPRESOCA"/>
      <sheetName val="Hoja4"/>
      <sheetName val="Hoja5"/>
      <sheetName val="Hoja1"/>
    </sheetNames>
    <sheetDataSet>
      <sheetData sheetId="0"/>
      <sheetData sheetId="1">
        <row r="5">
          <cell r="E5">
            <v>44804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5.368961458335" createdVersion="5" refreshedVersion="5" minRefreshableVersion="3" recordCount="84">
  <cacheSource type="worksheet">
    <worksheetSource ref="A2:AN86" sheet="ESTADO DE CADA FACTURA"/>
  </cacheSource>
  <cacheFields count="40">
    <cacheField name="NIT IPS" numFmtId="0">
      <sharedItems containsSemiMixedTypes="0" containsString="0" containsNumber="1" containsInteger="1" minValue="891900446" maxValue="891900446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481240" maxValue="2020768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81240" maxValue="1031501"/>
    </cacheField>
    <cacheField name="FECHA FACT IPS" numFmtId="14">
      <sharedItems containsSemiMixedTypes="0" containsNonDate="0" containsDate="1" containsString="0" minDate="2010-07-16T00:00:00" maxDate="2022-04-08T00:00:00"/>
    </cacheField>
    <cacheField name="VALOR FACT IPS" numFmtId="170">
      <sharedItems containsSemiMixedTypes="0" containsString="0" containsNumber="1" containsInteger="1" minValue="2080" maxValue="784026"/>
    </cacheField>
    <cacheField name="SALDO FACT IPS" numFmtId="170">
      <sharedItems containsSemiMixedTypes="0" containsString="0" containsNumber="1" containsInteger="1" minValue="1416" maxValue="784026"/>
    </cacheField>
    <cacheField name="OBSERVACION SASS" numFmtId="0">
      <sharedItems/>
    </cacheField>
    <cacheField name="ESTADO EPS OCTUBRE 2022" numFmtId="0">
      <sharedItems count="3">
        <s v="FACTURA NO RADICADA"/>
        <s v="FACTURA CANCELADA"/>
        <s v="FACTURA CERRADA POR EXTEMPORANEIDAD"/>
      </sharedItems>
    </cacheField>
    <cacheField name="VALIDACION ALFA FACT" numFmtId="0">
      <sharedItems/>
    </cacheField>
    <cacheField name="VALOR RADICADO FACT" numFmtId="170">
      <sharedItems containsSemiMixedTypes="0" containsString="0" containsNumber="1" containsInteger="1" minValue="0" maxValue="84100"/>
    </cacheField>
    <cacheField name="VALOR NOTA CREDITO" numFmtId="170">
      <sharedItems containsSemiMixedTypes="0" containsString="0" containsNumber="1" containsInteger="1" minValue="0" maxValue="0"/>
    </cacheField>
    <cacheField name="VALOR NOTA DEBITO" numFmtId="170">
      <sharedItems containsSemiMixedTypes="0" containsString="0" containsNumber="1" containsInteger="1" minValue="0" maxValue="0"/>
    </cacheField>
    <cacheField name="VALOR DESCCOMERCIAL" numFmtId="170">
      <sharedItems containsSemiMixedTypes="0" containsString="0" containsNumber="1" containsInteger="1" minValue="0" maxValue="0"/>
    </cacheField>
    <cacheField name="VALOR CRUZADO SASS" numFmtId="170">
      <sharedItems containsSemiMixedTypes="0" containsString="0" containsNumber="1" containsInteger="1" minValue="0" maxValue="77703"/>
    </cacheField>
    <cacheField name="VALOR GLOSA ACEPTDA" numFmtId="170">
      <sharedItems containsSemiMixedTypes="0" containsString="0" containsNumber="1" containsInteger="1" minValue="0" maxValue="84100"/>
    </cacheField>
    <cacheField name="OBSERVACION GLOSA ACEPTADA" numFmtId="0">
      <sharedItems containsNonDate="0" containsString="0" containsBlank="1"/>
    </cacheField>
    <cacheField name="VALOR GLOSA DEVUELTAS" numFmtId="170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70">
      <sharedItems containsSemiMixedTypes="0" containsString="0" containsNumber="1" containsInteger="1" minValue="0" maxValue="0"/>
    </cacheField>
    <cacheField name="VALOR  CANCELADO SAP" numFmtId="170">
      <sharedItems containsSemiMixedTypes="0" containsString="0" containsNumber="1" containsInteger="1" minValue="0" maxValue="77703"/>
    </cacheField>
    <cacheField name="RETENCION" numFmtId="170">
      <sharedItems containsNonDate="0" containsString="0" containsBlank="1"/>
    </cacheField>
    <cacheField name="DOC COMPENSACION SAP" numFmtId="0">
      <sharedItems containsString="0" containsBlank="1" containsNumber="1" containsInteger="1" minValue="2200163314" maxValue="2200403945"/>
    </cacheField>
    <cacheField name="FECHA COMPENSACION SAP" numFmtId="0">
      <sharedItems containsBlank="1"/>
    </cacheField>
    <cacheField name="VALOR TRANFERENCIA" numFmtId="170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0-07-16T00:00:00" maxDate="2022-04-0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130713" maxValue="20180430"/>
    </cacheField>
    <cacheField name="F RAD SASS" numFmtId="0">
      <sharedItems containsString="0" containsBlank="1" containsNumber="1" containsInteger="1" minValue="20130626" maxValue="20180425"/>
    </cacheField>
    <cacheField name="VALOR REPORTADO CRICULAR 030" numFmtId="170">
      <sharedItems containsSemiMixedTypes="0" containsString="0" containsNumber="1" containsInteger="1" minValue="0" maxValue="84100"/>
    </cacheField>
    <cacheField name="VALOR GLOSA ACEPTADA REPORTADO CIRCULAR 030" numFmtId="170">
      <sharedItems containsSemiMixedTypes="0" containsString="0" containsNumber="1" containsInteger="1" minValue="0" maxValue="841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">
  <r>
    <n v="891900446"/>
    <s v="HOSPITAL SANTA ANA DE LOS CABALLEROS (AN"/>
    <m/>
    <n v="1857085"/>
    <s v="_1857085"/>
    <s v="891900446_1857085"/>
    <m/>
    <m/>
    <d v="2021-01-30T00:00:00"/>
    <n v="11200"/>
    <n v="112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1-30T00:00:00"/>
    <m/>
    <m/>
    <m/>
    <m/>
    <m/>
    <m/>
    <m/>
    <n v="0"/>
    <n v="0"/>
    <m/>
  </r>
  <r>
    <n v="891900446"/>
    <s v="HOSPITAL SANTA ANA DE LOS CABALLEROS (AN"/>
    <m/>
    <n v="1862544"/>
    <s v="_1862544"/>
    <s v="891900446_1862544"/>
    <m/>
    <m/>
    <d v="2021-02-16T00:00:00"/>
    <n v="22400"/>
    <n v="224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2-16T00:00:00"/>
    <m/>
    <m/>
    <m/>
    <m/>
    <m/>
    <m/>
    <m/>
    <n v="0"/>
    <n v="0"/>
    <m/>
  </r>
  <r>
    <n v="891900446"/>
    <s v="HOSPITAL SANTA ANA DE LOS CABALLEROS (AN"/>
    <m/>
    <n v="1862555"/>
    <s v="_1862555"/>
    <s v="891900446_1862555"/>
    <m/>
    <m/>
    <d v="2021-02-16T00:00:00"/>
    <n v="117800"/>
    <n v="1178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2-16T00:00:00"/>
    <m/>
    <m/>
    <m/>
    <m/>
    <m/>
    <m/>
    <m/>
    <n v="0"/>
    <n v="0"/>
    <m/>
  </r>
  <r>
    <n v="891900446"/>
    <s v="HOSPITAL SANTA ANA DE LOS CABALLEROS (AN"/>
    <m/>
    <n v="1912621"/>
    <s v="_1912621"/>
    <s v="891900446_1912621"/>
    <m/>
    <m/>
    <d v="2021-07-11T00:00:00"/>
    <n v="71270"/>
    <n v="7127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7-11T00:00:00"/>
    <m/>
    <m/>
    <m/>
    <m/>
    <m/>
    <m/>
    <m/>
    <n v="0"/>
    <n v="0"/>
    <m/>
  </r>
  <r>
    <n v="891900446"/>
    <s v="HOSPITAL SANTA ANA DE LOS CABALLEROS (AN"/>
    <m/>
    <n v="1950642"/>
    <s v="_1950642"/>
    <s v="891900446_1950642"/>
    <m/>
    <m/>
    <d v="2021-10-09T00:00:00"/>
    <n v="71491"/>
    <n v="71491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10-09T00:00:00"/>
    <m/>
    <m/>
    <m/>
    <m/>
    <m/>
    <m/>
    <m/>
    <n v="0"/>
    <n v="0"/>
    <m/>
  </r>
  <r>
    <n v="891900446"/>
    <s v="HOSPITAL SANTA ANA DE LOS CABALLEROS (AN"/>
    <m/>
    <n v="1990686"/>
    <s v="_1990686"/>
    <s v="891900446_1990686"/>
    <m/>
    <m/>
    <d v="2022-01-21T00:00:00"/>
    <n v="63953"/>
    <n v="63953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2-01-21T00:00:00"/>
    <m/>
    <m/>
    <m/>
    <m/>
    <m/>
    <m/>
    <m/>
    <n v="0"/>
    <n v="0"/>
    <m/>
  </r>
  <r>
    <n v="891900446"/>
    <s v="HOSPITAL SANTA ANA DE LOS CABALLEROS (AN"/>
    <m/>
    <n v="1837947"/>
    <s v="_1837947"/>
    <s v="891900446_1837947"/>
    <m/>
    <m/>
    <d v="2020-11-19T00:00:00"/>
    <n v="74564"/>
    <n v="74564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0-11-19T00:00:00"/>
    <m/>
    <m/>
    <m/>
    <m/>
    <m/>
    <m/>
    <m/>
    <n v="0"/>
    <n v="0"/>
    <m/>
  </r>
  <r>
    <n v="891900446"/>
    <s v="HOSPITAL SANTA ANA DE LOS CABALLEROS (AN"/>
    <m/>
    <n v="1838468"/>
    <s v="_1838468"/>
    <s v="891900446_1838468"/>
    <m/>
    <m/>
    <d v="2020-11-22T00:00:00"/>
    <n v="74370"/>
    <n v="7437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0-11-22T00:00:00"/>
    <m/>
    <m/>
    <m/>
    <m/>
    <m/>
    <m/>
    <m/>
    <n v="0"/>
    <n v="0"/>
    <m/>
  </r>
  <r>
    <n v="891900446"/>
    <s v="HOSPITAL SANTA ANA DE LOS CABALLEROS (AN"/>
    <m/>
    <n v="1839585"/>
    <s v="_1839585"/>
    <s v="891900446_1839585"/>
    <m/>
    <m/>
    <d v="2020-11-24T00:00:00"/>
    <n v="145154"/>
    <n v="145154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0-11-24T00:00:00"/>
    <m/>
    <m/>
    <m/>
    <m/>
    <m/>
    <m/>
    <m/>
    <n v="0"/>
    <n v="0"/>
    <m/>
  </r>
  <r>
    <n v="891900446"/>
    <s v="HOSPITAL SANTA ANA DE LOS CABALLEROS (AN"/>
    <m/>
    <n v="1862567"/>
    <s v="_1862567"/>
    <s v="891900446_1862567"/>
    <m/>
    <m/>
    <d v="2021-02-16T00:00:00"/>
    <n v="373900"/>
    <n v="3739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2-16T00:00:00"/>
    <m/>
    <m/>
    <m/>
    <m/>
    <m/>
    <m/>
    <m/>
    <n v="0"/>
    <n v="0"/>
    <m/>
  </r>
  <r>
    <n v="891900446"/>
    <s v="HOSPITAL SANTA ANA DE LOS CABALLEROS (AN"/>
    <m/>
    <n v="1862686"/>
    <s v="_1862686"/>
    <s v="891900446_1862686"/>
    <m/>
    <m/>
    <d v="2021-02-16T00:00:00"/>
    <n v="36300"/>
    <n v="363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2-16T00:00:00"/>
    <m/>
    <m/>
    <m/>
    <m/>
    <m/>
    <m/>
    <m/>
    <n v="0"/>
    <n v="0"/>
    <m/>
  </r>
  <r>
    <n v="891900446"/>
    <s v="HOSPITAL SANTA ANA DE LOS CABALLEROS (AN"/>
    <m/>
    <n v="1863961"/>
    <s v="_1863961"/>
    <s v="891900446_1863961"/>
    <m/>
    <m/>
    <d v="2021-02-20T00:00:00"/>
    <n v="30934"/>
    <n v="30934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2-20T00:00:00"/>
    <m/>
    <m/>
    <m/>
    <m/>
    <m/>
    <m/>
    <m/>
    <n v="0"/>
    <n v="0"/>
    <m/>
  </r>
  <r>
    <n v="891900446"/>
    <s v="HOSPITAL SANTA ANA DE LOS CABALLEROS (AN"/>
    <m/>
    <n v="1883753"/>
    <s v="_1883753"/>
    <s v="891900446_1883753"/>
    <m/>
    <m/>
    <d v="2021-04-17T00:00:00"/>
    <n v="19700"/>
    <n v="197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4-17T00:00:00"/>
    <m/>
    <m/>
    <m/>
    <m/>
    <m/>
    <m/>
    <m/>
    <n v="0"/>
    <n v="0"/>
    <m/>
  </r>
  <r>
    <n v="891900446"/>
    <s v="HOSPITAL SANTA ANA DE LOS CABALLEROS (AN"/>
    <m/>
    <n v="1883754"/>
    <s v="_1883754"/>
    <s v="891900446_1883754"/>
    <m/>
    <m/>
    <d v="2021-04-17T00:00:00"/>
    <n v="11200"/>
    <n v="112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4-17T00:00:00"/>
    <m/>
    <m/>
    <m/>
    <m/>
    <m/>
    <m/>
    <m/>
    <n v="0"/>
    <n v="0"/>
    <m/>
  </r>
  <r>
    <n v="891900446"/>
    <s v="HOSPITAL SANTA ANA DE LOS CABALLEROS (AN"/>
    <m/>
    <n v="1883812"/>
    <s v="_1883812"/>
    <s v="891900446_1883812"/>
    <m/>
    <m/>
    <d v="2021-04-17T00:00:00"/>
    <n v="16170"/>
    <n v="1617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4-17T00:00:00"/>
    <m/>
    <m/>
    <m/>
    <m/>
    <m/>
    <m/>
    <m/>
    <n v="0"/>
    <n v="0"/>
    <m/>
  </r>
  <r>
    <n v="891900446"/>
    <s v="HOSPITAL SANTA ANA DE LOS CABALLEROS (AN"/>
    <m/>
    <n v="1894101"/>
    <s v="_1894101"/>
    <s v="891900446_1894101"/>
    <m/>
    <m/>
    <d v="2021-05-21T00:00:00"/>
    <n v="19700"/>
    <n v="197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5-21T00:00:00"/>
    <m/>
    <m/>
    <m/>
    <m/>
    <m/>
    <m/>
    <m/>
    <n v="0"/>
    <n v="0"/>
    <m/>
  </r>
  <r>
    <n v="891900446"/>
    <s v="HOSPITAL SANTA ANA DE LOS CABALLEROS (AN"/>
    <m/>
    <n v="1894185"/>
    <s v="_1894185"/>
    <s v="891900446_1894185"/>
    <m/>
    <m/>
    <d v="2021-05-21T00:00:00"/>
    <n v="18810"/>
    <n v="1881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5-21T00:00:00"/>
    <m/>
    <m/>
    <m/>
    <m/>
    <m/>
    <m/>
    <m/>
    <n v="0"/>
    <n v="0"/>
    <m/>
  </r>
  <r>
    <n v="891900446"/>
    <s v="HOSPITAL SANTA ANA DE LOS CABALLEROS (AN"/>
    <m/>
    <n v="1899544"/>
    <s v="_1899544"/>
    <s v="891900446_1899544"/>
    <m/>
    <m/>
    <d v="2021-06-05T00:00:00"/>
    <n v="19700"/>
    <n v="197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6-05T00:00:00"/>
    <m/>
    <m/>
    <m/>
    <m/>
    <m/>
    <m/>
    <m/>
    <n v="0"/>
    <n v="0"/>
    <m/>
  </r>
  <r>
    <n v="891900446"/>
    <s v="HOSPITAL SANTA ANA DE LOS CABALLEROS (AN"/>
    <m/>
    <n v="1899597"/>
    <s v="_1899597"/>
    <s v="891900446_1899597"/>
    <m/>
    <m/>
    <d v="2021-06-05T00:00:00"/>
    <n v="27300"/>
    <n v="273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6-05T00:00:00"/>
    <m/>
    <m/>
    <m/>
    <m/>
    <m/>
    <m/>
    <m/>
    <n v="0"/>
    <n v="0"/>
    <m/>
  </r>
  <r>
    <n v="891900446"/>
    <s v="HOSPITAL SANTA ANA DE LOS CABALLEROS (AN"/>
    <m/>
    <n v="1902247"/>
    <s v="_1902247"/>
    <s v="891900446_1902247"/>
    <m/>
    <m/>
    <d v="2021-06-13T00:00:00"/>
    <n v="87000"/>
    <n v="870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6-13T00:00:00"/>
    <m/>
    <m/>
    <m/>
    <m/>
    <m/>
    <m/>
    <m/>
    <n v="0"/>
    <n v="0"/>
    <m/>
  </r>
  <r>
    <n v="891900446"/>
    <s v="HOSPITAL SANTA ANA DE LOS CABALLEROS (AN"/>
    <m/>
    <n v="1902810"/>
    <s v="_1902810"/>
    <s v="891900446_1902810"/>
    <m/>
    <m/>
    <d v="2021-06-13T00:00:00"/>
    <n v="784026"/>
    <n v="784026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1-06-13T00:00:00"/>
    <m/>
    <m/>
    <m/>
    <m/>
    <m/>
    <m/>
    <m/>
    <n v="0"/>
    <n v="0"/>
    <m/>
  </r>
  <r>
    <n v="891900446"/>
    <s v="HOSPITAL SANTA ANA DE LOS CABALLEROS (AN"/>
    <m/>
    <n v="2020768"/>
    <s v="_2020768"/>
    <s v="891900446_2020768"/>
    <m/>
    <m/>
    <d v="2022-04-07T00:00:00"/>
    <n v="65201"/>
    <n v="65201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22-04-07T00:00:00"/>
    <m/>
    <m/>
    <m/>
    <m/>
    <m/>
    <m/>
    <m/>
    <n v="0"/>
    <n v="0"/>
    <m/>
  </r>
  <r>
    <n v="891900446"/>
    <s v="HOSPITAL SANTA ANA DE LOS CABALLEROS (AN"/>
    <m/>
    <n v="712158"/>
    <s v="_712158"/>
    <s v="891900446_712158"/>
    <m/>
    <m/>
    <d v="2011-10-19T00:00:00"/>
    <n v="18200"/>
    <n v="182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11-10-19T00:00:00"/>
    <m/>
    <m/>
    <m/>
    <m/>
    <m/>
    <m/>
    <m/>
    <n v="0"/>
    <n v="0"/>
    <m/>
  </r>
  <r>
    <n v="891900446"/>
    <s v="HOSPITAL SANTA ANA DE LOS CABALLEROS (AN"/>
    <m/>
    <n v="687939"/>
    <s v="_687939"/>
    <s v="891900446_687939"/>
    <m/>
    <m/>
    <d v="2011-10-19T00:00:00"/>
    <n v="68100"/>
    <n v="681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11-10-19T00:00:00"/>
    <m/>
    <m/>
    <m/>
    <m/>
    <m/>
    <m/>
    <m/>
    <n v="0"/>
    <n v="0"/>
    <m/>
  </r>
  <r>
    <n v="891900446"/>
    <s v="HOSPITAL SANTA ANA DE LOS CABALLEROS (AN"/>
    <m/>
    <n v="790847"/>
    <s v="_790847"/>
    <s v="891900446_790847"/>
    <m/>
    <m/>
    <d v="2012-02-28T00:00:00"/>
    <n v="18600"/>
    <n v="18600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12-02-28T00:00:00"/>
    <m/>
    <m/>
    <m/>
    <m/>
    <m/>
    <m/>
    <m/>
    <n v="0"/>
    <n v="0"/>
    <m/>
  </r>
  <r>
    <n v="891900446"/>
    <s v="HOSPITAL SANTA ANA DE LOS CABALLEROS (AN"/>
    <m/>
    <n v="804453"/>
    <s v="_804453"/>
    <s v="891900446_804453"/>
    <m/>
    <m/>
    <d v="2012-02-28T00:00:00"/>
    <n v="35174"/>
    <n v="35174"/>
    <s v="A)Factura no radicada en ERP"/>
    <x v="0"/>
    <s v="no_cruza"/>
    <n v="0"/>
    <n v="0"/>
    <n v="0"/>
    <n v="0"/>
    <n v="0"/>
    <n v="0"/>
    <m/>
    <n v="0"/>
    <m/>
    <n v="0"/>
    <n v="0"/>
    <m/>
    <m/>
    <m/>
    <n v="0"/>
    <d v="2012-02-28T00:00:00"/>
    <m/>
    <m/>
    <m/>
    <m/>
    <m/>
    <m/>
    <m/>
    <n v="0"/>
    <n v="0"/>
    <m/>
  </r>
  <r>
    <n v="891900446"/>
    <s v="HOSPITAL SANTA ANA DE LOS CABALLEROS (AN"/>
    <m/>
    <n v="1031501"/>
    <s v="_1031501"/>
    <s v="891900446_1031501"/>
    <m/>
    <n v="1031501"/>
    <d v="2015-06-27T00:00:00"/>
    <n v="21450"/>
    <n v="21450"/>
    <s v="B)Factura sin saldo ERP"/>
    <x v="1"/>
    <s v="OK"/>
    <n v="21450"/>
    <n v="0"/>
    <n v="0"/>
    <n v="0"/>
    <n v="21450"/>
    <n v="0"/>
    <m/>
    <n v="0"/>
    <m/>
    <n v="0"/>
    <n v="21450"/>
    <m/>
    <n v="2200403945"/>
    <s v="10.11.2016"/>
    <n v="0"/>
    <d v="2015-06-27T00:00:00"/>
    <m/>
    <n v="2"/>
    <m/>
    <m/>
    <n v="1"/>
    <n v="20150813"/>
    <n v="20150806"/>
    <n v="21450"/>
    <n v="0"/>
    <m/>
  </r>
  <r>
    <n v="891900446"/>
    <s v="HOSPITAL SANTA ANA DE LOS CABALLEROS (AN"/>
    <m/>
    <n v="998933"/>
    <s v="_998933"/>
    <s v="891900446_998933"/>
    <m/>
    <n v="998933"/>
    <d v="2015-04-20T00:00:00"/>
    <n v="42396"/>
    <n v="42396"/>
    <s v="B)Factura sin saldo ERP"/>
    <x v="1"/>
    <s v="OK"/>
    <n v="42396"/>
    <n v="0"/>
    <n v="0"/>
    <n v="0"/>
    <n v="42396"/>
    <n v="0"/>
    <m/>
    <n v="0"/>
    <m/>
    <n v="0"/>
    <n v="42396"/>
    <m/>
    <n v="2200403945"/>
    <s v="10.11.2016"/>
    <n v="0"/>
    <d v="2015-04-20T00:00:00"/>
    <m/>
    <n v="2"/>
    <m/>
    <m/>
    <n v="1"/>
    <n v="20150620"/>
    <n v="20150526"/>
    <n v="42396"/>
    <n v="0"/>
    <m/>
  </r>
  <r>
    <n v="891900446"/>
    <s v="HOSPITAL SANTA ANA DE LOS CABALLEROS (AN"/>
    <m/>
    <n v="999021"/>
    <s v="_999021"/>
    <s v="891900446_999021"/>
    <m/>
    <n v="999021"/>
    <d v="2015-04-20T00:00:00"/>
    <n v="3708"/>
    <n v="3708"/>
    <s v="B)Factura sin saldo ERP"/>
    <x v="1"/>
    <s v="OK"/>
    <n v="3708"/>
    <n v="0"/>
    <n v="0"/>
    <n v="0"/>
    <n v="3708"/>
    <n v="0"/>
    <m/>
    <n v="0"/>
    <m/>
    <n v="0"/>
    <n v="3708"/>
    <m/>
    <n v="2200403945"/>
    <s v="10.11.2016"/>
    <n v="0"/>
    <d v="2015-04-20T00:00:00"/>
    <m/>
    <n v="2"/>
    <m/>
    <m/>
    <n v="1"/>
    <n v="20150620"/>
    <n v="20150526"/>
    <n v="3708"/>
    <n v="0"/>
    <m/>
  </r>
  <r>
    <n v="891900446"/>
    <s v="HOSPITAL SANTA ANA DE LOS CABALLEROS (AN"/>
    <m/>
    <n v="1001445"/>
    <s v="_1001445"/>
    <s v="891900446_1001445"/>
    <m/>
    <n v="1001445"/>
    <d v="2015-04-24T00:00:00"/>
    <n v="4894"/>
    <n v="4894"/>
    <s v="B)Factura sin saldo ERP"/>
    <x v="1"/>
    <s v="OK"/>
    <n v="4894"/>
    <n v="0"/>
    <n v="0"/>
    <n v="0"/>
    <n v="4894"/>
    <n v="0"/>
    <m/>
    <n v="0"/>
    <m/>
    <n v="0"/>
    <n v="4894"/>
    <m/>
    <n v="2200403945"/>
    <s v="10.11.2016"/>
    <n v="0"/>
    <d v="2015-04-24T00:00:00"/>
    <m/>
    <n v="2"/>
    <m/>
    <m/>
    <n v="1"/>
    <n v="20150620"/>
    <n v="20150526"/>
    <n v="4894"/>
    <n v="0"/>
    <m/>
  </r>
  <r>
    <n v="891900446"/>
    <s v="HOSPITAL SANTA ANA DE LOS CABALLEROS (AN"/>
    <m/>
    <n v="1020453"/>
    <s v="_1020453"/>
    <s v="891900446_1020453"/>
    <m/>
    <n v="1020453"/>
    <d v="2015-06-04T00:00:00"/>
    <n v="25800"/>
    <n v="25800"/>
    <s v="B)Factura sin saldo ERP"/>
    <x v="1"/>
    <s v="OK"/>
    <n v="25800"/>
    <n v="0"/>
    <n v="0"/>
    <n v="0"/>
    <n v="25800"/>
    <n v="0"/>
    <m/>
    <n v="0"/>
    <m/>
    <n v="0"/>
    <n v="25800"/>
    <m/>
    <n v="2200403945"/>
    <s v="10.11.2016"/>
    <n v="0"/>
    <d v="2015-06-04T00:00:00"/>
    <m/>
    <n v="2"/>
    <m/>
    <m/>
    <n v="1"/>
    <n v="20150912"/>
    <n v="20150811"/>
    <n v="25800"/>
    <n v="0"/>
    <m/>
  </r>
  <r>
    <n v="891900446"/>
    <s v="HOSPITAL SANTA ANA DE LOS CABALLEROS (AN"/>
    <m/>
    <n v="1024735"/>
    <s v="_1024735"/>
    <s v="891900446_1024735"/>
    <m/>
    <n v="1024735"/>
    <d v="2015-06-13T00:00:00"/>
    <n v="74774"/>
    <n v="60185"/>
    <s v="B)Factura sin saldo ERP/conciliar diferencia glosa aceptada"/>
    <x v="2"/>
    <s v="OK"/>
    <n v="74774"/>
    <n v="0"/>
    <n v="0"/>
    <n v="0"/>
    <n v="0"/>
    <n v="74774"/>
    <m/>
    <n v="0"/>
    <m/>
    <n v="0"/>
    <n v="0"/>
    <m/>
    <m/>
    <m/>
    <n v="0"/>
    <d v="2015-06-13T00:00:00"/>
    <m/>
    <n v="2"/>
    <m/>
    <m/>
    <n v="3"/>
    <n v="20180330"/>
    <n v="20180324"/>
    <n v="74774"/>
    <n v="74774"/>
    <m/>
  </r>
  <r>
    <n v="891900446"/>
    <s v="HOSPITAL SANTA ANA DE LOS CABALLEROS (AN"/>
    <m/>
    <n v="1025499"/>
    <s v="_1025499"/>
    <s v="891900446_1025499"/>
    <m/>
    <n v="1025499"/>
    <d v="2015-06-14T00:00:00"/>
    <n v="42674"/>
    <n v="42674"/>
    <s v="B)Factura sin saldo ERP/conciliar diferencia glosa aceptada"/>
    <x v="2"/>
    <s v="OK"/>
    <n v="42674"/>
    <n v="0"/>
    <n v="0"/>
    <n v="0"/>
    <n v="0"/>
    <n v="42674"/>
    <m/>
    <n v="0"/>
    <m/>
    <n v="0"/>
    <n v="0"/>
    <m/>
    <m/>
    <m/>
    <n v="0"/>
    <d v="2015-06-14T00:00:00"/>
    <m/>
    <n v="2"/>
    <m/>
    <m/>
    <n v="3"/>
    <n v="20180330"/>
    <n v="20180324"/>
    <n v="42674"/>
    <n v="42674"/>
    <m/>
  </r>
  <r>
    <n v="891900446"/>
    <s v="HOSPITAL SANTA ANA DE LOS CABALLEROS (AN"/>
    <m/>
    <n v="1029430"/>
    <s v="_1029430"/>
    <s v="891900446_1029430"/>
    <m/>
    <n v="1029430"/>
    <d v="2015-06-24T00:00:00"/>
    <n v="29600"/>
    <n v="29600"/>
    <s v="B)Factura sin saldo ERP/conciliar diferencia glosa aceptada"/>
    <x v="2"/>
    <s v="OK"/>
    <n v="29600"/>
    <n v="0"/>
    <n v="0"/>
    <n v="0"/>
    <n v="0"/>
    <n v="29600"/>
    <m/>
    <n v="0"/>
    <m/>
    <n v="0"/>
    <n v="0"/>
    <m/>
    <m/>
    <m/>
    <n v="0"/>
    <d v="2015-06-24T00:00:00"/>
    <m/>
    <n v="2"/>
    <m/>
    <m/>
    <n v="3"/>
    <n v="20180330"/>
    <n v="20180324"/>
    <n v="29600"/>
    <n v="29600"/>
    <m/>
  </r>
  <r>
    <n v="891900446"/>
    <s v="HOSPITAL SANTA ANA DE LOS CABALLEROS (AN"/>
    <m/>
    <n v="481240"/>
    <s v="_481240"/>
    <s v="891900446_481240"/>
    <s v=" "/>
    <n v="481240"/>
    <d v="2011-10-19T00:00:00"/>
    <n v="40100"/>
    <n v="40100"/>
    <s v="B)Factura sin saldo ERP/conciliar diferencia glosa aceptada"/>
    <x v="2"/>
    <s v="OK"/>
    <n v="3400"/>
    <n v="0"/>
    <n v="0"/>
    <n v="0"/>
    <n v="0"/>
    <n v="3400"/>
    <m/>
    <n v="0"/>
    <m/>
    <n v="0"/>
    <n v="0"/>
    <m/>
    <m/>
    <m/>
    <n v="0"/>
    <d v="2011-10-19T00:00:00"/>
    <m/>
    <n v="2"/>
    <m/>
    <m/>
    <n v="4"/>
    <n v="20170630"/>
    <n v="20170621"/>
    <n v="3400"/>
    <n v="3400"/>
    <m/>
  </r>
  <r>
    <n v="891900446"/>
    <s v="HOSPITAL SANTA ANA DE LOS CABALLEROS (AN"/>
    <m/>
    <n v="493942"/>
    <s v="_493942"/>
    <s v="891900446_493942"/>
    <m/>
    <n v="493942"/>
    <d v="2011-10-19T00:00:00"/>
    <n v="10400"/>
    <n v="10400"/>
    <s v="B)Factura sin saldo ERP/conciliar diferencia glosa aceptada"/>
    <x v="2"/>
    <s v="OK"/>
    <n v="84100"/>
    <n v="0"/>
    <n v="0"/>
    <n v="0"/>
    <n v="0"/>
    <n v="84100"/>
    <m/>
    <n v="0"/>
    <m/>
    <n v="0"/>
    <n v="0"/>
    <m/>
    <m/>
    <m/>
    <n v="0"/>
    <d v="2011-10-19T00:00:00"/>
    <m/>
    <n v="2"/>
    <m/>
    <m/>
    <n v="3"/>
    <n v="20170630"/>
    <n v="20170621"/>
    <n v="84100"/>
    <n v="84100"/>
    <m/>
  </r>
  <r>
    <n v="891900446"/>
    <s v="HOSPITAL SANTA ANA DE LOS CABALLEROS (AN"/>
    <m/>
    <n v="569004"/>
    <s v="_569004"/>
    <s v="891900446_569004"/>
    <s v=" "/>
    <n v="569004"/>
    <d v="2011-10-19T00:00:00"/>
    <n v="40100"/>
    <n v="40100"/>
    <s v="B)Factura sin saldo ERP/conciliar diferencia glosa aceptada"/>
    <x v="1"/>
    <s v="OK"/>
    <n v="22700"/>
    <n v="0"/>
    <n v="0"/>
    <n v="0"/>
    <n v="20500"/>
    <n v="2200"/>
    <m/>
    <n v="0"/>
    <m/>
    <n v="0"/>
    <n v="20500"/>
    <m/>
    <n v="2200163314"/>
    <s v="30.11.2012"/>
    <n v="0"/>
    <d v="2011-10-19T00:00:00"/>
    <m/>
    <n v="2"/>
    <m/>
    <m/>
    <n v="2"/>
    <n v="20171105"/>
    <n v="20171026"/>
    <n v="22700"/>
    <n v="2200"/>
    <m/>
  </r>
  <r>
    <n v="891900446"/>
    <s v="HOSPITAL SANTA ANA DE LOS CABALLEROS (AN"/>
    <m/>
    <n v="573295"/>
    <s v="_573295"/>
    <s v="891900446_573295"/>
    <s v=" "/>
    <n v="573295"/>
    <d v="2011-10-19T00:00:00"/>
    <n v="16600"/>
    <n v="16600"/>
    <s v="B)Factura sin saldo ERP/conciliar diferencia glosa aceptada"/>
    <x v="1"/>
    <s v="OK"/>
    <n v="15500"/>
    <n v="0"/>
    <n v="0"/>
    <n v="0"/>
    <n v="13300"/>
    <n v="2200"/>
    <m/>
    <n v="0"/>
    <m/>
    <n v="0"/>
    <n v="13300"/>
    <m/>
    <n v="2200163314"/>
    <s v="30.11.2012"/>
    <n v="0"/>
    <d v="2011-10-19T00:00:00"/>
    <m/>
    <n v="2"/>
    <m/>
    <m/>
    <n v="2"/>
    <n v="20171105"/>
    <n v="20171026"/>
    <n v="15500"/>
    <n v="2200"/>
    <m/>
  </r>
  <r>
    <n v="891900446"/>
    <s v="HOSPITAL SANTA ANA DE LOS CABALLEROS (AN"/>
    <m/>
    <n v="660065"/>
    <s v="_660065"/>
    <s v="891900446_660065"/>
    <m/>
    <n v="660065"/>
    <d v="2011-10-19T00:00:00"/>
    <n v="66500"/>
    <n v="66500"/>
    <s v="B)Factura sin saldo ERP/conciliar diferencia glosa aceptada"/>
    <x v="1"/>
    <s v="OK"/>
    <n v="32200"/>
    <n v="0"/>
    <n v="0"/>
    <n v="0"/>
    <n v="29900"/>
    <n v="2300"/>
    <m/>
    <n v="0"/>
    <m/>
    <n v="0"/>
    <n v="29900"/>
    <m/>
    <n v="2200187418"/>
    <s v="02.07.2013"/>
    <n v="0"/>
    <d v="2011-10-19T00:00:00"/>
    <m/>
    <n v="2"/>
    <m/>
    <m/>
    <n v="2"/>
    <n v="20130713"/>
    <n v="20130626"/>
    <n v="32200"/>
    <n v="2300"/>
    <m/>
  </r>
  <r>
    <n v="891900446"/>
    <s v="HOSPITAL SANTA ANA DE LOS CABALLEROS (AN"/>
    <m/>
    <n v="671036"/>
    <s v="_671036"/>
    <s v="891900446_671036"/>
    <m/>
    <n v="671036"/>
    <d v="2011-10-19T00:00:00"/>
    <n v="10200"/>
    <n v="10200"/>
    <s v="B)Factura sin saldo ERP/conciliar diferencia glosa aceptada"/>
    <x v="2"/>
    <s v="OK"/>
    <n v="24900"/>
    <n v="0"/>
    <n v="0"/>
    <n v="0"/>
    <n v="0"/>
    <n v="24900"/>
    <m/>
    <n v="0"/>
    <m/>
    <n v="0"/>
    <n v="0"/>
    <m/>
    <m/>
    <m/>
    <n v="0"/>
    <d v="2011-10-19T00:00:00"/>
    <m/>
    <n v="2"/>
    <m/>
    <m/>
    <n v="3"/>
    <n v="20170630"/>
    <n v="20170621"/>
    <n v="24900"/>
    <n v="24900"/>
    <m/>
  </r>
  <r>
    <n v="891900446"/>
    <s v="HOSPITAL SANTA ANA DE LOS CABALLEROS (AN"/>
    <m/>
    <n v="711753"/>
    <s v="_711753"/>
    <s v="891900446_711753"/>
    <m/>
    <n v="711753"/>
    <d v="2011-10-19T00:00:00"/>
    <n v="10200"/>
    <n v="10200"/>
    <s v="B)Factura sin saldo ERP/conciliar diferencia glosa aceptada"/>
    <x v="1"/>
    <s v="OK"/>
    <n v="33300"/>
    <n v="0"/>
    <n v="0"/>
    <n v="0"/>
    <n v="6100"/>
    <n v="27200"/>
    <m/>
    <n v="0"/>
    <m/>
    <n v="0"/>
    <n v="6100"/>
    <m/>
    <n v="2200205556"/>
    <s v="01.10.2013"/>
    <n v="0"/>
    <d v="2011-10-19T00:00:00"/>
    <m/>
    <n v="2"/>
    <m/>
    <m/>
    <n v="2"/>
    <n v="20180228"/>
    <n v="20180222"/>
    <n v="33300"/>
    <n v="27200"/>
    <m/>
  </r>
  <r>
    <n v="891900446"/>
    <s v="HOSPITAL SANTA ANA DE LOS CABALLEROS (AN"/>
    <m/>
    <n v="712122"/>
    <s v="_712122"/>
    <s v="891900446_712122"/>
    <m/>
    <n v="712122"/>
    <d v="2011-10-19T00:00:00"/>
    <n v="12500"/>
    <n v="12500"/>
    <s v="B)Factura sin saldo ERP/conciliar diferencia glosa aceptada"/>
    <x v="2"/>
    <s v="OK"/>
    <n v="50179"/>
    <n v="0"/>
    <n v="0"/>
    <n v="0"/>
    <n v="0"/>
    <n v="50179"/>
    <m/>
    <n v="0"/>
    <m/>
    <n v="0"/>
    <n v="0"/>
    <m/>
    <m/>
    <m/>
    <n v="0"/>
    <d v="2011-10-19T00:00:00"/>
    <m/>
    <n v="2"/>
    <m/>
    <m/>
    <n v="2"/>
    <n v="20170630"/>
    <n v="20170621"/>
    <n v="50179"/>
    <n v="50179"/>
    <m/>
  </r>
  <r>
    <n v="891900446"/>
    <s v="HOSPITAL SANTA ANA DE LOS CABALLEROS (AN"/>
    <m/>
    <n v="712411"/>
    <s v="_712411"/>
    <s v="891900446_712411"/>
    <m/>
    <n v="712411"/>
    <d v="2011-10-19T00:00:00"/>
    <n v="15600"/>
    <n v="15600"/>
    <s v="B)Factura sin saldo ERP/conciliar diferencia glosa aceptada"/>
    <x v="2"/>
    <s v="OK"/>
    <n v="7300"/>
    <n v="0"/>
    <n v="0"/>
    <n v="0"/>
    <n v="0"/>
    <n v="7300"/>
    <m/>
    <n v="0"/>
    <m/>
    <n v="0"/>
    <n v="0"/>
    <m/>
    <m/>
    <m/>
    <n v="0"/>
    <d v="2011-10-19T00:00:00"/>
    <m/>
    <n v="2"/>
    <m/>
    <m/>
    <n v="2"/>
    <n v="20170630"/>
    <n v="20170621"/>
    <n v="7300"/>
    <n v="7300"/>
    <m/>
  </r>
  <r>
    <n v="891900446"/>
    <s v="HOSPITAL SANTA ANA DE LOS CABALLEROS (AN"/>
    <m/>
    <n v="712498"/>
    <s v="_712498"/>
    <s v="891900446_712498"/>
    <m/>
    <n v="712498"/>
    <d v="2011-10-19T00:00:00"/>
    <n v="3300"/>
    <n v="3300"/>
    <s v="B)Factura sin saldo ERP/conciliar diferencia glosa aceptada"/>
    <x v="2"/>
    <s v="OK"/>
    <n v="33300"/>
    <n v="0"/>
    <n v="0"/>
    <n v="0"/>
    <n v="0"/>
    <n v="33300"/>
    <m/>
    <n v="0"/>
    <m/>
    <n v="0"/>
    <n v="0"/>
    <m/>
    <m/>
    <m/>
    <n v="0"/>
    <d v="2011-10-19T00:00:00"/>
    <m/>
    <n v="2"/>
    <m/>
    <m/>
    <n v="2"/>
    <n v="20170630"/>
    <n v="20170621"/>
    <n v="33300"/>
    <n v="33300"/>
    <m/>
  </r>
  <r>
    <n v="891900446"/>
    <s v="HOSPITAL SANTA ANA DE LOS CABALLEROS (AN"/>
    <m/>
    <n v="745266"/>
    <s v="_745266"/>
    <s v="891900446_745266"/>
    <m/>
    <n v="745266"/>
    <d v="2011-10-19T00:00:00"/>
    <n v="11600"/>
    <n v="11600"/>
    <s v="B)Factura sin saldo ERP/conciliar diferencia glosa aceptada"/>
    <x v="2"/>
    <s v="OK"/>
    <n v="39735"/>
    <n v="0"/>
    <n v="0"/>
    <n v="0"/>
    <n v="0"/>
    <n v="39735"/>
    <m/>
    <n v="0"/>
    <m/>
    <n v="0"/>
    <n v="0"/>
    <m/>
    <m/>
    <m/>
    <n v="0"/>
    <d v="2011-10-19T00:00:00"/>
    <m/>
    <n v="2"/>
    <m/>
    <m/>
    <n v="2"/>
    <n v="20170630"/>
    <n v="20170621"/>
    <n v="39735"/>
    <n v="39735"/>
    <m/>
  </r>
  <r>
    <n v="891900446"/>
    <s v="HOSPITAL SANTA ANA DE LOS CABALLEROS (AN"/>
    <m/>
    <n v="756369"/>
    <s v="_756369"/>
    <s v="891900446_756369"/>
    <m/>
    <n v="756369"/>
    <d v="2012-02-28T00:00:00"/>
    <n v="7890"/>
    <n v="7890"/>
    <s v="B)Factura sin saldo ERP/conciliar diferencia glosa aceptada"/>
    <x v="2"/>
    <s v="OK"/>
    <n v="43469"/>
    <n v="0"/>
    <n v="0"/>
    <n v="0"/>
    <n v="0"/>
    <n v="43469"/>
    <m/>
    <n v="0"/>
    <m/>
    <n v="0"/>
    <n v="0"/>
    <m/>
    <m/>
    <m/>
    <n v="0"/>
    <d v="2012-02-28T00:00:00"/>
    <m/>
    <n v="2"/>
    <m/>
    <m/>
    <n v="2"/>
    <n v="20170630"/>
    <n v="20170621"/>
    <n v="43469"/>
    <n v="43469"/>
    <m/>
  </r>
  <r>
    <n v="891900446"/>
    <s v="HOSPITAL SANTA ANA DE LOS CABALLEROS (AN"/>
    <m/>
    <n v="810690"/>
    <s v="_810690"/>
    <s v="891900446_810690"/>
    <m/>
    <n v="810690"/>
    <d v="2012-02-28T00:00:00"/>
    <n v="38052"/>
    <n v="38052"/>
    <s v="B)Factura sin saldo ERP/conciliar diferencia glosa aceptada"/>
    <x v="1"/>
    <s v="OK"/>
    <n v="7600"/>
    <n v="0"/>
    <n v="0"/>
    <n v="0"/>
    <n v="3700"/>
    <n v="3900"/>
    <m/>
    <n v="0"/>
    <m/>
    <n v="0"/>
    <n v="3700"/>
    <m/>
    <n v="2200252855"/>
    <s v="09.07.2014"/>
    <n v="0"/>
    <d v="2012-02-28T00:00:00"/>
    <m/>
    <n v="2"/>
    <m/>
    <m/>
    <n v="2"/>
    <n v="20180430"/>
    <n v="20180425"/>
    <n v="7600"/>
    <n v="3900"/>
    <m/>
  </r>
  <r>
    <n v="891900446"/>
    <s v="HOSPITAL SANTA ANA DE LOS CABALLEROS (AN"/>
    <m/>
    <n v="817134"/>
    <s v="_817134"/>
    <s v="891900446_817134"/>
    <m/>
    <n v="817134"/>
    <d v="2011-01-01T00:00:00"/>
    <n v="14460"/>
    <n v="14460"/>
    <s v="B)Factura sin saldo ERP/conciliar diferencia glosa aceptada"/>
    <x v="1"/>
    <s v="OK"/>
    <n v="7600"/>
    <n v="0"/>
    <n v="0"/>
    <n v="0"/>
    <n v="3700"/>
    <n v="3900"/>
    <m/>
    <n v="0"/>
    <m/>
    <n v="0"/>
    <n v="3700"/>
    <m/>
    <n v="2200252855"/>
    <s v="09.07.2014"/>
    <n v="0"/>
    <d v="2011-01-01T00:00:00"/>
    <m/>
    <n v="2"/>
    <m/>
    <m/>
    <n v="2"/>
    <n v="20180430"/>
    <n v="20180425"/>
    <n v="7600"/>
    <n v="3900"/>
    <m/>
  </r>
  <r>
    <n v="891900446"/>
    <s v="HOSPITAL SANTA ANA DE LOS CABALLEROS (AN"/>
    <m/>
    <n v="818195"/>
    <s v="_818195"/>
    <s v="891900446_818195"/>
    <m/>
    <n v="818195"/>
    <d v="2012-09-07T00:00:00"/>
    <n v="22700"/>
    <n v="22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2-09-07T00:00:00"/>
    <m/>
    <n v="2"/>
    <m/>
    <m/>
    <n v="1"/>
    <n v="20140628"/>
    <n v="20140528"/>
    <n v="22200"/>
    <n v="0"/>
    <m/>
  </r>
  <r>
    <n v="891900446"/>
    <s v="HOSPITAL SANTA ANA DE LOS CABALLEROS (AN"/>
    <m/>
    <n v="818223"/>
    <s v="_818223"/>
    <s v="891900446_818223"/>
    <m/>
    <n v="818223"/>
    <d v="2012-09-26T00:00:00"/>
    <n v="15500"/>
    <n v="2200"/>
    <s v="B)Factura sin saldo ERP/conciliar diferencia valor de factura"/>
    <x v="1"/>
    <s v="OK"/>
    <n v="7600"/>
    <n v="0"/>
    <n v="0"/>
    <n v="0"/>
    <n v="7600"/>
    <n v="0"/>
    <m/>
    <n v="0"/>
    <m/>
    <n v="0"/>
    <n v="7600"/>
    <m/>
    <n v="2200252855"/>
    <s v="09.07.2014"/>
    <n v="0"/>
    <d v="2012-09-26T00:00:00"/>
    <m/>
    <n v="2"/>
    <m/>
    <m/>
    <n v="1"/>
    <n v="20140628"/>
    <n v="20140528"/>
    <n v="7600"/>
    <n v="0"/>
    <m/>
  </r>
  <r>
    <n v="891900446"/>
    <s v="HOSPITAL SANTA ANA DE LOS CABALLEROS (AN"/>
    <m/>
    <n v="818267"/>
    <s v="_818267"/>
    <s v="891900446_818267"/>
    <m/>
    <n v="818267"/>
    <d v="2013-04-11T00:00:00"/>
    <n v="32200"/>
    <n v="2300"/>
    <s v="B)Factura sin saldo ERP/conciliar diferencia valor de factura"/>
    <x v="1"/>
    <s v="OK"/>
    <n v="11040"/>
    <n v="0"/>
    <n v="0"/>
    <n v="0"/>
    <n v="11040"/>
    <n v="0"/>
    <m/>
    <n v="0"/>
    <m/>
    <n v="0"/>
    <n v="11040"/>
    <m/>
    <n v="2200252855"/>
    <s v="09.07.2014"/>
    <n v="0"/>
    <d v="2013-04-11T00:00:00"/>
    <m/>
    <n v="2"/>
    <m/>
    <m/>
    <n v="1"/>
    <n v="20140628"/>
    <n v="20140528"/>
    <n v="11040"/>
    <n v="0"/>
    <m/>
  </r>
  <r>
    <n v="891900446"/>
    <s v="HOSPITAL SANTA ANA DE LOS CABALLEROS (AN"/>
    <m/>
    <n v="818375"/>
    <s v="_818375"/>
    <s v="891900446_818375"/>
    <m/>
    <n v="818375"/>
    <d v="2013-05-02T00:00:00"/>
    <n v="24900"/>
    <n v="24900"/>
    <s v="B)Factura sin saldo ERP/conciliar diferencia valor de factura"/>
    <x v="1"/>
    <s v="OK"/>
    <n v="5220"/>
    <n v="0"/>
    <n v="0"/>
    <n v="0"/>
    <n v="5220"/>
    <n v="0"/>
    <m/>
    <n v="0"/>
    <m/>
    <n v="0"/>
    <n v="5220"/>
    <m/>
    <n v="2200252855"/>
    <s v="09.07.2014"/>
    <n v="0"/>
    <d v="2013-05-02T00:00:00"/>
    <m/>
    <n v="2"/>
    <m/>
    <m/>
    <n v="1"/>
    <n v="20140628"/>
    <n v="20140528"/>
    <n v="5220"/>
    <n v="0"/>
    <m/>
  </r>
  <r>
    <n v="891900446"/>
    <s v="HOSPITAL SANTA ANA DE LOS CABALLEROS (AN"/>
    <m/>
    <n v="818394"/>
    <s v="_818394"/>
    <s v="891900446_818394"/>
    <m/>
    <n v="818394"/>
    <d v="2013-06-04T00:00:00"/>
    <n v="20286"/>
    <n v="17986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3-06-04T00:00:00"/>
    <m/>
    <n v="2"/>
    <m/>
    <m/>
    <n v="1"/>
    <n v="20140628"/>
    <n v="20140528"/>
    <n v="22200"/>
    <n v="0"/>
    <m/>
  </r>
  <r>
    <n v="891900446"/>
    <s v="HOSPITAL SANTA ANA DE LOS CABALLEROS (AN"/>
    <m/>
    <n v="818477"/>
    <s v="_818477"/>
    <s v="891900446_818477"/>
    <m/>
    <n v="818477"/>
    <d v="2013-07-19T00:00:00"/>
    <n v="33300"/>
    <n v="27200"/>
    <s v="B)Factura sin saldo ERP/conciliar diferencia valor de factura"/>
    <x v="1"/>
    <s v="OK"/>
    <n v="2250"/>
    <n v="0"/>
    <n v="0"/>
    <n v="0"/>
    <n v="2250"/>
    <n v="0"/>
    <m/>
    <n v="0"/>
    <m/>
    <n v="0"/>
    <n v="2250"/>
    <m/>
    <n v="2200252855"/>
    <s v="09.07.2014"/>
    <n v="0"/>
    <d v="2013-07-19T00:00:00"/>
    <m/>
    <n v="2"/>
    <m/>
    <m/>
    <n v="1"/>
    <n v="20140628"/>
    <n v="20140528"/>
    <n v="2250"/>
    <n v="0"/>
    <m/>
  </r>
  <r>
    <n v="891900446"/>
    <s v="HOSPITAL SANTA ANA DE LOS CABALLEROS (AN"/>
    <m/>
    <n v="818498"/>
    <s v="_818498"/>
    <s v="891900446_818498"/>
    <m/>
    <n v="818498"/>
    <d v="2013-07-19T00:00:00"/>
    <n v="50179"/>
    <n v="21619"/>
    <s v="B)Factura sin saldo ERP/conciliar diferencia valor de factura"/>
    <x v="1"/>
    <s v="OK"/>
    <n v="5500"/>
    <n v="0"/>
    <n v="0"/>
    <n v="0"/>
    <n v="5500"/>
    <n v="0"/>
    <m/>
    <n v="0"/>
    <m/>
    <n v="0"/>
    <n v="5500"/>
    <m/>
    <n v="2200252855"/>
    <s v="09.07.2014"/>
    <n v="0"/>
    <d v="2013-07-19T00:00:00"/>
    <m/>
    <n v="2"/>
    <m/>
    <m/>
    <n v="1"/>
    <n v="20140628"/>
    <n v="20140528"/>
    <n v="5500"/>
    <n v="0"/>
    <m/>
  </r>
  <r>
    <n v="891900446"/>
    <s v="HOSPITAL SANTA ANA DE LOS CABALLEROS (AN"/>
    <m/>
    <n v="818772"/>
    <s v="_818772"/>
    <s v="891900446_818772"/>
    <m/>
    <n v="818772"/>
    <d v="2013-07-19T00:00:00"/>
    <n v="5238"/>
    <n v="5238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3-07-19T00:00:00"/>
    <m/>
    <n v="2"/>
    <m/>
    <m/>
    <n v="1"/>
    <n v="20140628"/>
    <n v="20140528"/>
    <n v="22200"/>
    <n v="0"/>
    <m/>
  </r>
  <r>
    <n v="891900446"/>
    <s v="HOSPITAL SANTA ANA DE LOS CABALLEROS (AN"/>
    <m/>
    <n v="818796"/>
    <s v="_818796"/>
    <s v="891900446_818796"/>
    <m/>
    <n v="818796"/>
    <d v="2013-07-22T00:00:00"/>
    <n v="7300"/>
    <n v="73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3-07-22T00:00:00"/>
    <m/>
    <n v="2"/>
    <m/>
    <m/>
    <n v="1"/>
    <n v="20140628"/>
    <n v="20140528"/>
    <n v="22200"/>
    <n v="0"/>
    <m/>
  </r>
  <r>
    <n v="891900446"/>
    <s v="HOSPITAL SANTA ANA DE LOS CABALLEROS (AN"/>
    <m/>
    <n v="818829"/>
    <s v="_818829"/>
    <s v="891900446_818829"/>
    <m/>
    <n v="818829"/>
    <d v="2013-07-22T00:00:00"/>
    <n v="33300"/>
    <n v="33300"/>
    <s v="B)Factura sin saldo ERP/conciliar diferencia valor de factura"/>
    <x v="1"/>
    <s v="OK"/>
    <n v="7995"/>
    <n v="0"/>
    <n v="0"/>
    <n v="0"/>
    <n v="7995"/>
    <n v="0"/>
    <m/>
    <n v="0"/>
    <m/>
    <n v="0"/>
    <n v="7995"/>
    <m/>
    <n v="2200252855"/>
    <s v="09.07.2014"/>
    <n v="0"/>
    <d v="2013-07-22T00:00:00"/>
    <m/>
    <n v="2"/>
    <m/>
    <m/>
    <n v="1"/>
    <n v="20140628"/>
    <n v="20140528"/>
    <n v="7995"/>
    <n v="0"/>
    <m/>
  </r>
  <r>
    <n v="891900446"/>
    <s v="HOSPITAL SANTA ANA DE LOS CABALLEROS (AN"/>
    <m/>
    <n v="818903"/>
    <s v="_818903"/>
    <s v="891900446_818903"/>
    <m/>
    <n v="818903"/>
    <d v="2013-10-07T00:00:00"/>
    <n v="39735"/>
    <n v="39735"/>
    <s v="B)Factura sin saldo ERP/conciliar diferencia valor de factura"/>
    <x v="1"/>
    <s v="OK"/>
    <n v="10109"/>
    <n v="0"/>
    <n v="0"/>
    <n v="0"/>
    <n v="10109"/>
    <n v="0"/>
    <m/>
    <n v="0"/>
    <m/>
    <n v="0"/>
    <n v="10109"/>
    <m/>
    <n v="2200252855"/>
    <s v="09.07.2014"/>
    <n v="0"/>
    <d v="2013-10-07T00:00:00"/>
    <m/>
    <n v="2"/>
    <m/>
    <m/>
    <n v="1"/>
    <n v="20140628"/>
    <n v="20140528"/>
    <n v="10109"/>
    <n v="0"/>
    <m/>
  </r>
  <r>
    <n v="891900446"/>
    <s v="HOSPITAL SANTA ANA DE LOS CABALLEROS (AN"/>
    <m/>
    <n v="820659"/>
    <s v="_820659"/>
    <s v="891900446_820659"/>
    <m/>
    <n v="820659"/>
    <d v="2013-10-31T00:00:00"/>
    <n v="43469"/>
    <n v="43469"/>
    <s v="B)Factura sin saldo ERP/conciliar diferencia valor de factura"/>
    <x v="1"/>
    <s v="OK"/>
    <n v="7600"/>
    <n v="0"/>
    <n v="0"/>
    <n v="0"/>
    <n v="7600"/>
    <n v="0"/>
    <m/>
    <n v="0"/>
    <m/>
    <n v="0"/>
    <n v="7600"/>
    <m/>
    <n v="2200252855"/>
    <s v="09.07.2014"/>
    <n v="0"/>
    <d v="2013-10-31T00:00:00"/>
    <m/>
    <n v="2"/>
    <m/>
    <m/>
    <n v="1"/>
    <n v="20140628"/>
    <n v="20140528"/>
    <n v="7600"/>
    <n v="0"/>
    <m/>
  </r>
  <r>
    <n v="891900446"/>
    <s v="HOSPITAL SANTA ANA DE LOS CABALLEROS (AN"/>
    <m/>
    <n v="820684"/>
    <s v="_820684"/>
    <s v="891900446_820684"/>
    <m/>
    <n v="820684"/>
    <d v="2014-01-24T00:00:00"/>
    <n v="37980"/>
    <n v="37980"/>
    <s v="B)Factura sin saldo ERP/conciliar diferencia valor de factura"/>
    <x v="1"/>
    <s v="OK"/>
    <n v="23100"/>
    <n v="0"/>
    <n v="0"/>
    <n v="0"/>
    <n v="23100"/>
    <n v="0"/>
    <m/>
    <n v="0"/>
    <m/>
    <n v="0"/>
    <n v="23100"/>
    <m/>
    <n v="2200252855"/>
    <s v="09.07.2014"/>
    <n v="0"/>
    <d v="2014-01-24T00:00:00"/>
    <m/>
    <n v="2"/>
    <m/>
    <m/>
    <n v="1"/>
    <n v="20140628"/>
    <n v="20140528"/>
    <n v="23100"/>
    <n v="0"/>
    <m/>
  </r>
  <r>
    <n v="891900446"/>
    <s v="HOSPITAL SANTA ANA DE LOS CABALLEROS (AN"/>
    <m/>
    <n v="820709"/>
    <s v="_820709"/>
    <s v="891900446_820709"/>
    <m/>
    <n v="820709"/>
    <d v="2014-02-24T00:00:00"/>
    <n v="7600"/>
    <n v="6160"/>
    <s v="B)Factura sin saldo ERP/conciliar diferencia valor de factura"/>
    <x v="1"/>
    <s v="OK"/>
    <n v="14400"/>
    <n v="0"/>
    <n v="0"/>
    <n v="0"/>
    <n v="14400"/>
    <n v="0"/>
    <m/>
    <n v="0"/>
    <m/>
    <n v="0"/>
    <n v="14400"/>
    <m/>
    <n v="2200252855"/>
    <s v="09.07.2014"/>
    <n v="0"/>
    <d v="2014-02-24T00:00:00"/>
    <m/>
    <n v="2"/>
    <m/>
    <m/>
    <n v="1"/>
    <n v="20140628"/>
    <n v="20140528"/>
    <n v="14400"/>
    <n v="0"/>
    <m/>
  </r>
  <r>
    <n v="891900446"/>
    <s v="HOSPITAL SANTA ANA DE LOS CABALLEROS (AN"/>
    <m/>
    <n v="822343"/>
    <s v="_822343"/>
    <s v="891900446_822343"/>
    <m/>
    <n v="822343"/>
    <d v="2014-03-08T00:00:00"/>
    <n v="7600"/>
    <n v="39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67507"/>
    <s v="30.09.2014"/>
    <n v="0"/>
    <d v="2014-03-08T00:00:00"/>
    <m/>
    <n v="2"/>
    <m/>
    <m/>
    <n v="1"/>
    <n v="20140809"/>
    <n v="20140709"/>
    <n v="22200"/>
    <n v="0"/>
    <m/>
  </r>
  <r>
    <n v="891900446"/>
    <s v="HOSPITAL SANTA ANA DE LOS CABALLEROS (AN"/>
    <m/>
    <n v="830467"/>
    <s v="_830467"/>
    <s v="891900446_830467"/>
    <m/>
    <n v="830467"/>
    <d v="2014-03-20T00:00:00"/>
    <n v="7600"/>
    <n v="39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67507"/>
    <s v="30.09.2014"/>
    <n v="0"/>
    <d v="2014-03-20T00:00:00"/>
    <m/>
    <n v="2"/>
    <m/>
    <m/>
    <n v="1"/>
    <n v="20140809"/>
    <n v="20140709"/>
    <n v="22200"/>
    <n v="0"/>
    <m/>
  </r>
  <r>
    <n v="891900446"/>
    <s v="HOSPITAL SANTA ANA DE LOS CABALLEROS (AN"/>
    <m/>
    <n v="842755"/>
    <s v="_842755"/>
    <s v="891900446_842755"/>
    <m/>
    <n v="842755"/>
    <d v="2014-03-31T00:00:00"/>
    <n v="79900"/>
    <n v="37900"/>
    <s v="B)Factura sin saldo ERP/conciliar diferencia valor de factura"/>
    <x v="1"/>
    <s v="OK"/>
    <n v="34400"/>
    <n v="0"/>
    <n v="0"/>
    <n v="0"/>
    <n v="34400"/>
    <n v="0"/>
    <m/>
    <n v="0"/>
    <m/>
    <n v="0"/>
    <n v="34400"/>
    <m/>
    <n v="2200259783"/>
    <s v="26.08.2014"/>
    <n v="0"/>
    <d v="2014-03-31T00:00:00"/>
    <m/>
    <n v="2"/>
    <m/>
    <m/>
    <n v="1"/>
    <n v="20140719"/>
    <n v="20140624"/>
    <n v="34400"/>
    <n v="0"/>
    <m/>
  </r>
  <r>
    <n v="891900446"/>
    <s v="HOSPITAL SANTA ANA DE LOS CABALLEROS (AN"/>
    <m/>
    <n v="927318"/>
    <s v="_927318"/>
    <s v="891900446_927318"/>
    <m/>
    <n v="927318"/>
    <d v="2014-10-02T00:00:00"/>
    <n v="64000"/>
    <n v="21400"/>
    <s v="B)Factura sin saldo ERP/conciliar diferencia valor de factura"/>
    <x v="1"/>
    <s v="OK"/>
    <n v="5500"/>
    <n v="0"/>
    <n v="0"/>
    <n v="0"/>
    <n v="5500"/>
    <n v="0"/>
    <m/>
    <n v="0"/>
    <m/>
    <n v="0"/>
    <n v="5500"/>
    <m/>
    <n v="2200300606"/>
    <s v="28.04.2015"/>
    <n v="0"/>
    <d v="2014-10-02T00:00:00"/>
    <m/>
    <n v="2"/>
    <m/>
    <m/>
    <n v="1"/>
    <n v="20150124"/>
    <n v="20141222"/>
    <n v="5500"/>
    <n v="0"/>
    <m/>
  </r>
  <r>
    <n v="891900446"/>
    <s v="HOSPITAL SANTA ANA DE LOS CABALLEROS (AN"/>
    <m/>
    <n v="1016260"/>
    <s v="_1016260"/>
    <s v="891900446_1016260"/>
    <m/>
    <n v="1016260"/>
    <d v="2015-04-20T00:00:00"/>
    <n v="42348"/>
    <n v="42348"/>
    <s v="B)Factura sin saldo ERP/conciliar diferencia valor de factura"/>
    <x v="2"/>
    <s v="OK"/>
    <n v="23300"/>
    <n v="0"/>
    <n v="0"/>
    <n v="0"/>
    <n v="23300"/>
    <n v="0"/>
    <m/>
    <n v="0"/>
    <m/>
    <n v="0"/>
    <n v="0"/>
    <m/>
    <m/>
    <m/>
    <n v="0"/>
    <d v="2015-04-20T00:00:00"/>
    <m/>
    <n v="2"/>
    <m/>
    <m/>
    <n v="1"/>
    <n v="20150801"/>
    <n v="20150630"/>
    <n v="23300"/>
    <n v="0"/>
    <m/>
  </r>
  <r>
    <n v="891900446"/>
    <s v="HOSPITAL SANTA ANA DE LOS CABALLEROS (AN"/>
    <m/>
    <n v="811209"/>
    <s v="_811209"/>
    <s v="891900446_811209"/>
    <m/>
    <n v="811209"/>
    <d v="2012-02-28T00:00:00"/>
    <n v="12100"/>
    <n v="12100"/>
    <s v="B)Factura sin saldo ERP/conciliar diferencia valor de factura"/>
    <x v="1"/>
    <s v="OK"/>
    <n v="38763"/>
    <n v="0"/>
    <n v="0"/>
    <n v="0"/>
    <n v="38763"/>
    <n v="0"/>
    <m/>
    <n v="0"/>
    <m/>
    <n v="0"/>
    <n v="38763"/>
    <m/>
    <n v="2200252855"/>
    <s v="09.07.2014"/>
    <n v="0"/>
    <d v="2012-02-28T00:00:00"/>
    <m/>
    <n v="2"/>
    <m/>
    <m/>
    <n v="1"/>
    <n v="20140628"/>
    <n v="20140528"/>
    <n v="38763"/>
    <n v="0"/>
    <m/>
  </r>
  <r>
    <n v="891900446"/>
    <s v="HOSPITAL SANTA ANA DE LOS CABALLEROS (AN"/>
    <m/>
    <n v="812741"/>
    <s v="_812741"/>
    <s v="891900446_812741"/>
    <m/>
    <n v="812741"/>
    <d v="2012-02-28T00:00:00"/>
    <n v="5500"/>
    <n v="5500"/>
    <s v="B)Factura sin saldo ERP/conciliar diferencia valor de factura"/>
    <x v="1"/>
    <s v="OK"/>
    <n v="33700"/>
    <n v="0"/>
    <n v="0"/>
    <n v="0"/>
    <n v="33700"/>
    <n v="0"/>
    <m/>
    <n v="0"/>
    <m/>
    <n v="0"/>
    <n v="33700"/>
    <m/>
    <n v="2200252855"/>
    <s v="09.07.2014"/>
    <n v="0"/>
    <d v="2012-02-28T00:00:00"/>
    <m/>
    <n v="2"/>
    <m/>
    <m/>
    <n v="1"/>
    <n v="20140628"/>
    <n v="20140528"/>
    <n v="33700"/>
    <n v="0"/>
    <m/>
  </r>
  <r>
    <n v="891900446"/>
    <s v="HOSPITAL SANTA ANA DE LOS CABALLEROS (AN"/>
    <m/>
    <n v="813485"/>
    <s v="_813485"/>
    <s v="891900446_813485"/>
    <m/>
    <n v="813485"/>
    <d v="2012-02-28T00:00:00"/>
    <n v="18600"/>
    <n v="18600"/>
    <s v="B)Factura sin saldo ERP/conciliar diferencia valor de factura"/>
    <x v="1"/>
    <s v="OK"/>
    <n v="7600"/>
    <n v="0"/>
    <n v="0"/>
    <n v="0"/>
    <n v="7600"/>
    <n v="0"/>
    <m/>
    <n v="0"/>
    <m/>
    <n v="0"/>
    <n v="7600"/>
    <m/>
    <n v="2200252855"/>
    <s v="09.07.2014"/>
    <n v="0"/>
    <d v="2012-02-28T00:00:00"/>
    <m/>
    <n v="2"/>
    <m/>
    <m/>
    <n v="1"/>
    <n v="20140628"/>
    <n v="20140528"/>
    <n v="7600"/>
    <n v="0"/>
    <m/>
  </r>
  <r>
    <n v="891900446"/>
    <s v="HOSPITAL SANTA ANA DE LOS CABALLEROS (AN"/>
    <m/>
    <n v="813651"/>
    <s v="_813651"/>
    <s v="891900446_813651"/>
    <m/>
    <n v="813651"/>
    <d v="2012-02-28T00:00:00"/>
    <n v="6400"/>
    <n v="64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2-02-28T00:00:00"/>
    <m/>
    <n v="2"/>
    <m/>
    <m/>
    <n v="1"/>
    <n v="20140628"/>
    <n v="20140528"/>
    <n v="22200"/>
    <n v="0"/>
    <m/>
  </r>
  <r>
    <n v="891900446"/>
    <s v="HOSPITAL SANTA ANA DE LOS CABALLEROS (AN"/>
    <m/>
    <n v="813792"/>
    <s v="_813792"/>
    <s v="891900446_813792"/>
    <m/>
    <n v="813792"/>
    <d v="2012-02-28T00:00:00"/>
    <n v="13200"/>
    <n v="13200"/>
    <s v="B)Factura sin saldo ERP/conciliar diferencia valor de factura"/>
    <x v="1"/>
    <s v="OK"/>
    <n v="29824"/>
    <n v="0"/>
    <n v="0"/>
    <n v="0"/>
    <n v="29824"/>
    <n v="0"/>
    <m/>
    <n v="0"/>
    <m/>
    <n v="0"/>
    <n v="29824"/>
    <m/>
    <n v="2200252855"/>
    <s v="09.07.2014"/>
    <n v="0"/>
    <d v="2012-02-28T00:00:00"/>
    <m/>
    <n v="2"/>
    <m/>
    <m/>
    <n v="1"/>
    <n v="20140628"/>
    <n v="20140528"/>
    <n v="29824"/>
    <n v="0"/>
    <m/>
  </r>
  <r>
    <n v="891900446"/>
    <s v="HOSPITAL SANTA ANA DE LOS CABALLEROS (AN"/>
    <m/>
    <n v="813803"/>
    <s v="_813803"/>
    <s v="891900446_813803"/>
    <m/>
    <n v="813803"/>
    <d v="2012-02-28T00:00:00"/>
    <n v="7400"/>
    <n v="7400"/>
    <s v="B)Factura sin saldo ERP/conciliar diferencia valor de factura"/>
    <x v="1"/>
    <s v="OK"/>
    <n v="7796"/>
    <n v="0"/>
    <n v="0"/>
    <n v="0"/>
    <n v="7796"/>
    <n v="0"/>
    <m/>
    <n v="0"/>
    <m/>
    <n v="0"/>
    <n v="7796"/>
    <m/>
    <n v="2200252855"/>
    <s v="09.07.2014"/>
    <n v="0"/>
    <d v="2012-02-28T00:00:00"/>
    <m/>
    <n v="2"/>
    <m/>
    <m/>
    <n v="1"/>
    <n v="20140628"/>
    <n v="20140528"/>
    <n v="7796"/>
    <n v="0"/>
    <m/>
  </r>
  <r>
    <n v="891900446"/>
    <s v="HOSPITAL SANTA ANA DE LOS CABALLEROS (AN"/>
    <m/>
    <n v="814817"/>
    <s v="_814817"/>
    <s v="891900446_814817"/>
    <m/>
    <n v="814817"/>
    <d v="2012-02-28T00:00:00"/>
    <n v="7400"/>
    <n v="74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2-02-28T00:00:00"/>
    <m/>
    <n v="2"/>
    <m/>
    <m/>
    <n v="1"/>
    <n v="20140628"/>
    <n v="20140528"/>
    <n v="22200"/>
    <n v="0"/>
    <m/>
  </r>
  <r>
    <n v="891900446"/>
    <s v="HOSPITAL SANTA ANA DE LOS CABALLEROS (AN"/>
    <m/>
    <n v="814936"/>
    <s v="_814936"/>
    <s v="891900446_814936"/>
    <m/>
    <n v="814936"/>
    <d v="2012-02-28T00:00:00"/>
    <n v="18400"/>
    <n v="18400"/>
    <s v="B)Factura sin saldo ERP/conciliar diferencia valor de factura"/>
    <x v="1"/>
    <s v="OK"/>
    <n v="2303"/>
    <n v="0"/>
    <n v="0"/>
    <n v="0"/>
    <n v="2303"/>
    <n v="0"/>
    <m/>
    <n v="0"/>
    <m/>
    <n v="0"/>
    <n v="2303"/>
    <m/>
    <n v="2200252855"/>
    <s v="09.07.2014"/>
    <n v="0"/>
    <d v="2012-02-28T00:00:00"/>
    <m/>
    <n v="2"/>
    <m/>
    <m/>
    <n v="1"/>
    <n v="20140628"/>
    <n v="20140528"/>
    <n v="2303"/>
    <n v="0"/>
    <m/>
  </r>
  <r>
    <n v="891900446"/>
    <s v="HOSPITAL SANTA ANA DE LOS CABALLEROS (AN"/>
    <m/>
    <n v="815422"/>
    <s v="_815422"/>
    <s v="891900446_815422"/>
    <m/>
    <n v="815422"/>
    <d v="2010-07-16T00:00:00"/>
    <n v="16800"/>
    <n v="168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0-07-16T00:00:00"/>
    <m/>
    <n v="2"/>
    <m/>
    <m/>
    <n v="1"/>
    <n v="20140628"/>
    <n v="20140528"/>
    <n v="22200"/>
    <n v="0"/>
    <m/>
  </r>
  <r>
    <n v="891900446"/>
    <s v="HOSPITAL SANTA ANA DE LOS CABALLEROS (AN"/>
    <m/>
    <n v="815448"/>
    <s v="_815448"/>
    <s v="891900446_815448"/>
    <m/>
    <n v="815448"/>
    <d v="2010-10-21T00:00:00"/>
    <n v="2080"/>
    <n v="2080"/>
    <s v="B)Factura sin saldo ERP/conciliar diferencia valor de factura"/>
    <x v="1"/>
    <s v="OK"/>
    <n v="570"/>
    <n v="0"/>
    <n v="0"/>
    <n v="0"/>
    <n v="570"/>
    <n v="0"/>
    <m/>
    <n v="0"/>
    <m/>
    <n v="0"/>
    <n v="570"/>
    <m/>
    <n v="2200252855"/>
    <s v="09.07.2014"/>
    <n v="0"/>
    <d v="2010-10-21T00:00:00"/>
    <m/>
    <n v="2"/>
    <m/>
    <m/>
    <n v="1"/>
    <n v="20140628"/>
    <n v="20140528"/>
    <n v="570"/>
    <n v="0"/>
    <m/>
  </r>
  <r>
    <n v="891900446"/>
    <s v="HOSPITAL SANTA ANA DE LOS CABALLEROS (AN"/>
    <m/>
    <n v="815647"/>
    <s v="_815647"/>
    <s v="891900446_815647"/>
    <m/>
    <n v="815647"/>
    <d v="2011-07-28T00:00:00"/>
    <n v="3516"/>
    <n v="1416"/>
    <s v="B)Factura sin saldo ERP/conciliar diferencia valor de factura"/>
    <x v="1"/>
    <s v="OK"/>
    <n v="5500"/>
    <n v="0"/>
    <n v="0"/>
    <n v="0"/>
    <n v="5500"/>
    <n v="0"/>
    <m/>
    <n v="0"/>
    <m/>
    <n v="0"/>
    <n v="5500"/>
    <m/>
    <n v="2200252855"/>
    <s v="09.07.2014"/>
    <n v="0"/>
    <d v="2011-07-28T00:00:00"/>
    <m/>
    <n v="2"/>
    <m/>
    <m/>
    <n v="1"/>
    <n v="20140628"/>
    <n v="20140528"/>
    <n v="5500"/>
    <n v="0"/>
    <m/>
  </r>
  <r>
    <n v="891900446"/>
    <s v="HOSPITAL SANTA ANA DE LOS CABALLEROS (AN"/>
    <m/>
    <n v="815818"/>
    <s v="_815818"/>
    <s v="891900446_815818"/>
    <m/>
    <n v="815818"/>
    <d v="2011-10-04T00:00:00"/>
    <n v="3200"/>
    <n v="3200"/>
    <s v="B)Factura sin saldo ERP/conciliar diferencia valor de factura"/>
    <x v="1"/>
    <s v="OK"/>
    <n v="40300"/>
    <n v="0"/>
    <n v="0"/>
    <n v="0"/>
    <n v="40300"/>
    <n v="0"/>
    <m/>
    <n v="0"/>
    <m/>
    <n v="0"/>
    <n v="40300"/>
    <m/>
    <n v="2200252855"/>
    <s v="09.07.2014"/>
    <n v="0"/>
    <d v="2011-10-04T00:00:00"/>
    <m/>
    <n v="2"/>
    <m/>
    <m/>
    <n v="1"/>
    <n v="20140628"/>
    <n v="20140528"/>
    <n v="40300"/>
    <n v="0"/>
    <m/>
  </r>
  <r>
    <n v="891900446"/>
    <s v="HOSPITAL SANTA ANA DE LOS CABALLEROS (AN"/>
    <m/>
    <n v="815846"/>
    <s v="_815846"/>
    <s v="891900446_815846"/>
    <m/>
    <n v="815846"/>
    <d v="2012-03-01T00:00:00"/>
    <n v="3400"/>
    <n v="3400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2-03-01T00:00:00"/>
    <m/>
    <n v="2"/>
    <m/>
    <m/>
    <n v="1"/>
    <n v="20140628"/>
    <n v="20140528"/>
    <n v="22200"/>
    <n v="0"/>
    <m/>
  </r>
  <r>
    <n v="891900446"/>
    <s v="HOSPITAL SANTA ANA DE LOS CABALLEROS (AN"/>
    <m/>
    <n v="815964"/>
    <s v="_815964"/>
    <s v="891900446_815964"/>
    <m/>
    <n v="815964"/>
    <d v="2012-03-24T00:00:00"/>
    <n v="3400"/>
    <n v="3400"/>
    <s v="B)Factura sin saldo ERP/conciliar diferencia valor de factura"/>
    <x v="1"/>
    <s v="OK"/>
    <n v="77703"/>
    <n v="0"/>
    <n v="0"/>
    <n v="0"/>
    <n v="77703"/>
    <n v="0"/>
    <m/>
    <n v="0"/>
    <m/>
    <n v="0"/>
    <n v="77703"/>
    <m/>
    <n v="2200252855"/>
    <s v="09.07.2014"/>
    <n v="0"/>
    <d v="2012-03-24T00:00:00"/>
    <m/>
    <n v="2"/>
    <m/>
    <m/>
    <n v="1"/>
    <n v="20140628"/>
    <n v="20140528"/>
    <n v="77703"/>
    <n v="0"/>
    <m/>
  </r>
  <r>
    <n v="891900446"/>
    <s v="HOSPITAL SANTA ANA DE LOS CABALLEROS (AN"/>
    <m/>
    <n v="815975"/>
    <s v="_815975"/>
    <s v="891900446_815975"/>
    <m/>
    <n v="815975"/>
    <d v="2012-04-27T00:00:00"/>
    <n v="84100"/>
    <n v="84100"/>
    <s v="B)Factura sin saldo ERP/conciliar diferencia valor de factura"/>
    <x v="1"/>
    <s v="OK"/>
    <n v="30858"/>
    <n v="0"/>
    <n v="0"/>
    <n v="0"/>
    <n v="30858"/>
    <n v="0"/>
    <m/>
    <n v="0"/>
    <m/>
    <n v="0"/>
    <n v="30858"/>
    <m/>
    <n v="2200252855"/>
    <s v="09.07.2014"/>
    <n v="0"/>
    <d v="2012-04-27T00:00:00"/>
    <m/>
    <n v="2"/>
    <m/>
    <m/>
    <n v="1"/>
    <n v="20140628"/>
    <n v="20140528"/>
    <n v="30858"/>
    <n v="0"/>
    <m/>
  </r>
  <r>
    <n v="891900446"/>
    <s v="HOSPITAL SANTA ANA DE LOS CABALLEROS (AN"/>
    <m/>
    <n v="808298"/>
    <s v="_808298"/>
    <s v="891900446_808298"/>
    <m/>
    <n v="808298"/>
    <d v="2012-02-28T00:00:00"/>
    <n v="37346"/>
    <n v="37346"/>
    <s v="B)Factura sin saldo ERP/conciliar diferencia valor de factura"/>
    <x v="1"/>
    <s v="OK"/>
    <n v="22200"/>
    <n v="0"/>
    <n v="0"/>
    <n v="0"/>
    <n v="22200"/>
    <n v="0"/>
    <m/>
    <n v="0"/>
    <m/>
    <n v="0"/>
    <n v="22200"/>
    <m/>
    <n v="2200252855"/>
    <s v="09.07.2014"/>
    <n v="0"/>
    <d v="2012-02-28T00:00:00"/>
    <m/>
    <n v="2"/>
    <m/>
    <m/>
    <n v="1"/>
    <n v="20140628"/>
    <n v="20140528"/>
    <n v="22200"/>
    <n v="0"/>
    <m/>
  </r>
  <r>
    <n v="891900446"/>
    <s v="HOSPITAL SANTA ANA DE LOS CABALLEROS (AN"/>
    <m/>
    <n v="808436"/>
    <s v="_808436"/>
    <s v="891900446_808436"/>
    <m/>
    <n v="808436"/>
    <d v="2012-02-28T00:00:00"/>
    <n v="57200"/>
    <n v="57200"/>
    <s v="B)Factura sin saldo ERP/conciliar diferencia valor de factura"/>
    <x v="1"/>
    <s v="OK"/>
    <n v="14400"/>
    <n v="0"/>
    <n v="0"/>
    <n v="0"/>
    <n v="14400"/>
    <n v="0"/>
    <m/>
    <n v="0"/>
    <m/>
    <n v="0"/>
    <n v="14400"/>
    <m/>
    <n v="2200252855"/>
    <s v="09.07.2014"/>
    <n v="0"/>
    <d v="2012-02-28T00:00:00"/>
    <m/>
    <n v="2"/>
    <m/>
    <m/>
    <n v="1"/>
    <n v="20140628"/>
    <n v="20140528"/>
    <n v="144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0" showAll="0"/>
    <pivotField dataField="1" numFmtId="170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numFmtId="170" showAll="0"/>
    <pivotField showAll="0"/>
    <pivotField numFmtId="170" showAll="0"/>
    <pivotField numFmtId="170" showAll="0"/>
    <pivotField showAll="0"/>
    <pivotField showAll="0"/>
    <pivotField showAll="0"/>
    <pivotField numFmtId="170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showAll="0"/>
  </pivotFields>
  <rowFields count="1">
    <field x="12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0"/>
  </dataFields>
  <formats count="8">
    <format dxfId="9">
      <pivotArea field="12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26" workbookViewId="0">
      <selection activeCell="M70" sqref="M70"/>
    </sheetView>
  </sheetViews>
  <sheetFormatPr baseColWidth="10" defaultColWidth="11.42578125" defaultRowHeight="15" x14ac:dyDescent="0.25"/>
  <cols>
    <col min="1" max="1" width="12.85546875" customWidth="1"/>
    <col min="2" max="2" width="9.28515625" customWidth="1"/>
    <col min="5" max="5" width="12.140625" customWidth="1"/>
    <col min="6" max="6" width="11.7109375" customWidth="1"/>
    <col min="8" max="8" width="20.7109375" customWidth="1"/>
    <col min="9" max="9" width="14.7109375" customWidth="1"/>
  </cols>
  <sheetData>
    <row r="1" spans="1:10" s="2" customFormat="1" ht="15.75" x14ac:dyDescent="0.25">
      <c r="A1" s="1"/>
      <c r="B1" s="89" t="s">
        <v>0</v>
      </c>
      <c r="C1" s="89"/>
      <c r="D1" s="89"/>
      <c r="E1" s="89"/>
      <c r="F1" s="89"/>
      <c r="G1" s="89"/>
      <c r="H1" s="89"/>
      <c r="I1" s="89"/>
      <c r="J1" s="89"/>
    </row>
    <row r="2" spans="1:10" s="2" customFormat="1" ht="15.75" x14ac:dyDescent="0.25">
      <c r="A2" s="1"/>
      <c r="B2" s="89" t="s">
        <v>1</v>
      </c>
      <c r="C2" s="89"/>
      <c r="D2" s="89"/>
      <c r="E2" s="89"/>
      <c r="F2" s="89"/>
      <c r="G2" s="89"/>
      <c r="H2" s="89"/>
      <c r="I2" s="89"/>
      <c r="J2" s="89"/>
    </row>
    <row r="3" spans="1:10" s="2" customFormat="1" ht="15.75" x14ac:dyDescent="0.25">
      <c r="A3" s="1"/>
      <c r="B3" s="89" t="s">
        <v>2</v>
      </c>
      <c r="C3" s="89"/>
      <c r="D3" s="89"/>
      <c r="E3" s="89"/>
      <c r="F3" s="89"/>
      <c r="G3" s="89"/>
      <c r="H3" s="89"/>
      <c r="I3" s="89"/>
      <c r="J3" s="89"/>
    </row>
    <row r="4" spans="1:10" ht="15.75" x14ac:dyDescent="0.25">
      <c r="A4" s="3"/>
      <c r="B4" s="90" t="s">
        <v>3</v>
      </c>
      <c r="C4" s="90"/>
      <c r="D4" s="90"/>
      <c r="E4" s="90"/>
      <c r="F4" s="90"/>
      <c r="G4" s="90"/>
      <c r="H4" s="90"/>
      <c r="I4" s="90"/>
      <c r="J4" s="90"/>
    </row>
    <row r="5" spans="1:10" ht="15.75" x14ac:dyDescent="0.25">
      <c r="A5" s="3"/>
      <c r="B5" s="3"/>
      <c r="C5" s="3"/>
      <c r="D5" s="3"/>
      <c r="E5" s="3"/>
      <c r="F5" s="3"/>
      <c r="G5" s="3"/>
      <c r="H5" s="5">
        <f>'[1]CARTERA POR VIGENCIAS'!E5</f>
        <v>44804</v>
      </c>
    </row>
    <row r="6" spans="1:10" ht="15.75" x14ac:dyDescent="0.25">
      <c r="F6" s="3" t="s">
        <v>4</v>
      </c>
    </row>
    <row r="7" spans="1:10" ht="38.1" customHeight="1" x14ac:dyDescent="0.25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G7" s="7" t="s">
        <v>11</v>
      </c>
      <c r="H7" s="7" t="s">
        <v>12</v>
      </c>
    </row>
    <row r="8" spans="1:10" x14ac:dyDescent="0.25">
      <c r="A8" s="8">
        <v>40835</v>
      </c>
      <c r="B8" s="9">
        <v>481240</v>
      </c>
      <c r="C8" s="10">
        <v>40100</v>
      </c>
      <c r="D8" s="10">
        <f t="shared" ref="D8:D38" si="0">+C8</f>
        <v>40100</v>
      </c>
      <c r="E8" s="11">
        <v>40924</v>
      </c>
      <c r="F8" s="10">
        <v>0</v>
      </c>
      <c r="G8" s="10">
        <f t="shared" ref="G8:G38" si="1">+D8-F8</f>
        <v>40100</v>
      </c>
      <c r="H8" s="10"/>
    </row>
    <row r="9" spans="1:10" x14ac:dyDescent="0.25">
      <c r="A9" s="8">
        <v>40835</v>
      </c>
      <c r="B9" s="9">
        <v>493942</v>
      </c>
      <c r="C9" s="10">
        <v>10400</v>
      </c>
      <c r="D9" s="10">
        <f t="shared" si="0"/>
        <v>10400</v>
      </c>
      <c r="E9" s="11"/>
      <c r="F9" s="10">
        <v>0</v>
      </c>
      <c r="G9" s="10">
        <f t="shared" si="1"/>
        <v>10400</v>
      </c>
      <c r="H9" s="10"/>
    </row>
    <row r="10" spans="1:10" x14ac:dyDescent="0.25">
      <c r="A10" s="8">
        <v>40835</v>
      </c>
      <c r="B10" s="9">
        <v>569004</v>
      </c>
      <c r="C10" s="10">
        <v>40100</v>
      </c>
      <c r="D10" s="10">
        <f t="shared" si="0"/>
        <v>40100</v>
      </c>
      <c r="E10" s="11"/>
      <c r="F10" s="10">
        <v>0</v>
      </c>
      <c r="G10" s="10">
        <f t="shared" si="1"/>
        <v>40100</v>
      </c>
      <c r="H10" s="10"/>
    </row>
    <row r="11" spans="1:10" x14ac:dyDescent="0.25">
      <c r="A11" s="8">
        <v>40835</v>
      </c>
      <c r="B11" s="9">
        <v>573295</v>
      </c>
      <c r="C11" s="10">
        <v>16600</v>
      </c>
      <c r="D11" s="10">
        <f t="shared" si="0"/>
        <v>16600</v>
      </c>
      <c r="E11" s="11"/>
      <c r="F11" s="10">
        <v>0</v>
      </c>
      <c r="G11" s="10">
        <f t="shared" si="1"/>
        <v>16600</v>
      </c>
      <c r="H11" s="10"/>
    </row>
    <row r="12" spans="1:10" x14ac:dyDescent="0.25">
      <c r="A12" s="8">
        <v>40835</v>
      </c>
      <c r="B12" s="9">
        <v>660065</v>
      </c>
      <c r="C12" s="10">
        <v>66500</v>
      </c>
      <c r="D12" s="10">
        <f t="shared" si="0"/>
        <v>66500</v>
      </c>
      <c r="E12" s="11"/>
      <c r="F12" s="10">
        <v>0</v>
      </c>
      <c r="G12" s="10">
        <f t="shared" si="1"/>
        <v>66500</v>
      </c>
      <c r="H12" s="10"/>
    </row>
    <row r="13" spans="1:10" x14ac:dyDescent="0.25">
      <c r="A13" s="8">
        <v>40835</v>
      </c>
      <c r="B13" s="9">
        <v>671036</v>
      </c>
      <c r="C13" s="10">
        <v>10200</v>
      </c>
      <c r="D13" s="10">
        <f t="shared" si="0"/>
        <v>10200</v>
      </c>
      <c r="E13" s="11"/>
      <c r="F13" s="10">
        <v>0</v>
      </c>
      <c r="G13" s="10">
        <f t="shared" si="1"/>
        <v>10200</v>
      </c>
      <c r="H13" s="10"/>
    </row>
    <row r="14" spans="1:10" x14ac:dyDescent="0.25">
      <c r="A14" s="8">
        <v>40835</v>
      </c>
      <c r="B14" s="9">
        <v>687939</v>
      </c>
      <c r="C14" s="10">
        <v>68100</v>
      </c>
      <c r="D14" s="10">
        <f t="shared" si="0"/>
        <v>68100</v>
      </c>
      <c r="E14" s="11"/>
      <c r="F14" s="10">
        <v>0</v>
      </c>
      <c r="G14" s="10">
        <f t="shared" si="1"/>
        <v>68100</v>
      </c>
      <c r="H14" s="10"/>
    </row>
    <row r="15" spans="1:10" x14ac:dyDescent="0.25">
      <c r="A15" s="8">
        <v>40835</v>
      </c>
      <c r="B15" s="9">
        <v>711753</v>
      </c>
      <c r="C15" s="10">
        <v>10200</v>
      </c>
      <c r="D15" s="10">
        <f t="shared" si="0"/>
        <v>10200</v>
      </c>
      <c r="E15" s="11">
        <v>41456</v>
      </c>
      <c r="F15" s="10">
        <v>0</v>
      </c>
      <c r="G15" s="10">
        <f t="shared" si="1"/>
        <v>10200</v>
      </c>
      <c r="H15" s="10"/>
    </row>
    <row r="16" spans="1:10" x14ac:dyDescent="0.25">
      <c r="A16" s="8">
        <v>40835</v>
      </c>
      <c r="B16" s="9">
        <v>712122</v>
      </c>
      <c r="C16" s="10">
        <v>12500</v>
      </c>
      <c r="D16" s="10">
        <f t="shared" si="0"/>
        <v>12500</v>
      </c>
      <c r="E16" s="11"/>
      <c r="F16" s="10">
        <v>0</v>
      </c>
      <c r="G16" s="10">
        <f t="shared" si="1"/>
        <v>12500</v>
      </c>
      <c r="H16" s="10"/>
    </row>
    <row r="17" spans="1:8" x14ac:dyDescent="0.25">
      <c r="A17" s="8">
        <v>40835</v>
      </c>
      <c r="B17" s="9">
        <v>712158</v>
      </c>
      <c r="C17" s="10">
        <v>18200</v>
      </c>
      <c r="D17" s="10">
        <f t="shared" si="0"/>
        <v>18200</v>
      </c>
      <c r="E17" s="11">
        <v>41548</v>
      </c>
      <c r="F17" s="10">
        <v>0</v>
      </c>
      <c r="G17" s="10">
        <f t="shared" si="1"/>
        <v>18200</v>
      </c>
      <c r="H17" s="10"/>
    </row>
    <row r="18" spans="1:8" x14ac:dyDescent="0.25">
      <c r="A18" s="8">
        <v>40835</v>
      </c>
      <c r="B18" s="9">
        <v>712411</v>
      </c>
      <c r="C18" s="10">
        <v>15600</v>
      </c>
      <c r="D18" s="10">
        <f t="shared" si="0"/>
        <v>15600</v>
      </c>
      <c r="E18" s="11">
        <v>41548</v>
      </c>
      <c r="F18" s="10">
        <v>0</v>
      </c>
      <c r="G18" s="10">
        <f t="shared" si="1"/>
        <v>15600</v>
      </c>
      <c r="H18" s="10"/>
    </row>
    <row r="19" spans="1:8" x14ac:dyDescent="0.25">
      <c r="A19" s="8">
        <v>40835</v>
      </c>
      <c r="B19" s="9">
        <v>712498</v>
      </c>
      <c r="C19" s="10">
        <v>3300</v>
      </c>
      <c r="D19" s="10">
        <f t="shared" si="0"/>
        <v>3300</v>
      </c>
      <c r="E19" s="11">
        <v>41548</v>
      </c>
      <c r="F19" s="10">
        <v>0</v>
      </c>
      <c r="G19" s="10">
        <f t="shared" si="1"/>
        <v>3300</v>
      </c>
      <c r="H19" s="10"/>
    </row>
    <row r="20" spans="1:8" x14ac:dyDescent="0.25">
      <c r="A20" s="8">
        <v>40835</v>
      </c>
      <c r="B20" s="9">
        <v>745266</v>
      </c>
      <c r="C20" s="10">
        <v>11600</v>
      </c>
      <c r="D20" s="10">
        <f t="shared" si="0"/>
        <v>11600</v>
      </c>
      <c r="E20" s="11"/>
      <c r="F20" s="10">
        <v>0</v>
      </c>
      <c r="G20" s="10">
        <f t="shared" si="1"/>
        <v>11600</v>
      </c>
      <c r="H20" s="10"/>
    </row>
    <row r="21" spans="1:8" x14ac:dyDescent="0.25">
      <c r="A21" s="8">
        <v>40967</v>
      </c>
      <c r="B21" s="9">
        <v>756369</v>
      </c>
      <c r="C21" s="10">
        <v>7890</v>
      </c>
      <c r="D21" s="10">
        <f t="shared" si="0"/>
        <v>7890</v>
      </c>
      <c r="E21" s="11"/>
      <c r="F21" s="10">
        <v>0</v>
      </c>
      <c r="G21" s="10">
        <f t="shared" si="1"/>
        <v>7890</v>
      </c>
      <c r="H21" s="10"/>
    </row>
    <row r="22" spans="1:8" x14ac:dyDescent="0.25">
      <c r="A22" s="8">
        <v>40967</v>
      </c>
      <c r="B22" s="9">
        <v>790847</v>
      </c>
      <c r="C22" s="10">
        <v>18600</v>
      </c>
      <c r="D22" s="10">
        <f t="shared" si="0"/>
        <v>18600</v>
      </c>
      <c r="E22" s="11"/>
      <c r="F22" s="10">
        <v>0</v>
      </c>
      <c r="G22" s="10">
        <f t="shared" si="1"/>
        <v>18600</v>
      </c>
      <c r="H22" s="10"/>
    </row>
    <row r="23" spans="1:8" x14ac:dyDescent="0.25">
      <c r="A23" s="8">
        <v>40967</v>
      </c>
      <c r="B23" s="9">
        <v>804453</v>
      </c>
      <c r="C23" s="10">
        <v>35174</v>
      </c>
      <c r="D23" s="10">
        <f t="shared" si="0"/>
        <v>35174</v>
      </c>
      <c r="E23" s="11"/>
      <c r="F23" s="10">
        <v>0</v>
      </c>
      <c r="G23" s="10">
        <f t="shared" si="1"/>
        <v>35174</v>
      </c>
      <c r="H23" s="10"/>
    </row>
    <row r="24" spans="1:8" x14ac:dyDescent="0.25">
      <c r="A24" s="8">
        <v>40967</v>
      </c>
      <c r="B24" s="9">
        <v>808298</v>
      </c>
      <c r="C24" s="10">
        <v>37346</v>
      </c>
      <c r="D24" s="10">
        <f t="shared" si="0"/>
        <v>37346</v>
      </c>
      <c r="E24" s="11"/>
      <c r="F24" s="10">
        <v>0</v>
      </c>
      <c r="G24" s="10">
        <f t="shared" si="1"/>
        <v>37346</v>
      </c>
      <c r="H24" s="10"/>
    </row>
    <row r="25" spans="1:8" x14ac:dyDescent="0.25">
      <c r="A25" s="8">
        <v>40967</v>
      </c>
      <c r="B25" s="9">
        <v>808436</v>
      </c>
      <c r="C25" s="10">
        <v>57200</v>
      </c>
      <c r="D25" s="10">
        <f t="shared" si="0"/>
        <v>57200</v>
      </c>
      <c r="E25" s="11"/>
      <c r="F25" s="10">
        <v>0</v>
      </c>
      <c r="G25" s="10">
        <f t="shared" si="1"/>
        <v>57200</v>
      </c>
      <c r="H25" s="10"/>
    </row>
    <row r="26" spans="1:8" x14ac:dyDescent="0.25">
      <c r="A26" s="8">
        <v>40967</v>
      </c>
      <c r="B26" s="9">
        <v>810690</v>
      </c>
      <c r="C26" s="10">
        <v>38052</v>
      </c>
      <c r="D26" s="10">
        <f t="shared" si="0"/>
        <v>38052</v>
      </c>
      <c r="E26" s="11">
        <v>41730</v>
      </c>
      <c r="F26" s="10">
        <v>0</v>
      </c>
      <c r="G26" s="10">
        <f t="shared" si="1"/>
        <v>38052</v>
      </c>
      <c r="H26" s="10"/>
    </row>
    <row r="27" spans="1:8" x14ac:dyDescent="0.25">
      <c r="A27" s="8">
        <v>40967</v>
      </c>
      <c r="B27" s="12">
        <v>811209</v>
      </c>
      <c r="C27" s="13">
        <v>12100</v>
      </c>
      <c r="D27" s="10">
        <f t="shared" si="0"/>
        <v>12100</v>
      </c>
      <c r="E27" s="11">
        <v>41821</v>
      </c>
      <c r="F27" s="10">
        <v>0</v>
      </c>
      <c r="G27" s="10">
        <f t="shared" si="1"/>
        <v>12100</v>
      </c>
      <c r="H27" s="10"/>
    </row>
    <row r="28" spans="1:8" x14ac:dyDescent="0.25">
      <c r="A28" s="8">
        <v>40967</v>
      </c>
      <c r="B28" s="9">
        <v>812741</v>
      </c>
      <c r="C28" s="10">
        <v>5500</v>
      </c>
      <c r="D28" s="10">
        <f t="shared" si="0"/>
        <v>5500</v>
      </c>
      <c r="E28" s="11">
        <v>41821</v>
      </c>
      <c r="F28" s="10">
        <v>0</v>
      </c>
      <c r="G28" s="10">
        <f t="shared" si="1"/>
        <v>5500</v>
      </c>
      <c r="H28" s="10"/>
    </row>
    <row r="29" spans="1:8" x14ac:dyDescent="0.25">
      <c r="A29" s="8">
        <v>40967</v>
      </c>
      <c r="B29" s="9">
        <v>813485</v>
      </c>
      <c r="C29" s="10">
        <v>18600</v>
      </c>
      <c r="D29" s="10">
        <f t="shared" si="0"/>
        <v>18600</v>
      </c>
      <c r="E29" s="11">
        <v>41821</v>
      </c>
      <c r="F29" s="10">
        <v>0</v>
      </c>
      <c r="G29" s="10">
        <f t="shared" si="1"/>
        <v>18600</v>
      </c>
      <c r="H29" s="10"/>
    </row>
    <row r="30" spans="1:8" x14ac:dyDescent="0.25">
      <c r="A30" s="8">
        <v>40967</v>
      </c>
      <c r="B30" s="9">
        <v>813651</v>
      </c>
      <c r="C30" s="10">
        <v>6400</v>
      </c>
      <c r="D30" s="10">
        <f t="shared" si="0"/>
        <v>6400</v>
      </c>
      <c r="E30" s="11">
        <v>41954</v>
      </c>
      <c r="F30" s="10">
        <v>0</v>
      </c>
      <c r="G30" s="10">
        <f t="shared" si="1"/>
        <v>6400</v>
      </c>
      <c r="H30" s="10"/>
    </row>
    <row r="31" spans="1:8" x14ac:dyDescent="0.25">
      <c r="A31" s="8">
        <v>40967</v>
      </c>
      <c r="B31" s="9">
        <v>813792</v>
      </c>
      <c r="C31" s="10">
        <v>13200</v>
      </c>
      <c r="D31" s="10">
        <f t="shared" si="0"/>
        <v>13200</v>
      </c>
      <c r="E31" s="11"/>
      <c r="F31" s="10">
        <v>0</v>
      </c>
      <c r="G31" s="10">
        <f t="shared" si="1"/>
        <v>13200</v>
      </c>
      <c r="H31" s="14"/>
    </row>
    <row r="32" spans="1:8" x14ac:dyDescent="0.25">
      <c r="A32" s="8">
        <v>40967</v>
      </c>
      <c r="B32" s="9">
        <v>813803</v>
      </c>
      <c r="C32" s="10">
        <v>7400</v>
      </c>
      <c r="D32" s="10">
        <f t="shared" si="0"/>
        <v>7400</v>
      </c>
      <c r="E32" s="11" t="s">
        <v>13</v>
      </c>
      <c r="F32" s="10">
        <v>0</v>
      </c>
      <c r="G32" s="10">
        <f t="shared" si="1"/>
        <v>7400</v>
      </c>
      <c r="H32" s="14"/>
    </row>
    <row r="33" spans="1:8" x14ac:dyDescent="0.25">
      <c r="A33" s="8">
        <v>40967</v>
      </c>
      <c r="B33" s="9">
        <v>814817</v>
      </c>
      <c r="C33" s="10">
        <v>7400</v>
      </c>
      <c r="D33" s="10">
        <f t="shared" si="0"/>
        <v>7400</v>
      </c>
      <c r="E33" s="11"/>
      <c r="F33" s="10">
        <v>0</v>
      </c>
      <c r="G33" s="10">
        <f t="shared" si="1"/>
        <v>7400</v>
      </c>
      <c r="H33" s="14"/>
    </row>
    <row r="34" spans="1:8" x14ac:dyDescent="0.25">
      <c r="A34" s="8">
        <v>40967</v>
      </c>
      <c r="B34" s="9">
        <v>814936</v>
      </c>
      <c r="C34" s="10">
        <v>18400</v>
      </c>
      <c r="D34" s="10">
        <f t="shared" si="0"/>
        <v>18400</v>
      </c>
      <c r="E34" s="11"/>
      <c r="F34" s="10">
        <v>0</v>
      </c>
      <c r="G34" s="10">
        <f t="shared" si="1"/>
        <v>18400</v>
      </c>
      <c r="H34" s="14"/>
    </row>
    <row r="35" spans="1:8" x14ac:dyDescent="0.25">
      <c r="A35" s="8">
        <v>40375</v>
      </c>
      <c r="B35" s="9">
        <v>815422</v>
      </c>
      <c r="C35" s="10">
        <v>16800</v>
      </c>
      <c r="D35" s="10">
        <f t="shared" si="0"/>
        <v>16800</v>
      </c>
      <c r="E35" s="11">
        <v>42203</v>
      </c>
      <c r="F35" s="10">
        <v>0</v>
      </c>
      <c r="G35" s="10">
        <f t="shared" si="1"/>
        <v>16800</v>
      </c>
      <c r="H35" s="14"/>
    </row>
    <row r="36" spans="1:8" x14ac:dyDescent="0.25">
      <c r="A36" s="8">
        <v>40472</v>
      </c>
      <c r="B36" s="9">
        <v>815448</v>
      </c>
      <c r="C36" s="10">
        <v>2080</v>
      </c>
      <c r="D36" s="10">
        <f t="shared" si="0"/>
        <v>2080</v>
      </c>
      <c r="E36" s="11"/>
      <c r="F36" s="10">
        <v>0</v>
      </c>
      <c r="G36" s="10">
        <f t="shared" si="1"/>
        <v>2080</v>
      </c>
      <c r="H36" s="14"/>
    </row>
    <row r="37" spans="1:8" x14ac:dyDescent="0.25">
      <c r="A37" s="8">
        <v>40752</v>
      </c>
      <c r="B37" s="9">
        <v>815647</v>
      </c>
      <c r="C37" s="10">
        <v>3516</v>
      </c>
      <c r="D37" s="10">
        <f t="shared" si="0"/>
        <v>3516</v>
      </c>
      <c r="E37" s="11"/>
      <c r="F37" s="10">
        <v>2100</v>
      </c>
      <c r="G37" s="10">
        <f t="shared" si="1"/>
        <v>1416</v>
      </c>
      <c r="H37" s="14"/>
    </row>
    <row r="38" spans="1:8" x14ac:dyDescent="0.25">
      <c r="A38" s="8">
        <v>40820</v>
      </c>
      <c r="B38" s="9">
        <v>815818</v>
      </c>
      <c r="C38" s="10">
        <v>3200</v>
      </c>
      <c r="D38" s="10">
        <f t="shared" si="0"/>
        <v>3200</v>
      </c>
      <c r="E38" s="11"/>
      <c r="F38" s="10"/>
      <c r="G38" s="10">
        <f t="shared" si="1"/>
        <v>3200</v>
      </c>
      <c r="H38" s="14"/>
    </row>
    <row r="39" spans="1:8" x14ac:dyDescent="0.25">
      <c r="A39" s="8">
        <v>40969</v>
      </c>
      <c r="B39" s="9">
        <v>815846</v>
      </c>
      <c r="C39" s="10">
        <v>3400</v>
      </c>
      <c r="D39" s="10">
        <f t="shared" ref="D39:D65" si="2">+C39</f>
        <v>3400</v>
      </c>
      <c r="E39" s="11"/>
      <c r="F39" s="10">
        <v>0</v>
      </c>
      <c r="G39" s="10">
        <f t="shared" ref="G39:G70" si="3">+D39-F39</f>
        <v>3400</v>
      </c>
      <c r="H39" s="14"/>
    </row>
    <row r="40" spans="1:8" x14ac:dyDescent="0.25">
      <c r="A40" s="8">
        <v>40992</v>
      </c>
      <c r="B40" s="9">
        <v>815964</v>
      </c>
      <c r="C40" s="10">
        <v>3400</v>
      </c>
      <c r="D40" s="10">
        <f t="shared" si="2"/>
        <v>3400</v>
      </c>
      <c r="E40" s="11"/>
      <c r="F40" s="10">
        <v>0</v>
      </c>
      <c r="G40" s="10">
        <f t="shared" si="3"/>
        <v>3400</v>
      </c>
      <c r="H40" s="14"/>
    </row>
    <row r="41" spans="1:8" x14ac:dyDescent="0.25">
      <c r="A41" s="8">
        <v>41026</v>
      </c>
      <c r="B41" s="9">
        <v>815975</v>
      </c>
      <c r="C41" s="10">
        <v>84100</v>
      </c>
      <c r="D41" s="10">
        <f t="shared" si="2"/>
        <v>84100</v>
      </c>
      <c r="E41" s="11"/>
      <c r="F41" s="10">
        <v>0</v>
      </c>
      <c r="G41" s="10">
        <f t="shared" si="3"/>
        <v>84100</v>
      </c>
      <c r="H41" s="14"/>
    </row>
    <row r="42" spans="1:8" x14ac:dyDescent="0.25">
      <c r="A42" s="8">
        <v>40544</v>
      </c>
      <c r="B42" s="9">
        <v>817134</v>
      </c>
      <c r="C42" s="10">
        <v>14460</v>
      </c>
      <c r="D42" s="10">
        <f t="shared" si="2"/>
        <v>14460</v>
      </c>
      <c r="E42" s="11"/>
      <c r="F42" s="10">
        <v>0</v>
      </c>
      <c r="G42" s="10">
        <f t="shared" si="3"/>
        <v>14460</v>
      </c>
      <c r="H42" s="14"/>
    </row>
    <row r="43" spans="1:8" x14ac:dyDescent="0.25">
      <c r="A43" s="8">
        <v>41159</v>
      </c>
      <c r="B43" s="9">
        <v>818195</v>
      </c>
      <c r="C43" s="10">
        <v>22700</v>
      </c>
      <c r="D43" s="10">
        <f t="shared" si="2"/>
        <v>22700</v>
      </c>
      <c r="E43" s="11"/>
      <c r="F43" s="10">
        <v>20500</v>
      </c>
      <c r="G43" s="10">
        <f t="shared" si="3"/>
        <v>2200</v>
      </c>
      <c r="H43" s="14"/>
    </row>
    <row r="44" spans="1:8" x14ac:dyDescent="0.25">
      <c r="A44" s="8">
        <v>41178</v>
      </c>
      <c r="B44" s="9">
        <v>818223</v>
      </c>
      <c r="C44" s="10">
        <v>15500</v>
      </c>
      <c r="D44" s="10">
        <f t="shared" si="2"/>
        <v>15500</v>
      </c>
      <c r="E44" s="11"/>
      <c r="F44" s="10">
        <v>13300</v>
      </c>
      <c r="G44" s="10">
        <f t="shared" si="3"/>
        <v>2200</v>
      </c>
      <c r="H44" s="14"/>
    </row>
    <row r="45" spans="1:8" x14ac:dyDescent="0.25">
      <c r="A45" s="8">
        <v>41375</v>
      </c>
      <c r="B45" s="9">
        <v>818267</v>
      </c>
      <c r="C45" s="10">
        <v>32200</v>
      </c>
      <c r="D45" s="10">
        <f t="shared" si="2"/>
        <v>32200</v>
      </c>
      <c r="E45" s="11"/>
      <c r="F45" s="10">
        <v>29900</v>
      </c>
      <c r="G45" s="10">
        <f t="shared" si="3"/>
        <v>2300</v>
      </c>
      <c r="H45" s="14"/>
    </row>
    <row r="46" spans="1:8" x14ac:dyDescent="0.25">
      <c r="A46" s="8">
        <v>41396</v>
      </c>
      <c r="B46" s="9">
        <v>818375</v>
      </c>
      <c r="C46" s="10">
        <v>24900</v>
      </c>
      <c r="D46" s="10">
        <f t="shared" si="2"/>
        <v>24900</v>
      </c>
      <c r="E46" s="11"/>
      <c r="F46" s="10">
        <v>0</v>
      </c>
      <c r="G46" s="10">
        <f t="shared" si="3"/>
        <v>24900</v>
      </c>
      <c r="H46" s="14"/>
    </row>
    <row r="47" spans="1:8" s="6" customFormat="1" ht="21.75" customHeight="1" x14ac:dyDescent="0.25">
      <c r="A47" s="8">
        <v>41429</v>
      </c>
      <c r="B47" s="9">
        <v>818394</v>
      </c>
      <c r="C47" s="10">
        <v>20286</v>
      </c>
      <c r="D47" s="10">
        <f t="shared" si="2"/>
        <v>20286</v>
      </c>
      <c r="E47" s="15"/>
      <c r="F47" s="10">
        <v>2300</v>
      </c>
      <c r="G47" s="10">
        <f t="shared" si="3"/>
        <v>17986</v>
      </c>
      <c r="H47" s="15"/>
    </row>
    <row r="48" spans="1:8" x14ac:dyDescent="0.25">
      <c r="A48" s="8">
        <v>41474</v>
      </c>
      <c r="B48" s="9">
        <v>818477</v>
      </c>
      <c r="C48" s="10">
        <v>33300</v>
      </c>
      <c r="D48" s="10">
        <f t="shared" si="2"/>
        <v>33300</v>
      </c>
      <c r="E48" s="14"/>
      <c r="F48" s="10">
        <v>6100</v>
      </c>
      <c r="G48" s="10">
        <f t="shared" si="3"/>
        <v>27200</v>
      </c>
      <c r="H48" s="14"/>
    </row>
    <row r="49" spans="1:8" x14ac:dyDescent="0.25">
      <c r="A49" s="8">
        <v>41474</v>
      </c>
      <c r="B49" s="9">
        <v>818498</v>
      </c>
      <c r="C49" s="10">
        <v>50179</v>
      </c>
      <c r="D49" s="10">
        <f t="shared" si="2"/>
        <v>50179</v>
      </c>
      <c r="E49" s="14"/>
      <c r="F49" s="10">
        <v>28560</v>
      </c>
      <c r="G49" s="10">
        <f t="shared" si="3"/>
        <v>21619</v>
      </c>
      <c r="H49" s="14"/>
    </row>
    <row r="50" spans="1:8" x14ac:dyDescent="0.25">
      <c r="A50" s="8">
        <v>41474</v>
      </c>
      <c r="B50" s="9">
        <v>818772</v>
      </c>
      <c r="C50" s="10">
        <v>5238</v>
      </c>
      <c r="D50" s="10">
        <f t="shared" si="2"/>
        <v>5238</v>
      </c>
      <c r="E50" s="14"/>
      <c r="F50" s="10">
        <v>0</v>
      </c>
      <c r="G50" s="10">
        <f t="shared" si="3"/>
        <v>5238</v>
      </c>
      <c r="H50" s="14"/>
    </row>
    <row r="51" spans="1:8" x14ac:dyDescent="0.25">
      <c r="A51" s="8">
        <v>41477</v>
      </c>
      <c r="B51" s="9">
        <v>818796</v>
      </c>
      <c r="C51" s="10">
        <v>7300</v>
      </c>
      <c r="D51" s="10">
        <f t="shared" si="2"/>
        <v>7300</v>
      </c>
      <c r="E51" s="14"/>
      <c r="F51" s="10">
        <v>0</v>
      </c>
      <c r="G51" s="10">
        <f t="shared" si="3"/>
        <v>7300</v>
      </c>
      <c r="H51" s="14"/>
    </row>
    <row r="52" spans="1:8" x14ac:dyDescent="0.25">
      <c r="A52" s="8">
        <v>41477</v>
      </c>
      <c r="B52" s="9">
        <v>818829</v>
      </c>
      <c r="C52" s="10">
        <v>33300</v>
      </c>
      <c r="D52" s="10">
        <f t="shared" si="2"/>
        <v>33300</v>
      </c>
      <c r="E52" s="14"/>
      <c r="F52" s="10">
        <v>0</v>
      </c>
      <c r="G52" s="10">
        <f t="shared" si="3"/>
        <v>33300</v>
      </c>
      <c r="H52" s="14"/>
    </row>
    <row r="53" spans="1:8" x14ac:dyDescent="0.25">
      <c r="A53" s="8">
        <v>41554</v>
      </c>
      <c r="B53" s="9">
        <v>818903</v>
      </c>
      <c r="C53" s="10">
        <v>39735</v>
      </c>
      <c r="D53" s="10">
        <f t="shared" si="2"/>
        <v>39735</v>
      </c>
      <c r="E53" s="14"/>
      <c r="F53" s="10">
        <v>0</v>
      </c>
      <c r="G53" s="10">
        <f t="shared" si="3"/>
        <v>39735</v>
      </c>
      <c r="H53" s="14"/>
    </row>
    <row r="54" spans="1:8" x14ac:dyDescent="0.25">
      <c r="A54" s="8">
        <v>41578</v>
      </c>
      <c r="B54" s="9">
        <v>820659</v>
      </c>
      <c r="C54" s="10">
        <v>43469</v>
      </c>
      <c r="D54" s="10">
        <f t="shared" si="2"/>
        <v>43469</v>
      </c>
      <c r="E54" s="14"/>
      <c r="F54" s="10">
        <v>0</v>
      </c>
      <c r="G54" s="10">
        <f t="shared" si="3"/>
        <v>43469</v>
      </c>
      <c r="H54" s="14"/>
    </row>
    <row r="55" spans="1:8" x14ac:dyDescent="0.25">
      <c r="A55" s="8">
        <v>41663</v>
      </c>
      <c r="B55" s="9">
        <v>820684</v>
      </c>
      <c r="C55" s="10">
        <v>37980</v>
      </c>
      <c r="D55" s="10">
        <f t="shared" si="2"/>
        <v>37980</v>
      </c>
      <c r="E55" s="14"/>
      <c r="F55" s="10">
        <v>0</v>
      </c>
      <c r="G55" s="10">
        <f t="shared" si="3"/>
        <v>37980</v>
      </c>
      <c r="H55" s="14"/>
    </row>
    <row r="56" spans="1:8" x14ac:dyDescent="0.25">
      <c r="A56" s="8">
        <v>41694</v>
      </c>
      <c r="B56" s="9">
        <v>820709</v>
      </c>
      <c r="C56" s="10">
        <v>7600</v>
      </c>
      <c r="D56" s="10">
        <f t="shared" si="2"/>
        <v>7600</v>
      </c>
      <c r="E56" s="14"/>
      <c r="F56" s="10">
        <v>1440</v>
      </c>
      <c r="G56" s="10">
        <f t="shared" si="3"/>
        <v>6160</v>
      </c>
      <c r="H56" s="14"/>
    </row>
    <row r="57" spans="1:8" x14ac:dyDescent="0.25">
      <c r="A57" s="8">
        <v>41706</v>
      </c>
      <c r="B57" s="9">
        <v>822343</v>
      </c>
      <c r="C57" s="10">
        <v>7600</v>
      </c>
      <c r="D57" s="10">
        <f t="shared" si="2"/>
        <v>7600</v>
      </c>
      <c r="E57" s="14"/>
      <c r="F57" s="16">
        <v>3700</v>
      </c>
      <c r="G57" s="10">
        <f t="shared" si="3"/>
        <v>3900</v>
      </c>
      <c r="H57" s="14"/>
    </row>
    <row r="58" spans="1:8" x14ac:dyDescent="0.25">
      <c r="A58" s="8">
        <v>41718</v>
      </c>
      <c r="B58" s="17">
        <v>830467</v>
      </c>
      <c r="C58" s="10">
        <v>7600</v>
      </c>
      <c r="D58" s="10">
        <f t="shared" si="2"/>
        <v>7600</v>
      </c>
      <c r="E58" s="14"/>
      <c r="F58" s="16">
        <v>3700</v>
      </c>
      <c r="G58" s="10">
        <f t="shared" si="3"/>
        <v>3900</v>
      </c>
      <c r="H58" s="14"/>
    </row>
    <row r="59" spans="1:8" x14ac:dyDescent="0.25">
      <c r="A59" s="8">
        <v>41729</v>
      </c>
      <c r="B59" s="17">
        <v>842755</v>
      </c>
      <c r="C59" s="10">
        <v>79900</v>
      </c>
      <c r="D59" s="10">
        <f t="shared" si="2"/>
        <v>79900</v>
      </c>
      <c r="E59" s="14"/>
      <c r="F59" s="16">
        <v>42000</v>
      </c>
      <c r="G59" s="10">
        <f t="shared" si="3"/>
        <v>37900</v>
      </c>
      <c r="H59" s="14"/>
    </row>
    <row r="60" spans="1:8" x14ac:dyDescent="0.25">
      <c r="A60" s="8">
        <v>41914</v>
      </c>
      <c r="B60" s="17">
        <v>927318</v>
      </c>
      <c r="C60" s="10">
        <v>64000</v>
      </c>
      <c r="D60" s="10">
        <f t="shared" si="2"/>
        <v>64000</v>
      </c>
      <c r="E60" s="14"/>
      <c r="F60" s="10">
        <v>42600</v>
      </c>
      <c r="G60" s="10">
        <f t="shared" si="3"/>
        <v>21400</v>
      </c>
      <c r="H60" s="14"/>
    </row>
    <row r="61" spans="1:8" x14ac:dyDescent="0.25">
      <c r="A61" s="11">
        <v>42114</v>
      </c>
      <c r="B61" s="14">
        <v>1016260</v>
      </c>
      <c r="C61" s="14">
        <v>42348</v>
      </c>
      <c r="D61" s="10">
        <f t="shared" si="2"/>
        <v>42348</v>
      </c>
      <c r="E61" s="14"/>
      <c r="F61" s="14"/>
      <c r="G61" s="10">
        <f t="shared" si="3"/>
        <v>42348</v>
      </c>
      <c r="H61" s="14"/>
    </row>
    <row r="62" spans="1:8" x14ac:dyDescent="0.25">
      <c r="A62" s="11">
        <v>42168</v>
      </c>
      <c r="B62" s="14">
        <v>1024735</v>
      </c>
      <c r="C62" s="14">
        <v>74774</v>
      </c>
      <c r="D62" s="10">
        <f t="shared" si="2"/>
        <v>74774</v>
      </c>
      <c r="E62" s="14"/>
      <c r="F62" s="14">
        <v>14589</v>
      </c>
      <c r="G62" s="10">
        <f t="shared" si="3"/>
        <v>60185</v>
      </c>
      <c r="H62" s="14"/>
    </row>
    <row r="63" spans="1:8" x14ac:dyDescent="0.25">
      <c r="A63" s="11">
        <v>42169</v>
      </c>
      <c r="B63" s="14">
        <v>1025499</v>
      </c>
      <c r="C63" s="14">
        <v>42674</v>
      </c>
      <c r="D63" s="10">
        <f t="shared" si="2"/>
        <v>42674</v>
      </c>
      <c r="E63" s="14"/>
      <c r="F63" s="14"/>
      <c r="G63" s="10">
        <f t="shared" si="3"/>
        <v>42674</v>
      </c>
      <c r="H63" s="14"/>
    </row>
    <row r="64" spans="1:8" x14ac:dyDescent="0.25">
      <c r="A64" s="11">
        <v>42179</v>
      </c>
      <c r="B64" s="14">
        <v>1029430</v>
      </c>
      <c r="C64" s="14">
        <v>29600</v>
      </c>
      <c r="D64" s="10">
        <f t="shared" si="2"/>
        <v>29600</v>
      </c>
      <c r="E64" s="14"/>
      <c r="F64" s="14"/>
      <c r="G64" s="10">
        <f t="shared" si="3"/>
        <v>29600</v>
      </c>
      <c r="H64" s="14"/>
    </row>
    <row r="65" spans="1:8" x14ac:dyDescent="0.25">
      <c r="A65" s="11">
        <v>42182</v>
      </c>
      <c r="B65" s="14">
        <v>1031501</v>
      </c>
      <c r="C65" s="14">
        <v>21450</v>
      </c>
      <c r="D65" s="10">
        <f t="shared" si="2"/>
        <v>21450</v>
      </c>
      <c r="E65" s="14"/>
      <c r="F65" s="14"/>
      <c r="G65" s="10">
        <f t="shared" si="3"/>
        <v>21450</v>
      </c>
      <c r="H65" s="14"/>
    </row>
    <row r="66" spans="1:8" x14ac:dyDescent="0.25">
      <c r="A66" s="11">
        <v>44226</v>
      </c>
      <c r="B66" s="14">
        <v>1857085</v>
      </c>
      <c r="C66" s="14">
        <v>11200</v>
      </c>
      <c r="D66" s="10">
        <f t="shared" ref="D66:D74" si="4">+C66</f>
        <v>11200</v>
      </c>
      <c r="E66" s="14"/>
      <c r="F66" s="14"/>
      <c r="G66" s="10">
        <f t="shared" si="3"/>
        <v>11200</v>
      </c>
      <c r="H66" s="14"/>
    </row>
    <row r="67" spans="1:8" x14ac:dyDescent="0.25">
      <c r="A67" s="11">
        <v>44243</v>
      </c>
      <c r="B67" s="14">
        <v>1862544</v>
      </c>
      <c r="C67" s="14">
        <v>22400</v>
      </c>
      <c r="D67" s="10">
        <f t="shared" si="4"/>
        <v>22400</v>
      </c>
      <c r="E67" s="14"/>
      <c r="F67" s="14"/>
      <c r="G67" s="10">
        <f t="shared" si="3"/>
        <v>22400</v>
      </c>
      <c r="H67" s="14"/>
    </row>
    <row r="68" spans="1:8" x14ac:dyDescent="0.25">
      <c r="A68" s="11">
        <v>44243</v>
      </c>
      <c r="B68" s="14">
        <v>1862555</v>
      </c>
      <c r="C68" s="14">
        <v>117800</v>
      </c>
      <c r="D68" s="10">
        <f t="shared" si="4"/>
        <v>117800</v>
      </c>
      <c r="E68" s="14"/>
      <c r="F68" s="14"/>
      <c r="G68" s="10">
        <f t="shared" si="3"/>
        <v>117800</v>
      </c>
      <c r="H68" s="14"/>
    </row>
    <row r="69" spans="1:8" x14ac:dyDescent="0.25">
      <c r="A69" s="11">
        <v>44388</v>
      </c>
      <c r="B69" s="14">
        <v>1912621</v>
      </c>
      <c r="C69" s="14">
        <v>71270</v>
      </c>
      <c r="D69" s="10">
        <f t="shared" si="4"/>
        <v>71270</v>
      </c>
      <c r="E69" s="14"/>
      <c r="F69" s="14"/>
      <c r="G69" s="10">
        <f t="shared" si="3"/>
        <v>71270</v>
      </c>
      <c r="H69" s="14"/>
    </row>
    <row r="70" spans="1:8" x14ac:dyDescent="0.25">
      <c r="A70" s="11">
        <v>44478</v>
      </c>
      <c r="B70" s="14">
        <v>1950642</v>
      </c>
      <c r="C70" s="14">
        <v>71491</v>
      </c>
      <c r="D70" s="10">
        <f t="shared" si="4"/>
        <v>71491</v>
      </c>
      <c r="E70" s="14"/>
      <c r="F70" s="14"/>
      <c r="G70" s="10">
        <f t="shared" si="3"/>
        <v>71491</v>
      </c>
      <c r="H70" s="14"/>
    </row>
    <row r="71" spans="1:8" x14ac:dyDescent="0.25">
      <c r="A71" s="11">
        <v>44582</v>
      </c>
      <c r="B71" s="14">
        <v>1990686</v>
      </c>
      <c r="C71" s="14">
        <v>63953</v>
      </c>
      <c r="D71" s="10">
        <f t="shared" si="4"/>
        <v>63953</v>
      </c>
      <c r="E71" s="14"/>
      <c r="F71" s="14"/>
      <c r="G71" s="10">
        <f t="shared" ref="G71:G74" si="5">+D71-F71</f>
        <v>63953</v>
      </c>
      <c r="H71" s="14"/>
    </row>
    <row r="72" spans="1:8" x14ac:dyDescent="0.25">
      <c r="A72" s="11">
        <v>44154</v>
      </c>
      <c r="B72" s="14">
        <v>1837947</v>
      </c>
      <c r="C72" s="14">
        <v>74564</v>
      </c>
      <c r="D72" s="10">
        <f t="shared" si="4"/>
        <v>74564</v>
      </c>
      <c r="E72" s="14"/>
      <c r="F72" s="14"/>
      <c r="G72" s="10">
        <f t="shared" si="5"/>
        <v>74564</v>
      </c>
      <c r="H72" s="14"/>
    </row>
    <row r="73" spans="1:8" x14ac:dyDescent="0.25">
      <c r="A73" s="11">
        <v>44157</v>
      </c>
      <c r="B73" s="14">
        <v>1838468</v>
      </c>
      <c r="C73" s="14">
        <v>74370</v>
      </c>
      <c r="D73" s="10">
        <f t="shared" si="4"/>
        <v>74370</v>
      </c>
      <c r="E73" s="14"/>
      <c r="F73" s="14"/>
      <c r="G73" s="10">
        <f t="shared" si="5"/>
        <v>74370</v>
      </c>
      <c r="H73" s="14"/>
    </row>
    <row r="74" spans="1:8" ht="15.75" thickBot="1" x14ac:dyDescent="0.3">
      <c r="A74" s="18">
        <v>44159</v>
      </c>
      <c r="B74" s="19">
        <v>1839585</v>
      </c>
      <c r="C74" s="19">
        <v>145154</v>
      </c>
      <c r="D74" s="20">
        <f t="shared" si="4"/>
        <v>145154</v>
      </c>
      <c r="E74" s="19"/>
      <c r="F74" s="19"/>
      <c r="G74" s="20">
        <f t="shared" si="5"/>
        <v>145154</v>
      </c>
      <c r="H74" s="19"/>
    </row>
    <row r="75" spans="1:8" ht="15.75" thickBot="1" x14ac:dyDescent="0.3">
      <c r="A75" s="21" t="s">
        <v>14</v>
      </c>
      <c r="B75" s="22"/>
      <c r="C75" s="22"/>
      <c r="D75" s="22"/>
      <c r="E75" s="22"/>
      <c r="F75" s="22"/>
      <c r="G75" s="23">
        <f>SUM(G8:G74)</f>
        <v>1922664</v>
      </c>
      <c r="H75" s="24"/>
    </row>
  </sheetData>
  <mergeCells count="4">
    <mergeCell ref="B1:J1"/>
    <mergeCell ref="B2:J2"/>
    <mergeCell ref="B3:J3"/>
    <mergeCell ref="B4:J4"/>
  </mergeCells>
  <conditionalFormatting sqref="B1:B3">
    <cfRule type="duplicateValues" dxfId="1" priority="1" stopIfTrue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I15" sqref="I15"/>
    </sheetView>
  </sheetViews>
  <sheetFormatPr baseColWidth="10" defaultColWidth="11.42578125" defaultRowHeight="15" x14ac:dyDescent="0.25"/>
  <cols>
    <col min="1" max="1" width="12.85546875" style="2" customWidth="1"/>
    <col min="2" max="2" width="9.28515625" style="2" customWidth="1"/>
    <col min="3" max="3" width="10.140625" style="2" customWidth="1"/>
    <col min="4" max="4" width="13.42578125" style="2" customWidth="1"/>
    <col min="5" max="5" width="9.85546875" style="2" customWidth="1"/>
    <col min="6" max="6" width="11.42578125" style="2"/>
    <col min="7" max="7" width="14" style="2" customWidth="1"/>
    <col min="8" max="16384" width="11.42578125" style="2"/>
  </cols>
  <sheetData>
    <row r="1" spans="1:10" ht="15.75" x14ac:dyDescent="0.25">
      <c r="A1" s="1"/>
      <c r="B1" s="89" t="s">
        <v>0</v>
      </c>
      <c r="C1" s="89"/>
      <c r="D1" s="89"/>
      <c r="E1" s="89"/>
      <c r="F1" s="89"/>
      <c r="G1" s="89"/>
      <c r="H1" s="89"/>
      <c r="I1" s="89"/>
      <c r="J1" s="89"/>
    </row>
    <row r="2" spans="1:10" ht="15.75" x14ac:dyDescent="0.25">
      <c r="A2" s="1"/>
      <c r="B2" s="89" t="s">
        <v>1</v>
      </c>
      <c r="C2" s="89"/>
      <c r="D2" s="89"/>
      <c r="E2" s="89"/>
      <c r="F2" s="89"/>
      <c r="G2" s="89"/>
      <c r="H2" s="89"/>
      <c r="I2" s="89"/>
      <c r="J2" s="89"/>
    </row>
    <row r="3" spans="1:10" ht="15.75" x14ac:dyDescent="0.25">
      <c r="A3" s="1"/>
      <c r="B3" s="89" t="s">
        <v>2</v>
      </c>
      <c r="C3" s="89"/>
      <c r="D3" s="89"/>
      <c r="E3" s="89"/>
      <c r="F3" s="89"/>
      <c r="G3" s="89"/>
      <c r="H3" s="89"/>
      <c r="I3" s="89"/>
      <c r="J3" s="89"/>
    </row>
    <row r="4" spans="1:10" ht="15.75" x14ac:dyDescent="0.25">
      <c r="A4" s="3"/>
      <c r="B4" s="90" t="s">
        <v>16</v>
      </c>
      <c r="C4" s="90"/>
      <c r="D4" s="90"/>
      <c r="E4" s="90"/>
      <c r="F4" s="90"/>
      <c r="G4" s="90"/>
      <c r="H4" s="90"/>
      <c r="I4" s="90"/>
      <c r="J4" s="90"/>
    </row>
    <row r="5" spans="1:10" ht="15.75" x14ac:dyDescent="0.25">
      <c r="A5" s="3"/>
      <c r="B5" s="3"/>
      <c r="C5" s="3"/>
      <c r="D5" s="5"/>
      <c r="E5" s="4"/>
    </row>
    <row r="6" spans="1:10" ht="15.75" x14ac:dyDescent="0.25">
      <c r="B6" s="25"/>
      <c r="E6" s="4"/>
      <c r="G6" s="26">
        <f>'[1]CARTERA POR VIGENCIAS'!E5</f>
        <v>44804</v>
      </c>
    </row>
    <row r="7" spans="1:10" ht="38.25" x14ac:dyDescent="0.25">
      <c r="A7" s="27" t="s">
        <v>5</v>
      </c>
      <c r="B7" s="27" t="s">
        <v>6</v>
      </c>
      <c r="C7" s="27" t="s">
        <v>7</v>
      </c>
      <c r="D7" s="27" t="s">
        <v>8</v>
      </c>
      <c r="E7" s="27" t="s">
        <v>10</v>
      </c>
      <c r="F7" s="27" t="s">
        <v>11</v>
      </c>
      <c r="G7" s="27" t="s">
        <v>12</v>
      </c>
    </row>
    <row r="8" spans="1:10" x14ac:dyDescent="0.25">
      <c r="A8" s="28">
        <v>42114</v>
      </c>
      <c r="B8" s="30">
        <v>998933</v>
      </c>
      <c r="C8" s="30">
        <v>42396</v>
      </c>
      <c r="D8" s="31">
        <f t="shared" ref="D8:D17" si="0">+C8</f>
        <v>42396</v>
      </c>
      <c r="E8" s="31"/>
      <c r="F8" s="32">
        <f>+D8</f>
        <v>42396</v>
      </c>
      <c r="G8" s="29"/>
    </row>
    <row r="9" spans="1:10" x14ac:dyDescent="0.25">
      <c r="A9" s="28">
        <v>42114</v>
      </c>
      <c r="B9" s="30">
        <v>999021</v>
      </c>
      <c r="C9" s="30">
        <v>3708</v>
      </c>
      <c r="D9" s="31">
        <f t="shared" si="0"/>
        <v>3708</v>
      </c>
      <c r="E9" s="31"/>
      <c r="F9" s="32">
        <f t="shared" ref="F9:F24" si="1">+D9</f>
        <v>3708</v>
      </c>
      <c r="G9" s="29"/>
    </row>
    <row r="10" spans="1:10" x14ac:dyDescent="0.25">
      <c r="A10" s="28">
        <v>42118</v>
      </c>
      <c r="B10" s="30">
        <v>1001445</v>
      </c>
      <c r="C10" s="30">
        <v>4894</v>
      </c>
      <c r="D10" s="31">
        <f t="shared" si="0"/>
        <v>4894</v>
      </c>
      <c r="E10" s="31"/>
      <c r="F10" s="32">
        <f t="shared" si="1"/>
        <v>4894</v>
      </c>
      <c r="G10" s="29"/>
    </row>
    <row r="11" spans="1:10" x14ac:dyDescent="0.25">
      <c r="A11" s="28">
        <v>42159</v>
      </c>
      <c r="B11" s="30">
        <v>1020453</v>
      </c>
      <c r="C11" s="30">
        <v>25800</v>
      </c>
      <c r="D11" s="31">
        <f t="shared" si="0"/>
        <v>25800</v>
      </c>
      <c r="E11" s="29"/>
      <c r="F11" s="32">
        <f t="shared" si="1"/>
        <v>25800</v>
      </c>
      <c r="G11" s="29"/>
    </row>
    <row r="12" spans="1:10" x14ac:dyDescent="0.25">
      <c r="A12" s="28">
        <v>44243</v>
      </c>
      <c r="B12" s="30">
        <v>1862567</v>
      </c>
      <c r="C12" s="30">
        <v>373900</v>
      </c>
      <c r="D12" s="31">
        <f t="shared" si="0"/>
        <v>373900</v>
      </c>
      <c r="E12" s="29"/>
      <c r="F12" s="32">
        <f t="shared" si="1"/>
        <v>373900</v>
      </c>
      <c r="G12" s="29"/>
    </row>
    <row r="13" spans="1:10" x14ac:dyDescent="0.25">
      <c r="A13" s="28">
        <v>44243</v>
      </c>
      <c r="B13" s="30">
        <v>1862686</v>
      </c>
      <c r="C13" s="30">
        <v>36300</v>
      </c>
      <c r="D13" s="31">
        <f t="shared" si="0"/>
        <v>36300</v>
      </c>
      <c r="E13" s="29"/>
      <c r="F13" s="32">
        <f t="shared" si="1"/>
        <v>36300</v>
      </c>
      <c r="G13" s="29"/>
    </row>
    <row r="14" spans="1:10" x14ac:dyDescent="0.25">
      <c r="A14" s="28">
        <v>44247</v>
      </c>
      <c r="B14" s="30">
        <v>1863961</v>
      </c>
      <c r="C14" s="30">
        <v>30934</v>
      </c>
      <c r="D14" s="31">
        <f t="shared" si="0"/>
        <v>30934</v>
      </c>
      <c r="E14" s="29"/>
      <c r="F14" s="32">
        <f t="shared" si="1"/>
        <v>30934</v>
      </c>
      <c r="G14" s="29"/>
    </row>
    <row r="15" spans="1:10" x14ac:dyDescent="0.25">
      <c r="A15" s="28">
        <v>44303</v>
      </c>
      <c r="B15" s="30">
        <v>1883753</v>
      </c>
      <c r="C15" s="30">
        <v>19700</v>
      </c>
      <c r="D15" s="31">
        <f t="shared" si="0"/>
        <v>19700</v>
      </c>
      <c r="E15" s="29"/>
      <c r="F15" s="32">
        <f t="shared" si="1"/>
        <v>19700</v>
      </c>
      <c r="G15" s="29"/>
    </row>
    <row r="16" spans="1:10" x14ac:dyDescent="0.25">
      <c r="A16" s="28">
        <v>44303</v>
      </c>
      <c r="B16" s="30">
        <v>1883754</v>
      </c>
      <c r="C16" s="30">
        <v>11200</v>
      </c>
      <c r="D16" s="31">
        <f t="shared" si="0"/>
        <v>11200</v>
      </c>
      <c r="E16" s="29"/>
      <c r="F16" s="32">
        <f t="shared" si="1"/>
        <v>11200</v>
      </c>
      <c r="G16" s="29"/>
    </row>
    <row r="17" spans="1:7" x14ac:dyDescent="0.25">
      <c r="A17" s="28">
        <v>44303</v>
      </c>
      <c r="B17" s="30">
        <v>1883812</v>
      </c>
      <c r="C17" s="30">
        <v>16170</v>
      </c>
      <c r="D17" s="31">
        <f t="shared" si="0"/>
        <v>16170</v>
      </c>
      <c r="E17" s="29"/>
      <c r="F17" s="32">
        <f t="shared" si="1"/>
        <v>16170</v>
      </c>
      <c r="G17" s="29"/>
    </row>
    <row r="18" spans="1:7" x14ac:dyDescent="0.25">
      <c r="A18" s="28">
        <v>44337</v>
      </c>
      <c r="B18" s="30">
        <v>1894101</v>
      </c>
      <c r="C18" s="30">
        <v>19700</v>
      </c>
      <c r="D18" s="31">
        <v>19700</v>
      </c>
      <c r="E18" s="29"/>
      <c r="F18" s="32">
        <f t="shared" si="1"/>
        <v>19700</v>
      </c>
      <c r="G18" s="29"/>
    </row>
    <row r="19" spans="1:7" x14ac:dyDescent="0.25">
      <c r="A19" s="28">
        <v>44337</v>
      </c>
      <c r="B19" s="30">
        <v>1894185</v>
      </c>
      <c r="C19" s="30">
        <v>18810</v>
      </c>
      <c r="D19" s="31">
        <f t="shared" ref="D19:D24" si="2">+C19</f>
        <v>18810</v>
      </c>
      <c r="E19" s="29"/>
      <c r="F19" s="32">
        <f t="shared" si="1"/>
        <v>18810</v>
      </c>
      <c r="G19" s="29"/>
    </row>
    <row r="20" spans="1:7" x14ac:dyDescent="0.25">
      <c r="A20" s="28">
        <v>44352</v>
      </c>
      <c r="B20" s="30">
        <v>1899544</v>
      </c>
      <c r="C20" s="30">
        <v>19700</v>
      </c>
      <c r="D20" s="31">
        <f t="shared" si="2"/>
        <v>19700</v>
      </c>
      <c r="E20" s="29"/>
      <c r="F20" s="32">
        <f t="shared" si="1"/>
        <v>19700</v>
      </c>
      <c r="G20" s="29"/>
    </row>
    <row r="21" spans="1:7" x14ac:dyDescent="0.25">
      <c r="A21" s="28">
        <v>44352</v>
      </c>
      <c r="B21" s="30">
        <v>1899597</v>
      </c>
      <c r="C21" s="30">
        <v>27300</v>
      </c>
      <c r="D21" s="31">
        <f t="shared" si="2"/>
        <v>27300</v>
      </c>
      <c r="E21" s="29"/>
      <c r="F21" s="32">
        <f t="shared" si="1"/>
        <v>27300</v>
      </c>
      <c r="G21" s="29"/>
    </row>
    <row r="22" spans="1:7" x14ac:dyDescent="0.25">
      <c r="A22" s="28">
        <v>44360</v>
      </c>
      <c r="B22" s="30">
        <v>1902247</v>
      </c>
      <c r="C22" s="30">
        <v>87000</v>
      </c>
      <c r="D22" s="31">
        <f t="shared" si="2"/>
        <v>87000</v>
      </c>
      <c r="E22" s="29"/>
      <c r="F22" s="32">
        <f t="shared" si="1"/>
        <v>87000</v>
      </c>
      <c r="G22" s="29"/>
    </row>
    <row r="23" spans="1:7" x14ac:dyDescent="0.25">
      <c r="A23" s="28">
        <v>44360</v>
      </c>
      <c r="B23" s="30">
        <v>1902810</v>
      </c>
      <c r="C23" s="30">
        <v>784026</v>
      </c>
      <c r="D23" s="31">
        <f t="shared" si="2"/>
        <v>784026</v>
      </c>
      <c r="E23" s="29"/>
      <c r="F23" s="32">
        <f t="shared" si="1"/>
        <v>784026</v>
      </c>
      <c r="G23" s="29"/>
    </row>
    <row r="24" spans="1:7" x14ac:dyDescent="0.25">
      <c r="A24" s="28">
        <v>44658</v>
      </c>
      <c r="B24" s="30">
        <v>2020768</v>
      </c>
      <c r="C24" s="30">
        <v>65201</v>
      </c>
      <c r="D24" s="31">
        <f t="shared" si="2"/>
        <v>65201</v>
      </c>
      <c r="E24" s="29"/>
      <c r="F24" s="32">
        <f t="shared" si="1"/>
        <v>65201</v>
      </c>
      <c r="G24" s="29"/>
    </row>
    <row r="25" spans="1:7" x14ac:dyDescent="0.25">
      <c r="A25" s="28"/>
      <c r="B25" s="30"/>
      <c r="C25" s="30"/>
      <c r="D25" s="31"/>
      <c r="E25" s="29"/>
      <c r="F25" s="32"/>
      <c r="G25" s="29"/>
    </row>
    <row r="26" spans="1:7" x14ac:dyDescent="0.25">
      <c r="A26" s="28"/>
      <c r="B26" s="30"/>
      <c r="C26" s="30"/>
      <c r="D26" s="31"/>
      <c r="E26" s="29"/>
      <c r="F26" s="32"/>
      <c r="G26" s="29"/>
    </row>
    <row r="27" spans="1:7" x14ac:dyDescent="0.25">
      <c r="A27" s="28"/>
      <c r="B27" s="30"/>
      <c r="C27" s="30"/>
      <c r="D27" s="31"/>
      <c r="E27" s="29"/>
      <c r="F27" s="32"/>
      <c r="G27" s="29"/>
    </row>
    <row r="28" spans="1:7" x14ac:dyDescent="0.25">
      <c r="A28" s="29"/>
      <c r="B28" s="29"/>
      <c r="C28" s="29"/>
      <c r="D28" s="29"/>
      <c r="E28" s="29"/>
      <c r="F28" s="32"/>
      <c r="G28" s="29"/>
    </row>
    <row r="29" spans="1:7" x14ac:dyDescent="0.25">
      <c r="A29" s="29"/>
      <c r="B29" s="29"/>
      <c r="C29" s="29"/>
      <c r="D29" s="29"/>
      <c r="E29" s="29"/>
      <c r="F29" s="32"/>
      <c r="G29" s="29"/>
    </row>
    <row r="30" spans="1:7" x14ac:dyDescent="0.25">
      <c r="A30" s="33" t="s">
        <v>15</v>
      </c>
      <c r="B30" s="34"/>
      <c r="C30" s="35">
        <f t="shared" ref="C30:F30" si="3">SUM(C8:C29)</f>
        <v>1586739</v>
      </c>
      <c r="D30" s="35">
        <f t="shared" si="3"/>
        <v>1586739</v>
      </c>
      <c r="E30" s="35">
        <f t="shared" si="3"/>
        <v>0</v>
      </c>
      <c r="F30" s="35">
        <f t="shared" si="3"/>
        <v>1586739</v>
      </c>
      <c r="G30" s="35"/>
    </row>
    <row r="31" spans="1:7" x14ac:dyDescent="0.25">
      <c r="C31" s="36"/>
      <c r="D31" s="36"/>
      <c r="E31" s="36"/>
      <c r="F31" s="36"/>
      <c r="G31" s="36"/>
    </row>
    <row r="32" spans="1:7" ht="23.25" x14ac:dyDescent="0.35">
      <c r="C32" s="36"/>
      <c r="D32" s="36"/>
      <c r="E32" s="37"/>
      <c r="F32" s="36"/>
      <c r="G32" s="36"/>
    </row>
    <row r="33" spans="3:7" ht="23.25" x14ac:dyDescent="0.35">
      <c r="C33" s="36"/>
      <c r="D33" s="36"/>
      <c r="E33" s="38"/>
      <c r="F33" s="36"/>
      <c r="G33" s="36"/>
    </row>
    <row r="34" spans="3:7" x14ac:dyDescent="0.25">
      <c r="C34" s="36"/>
      <c r="D34" s="36"/>
      <c r="E34" s="36"/>
      <c r="F34" s="36"/>
      <c r="G34" s="36"/>
    </row>
    <row r="35" spans="3:7" x14ac:dyDescent="0.25">
      <c r="C35" s="36"/>
      <c r="D35" s="36"/>
      <c r="E35" s="36"/>
      <c r="F35" s="36"/>
      <c r="G35" s="36"/>
    </row>
    <row r="36" spans="3:7" x14ac:dyDescent="0.25">
      <c r="D36" s="36"/>
      <c r="F36" s="36"/>
    </row>
    <row r="37" spans="3:7" x14ac:dyDescent="0.25">
      <c r="F37" s="36"/>
    </row>
    <row r="38" spans="3:7" x14ac:dyDescent="0.25">
      <c r="F38" s="36"/>
    </row>
    <row r="39" spans="3:7" x14ac:dyDescent="0.25">
      <c r="F39" s="36"/>
    </row>
    <row r="40" spans="3:7" x14ac:dyDescent="0.25">
      <c r="F40" s="36"/>
    </row>
  </sheetData>
  <mergeCells count="4">
    <mergeCell ref="B1:J1"/>
    <mergeCell ref="B2:J2"/>
    <mergeCell ref="B3:J3"/>
    <mergeCell ref="B4:J4"/>
  </mergeCells>
  <conditionalFormatting sqref="B1:B3">
    <cfRule type="duplicateValues" dxfId="0" priority="1" stopIfTrue="1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6"/>
  <sheetViews>
    <sheetView workbookViewId="0">
      <selection activeCell="J13" sqref="J13"/>
    </sheetView>
  </sheetViews>
  <sheetFormatPr baseColWidth="10" defaultRowHeight="15" x14ac:dyDescent="0.25"/>
  <cols>
    <col min="2" max="2" width="43.140625" bestFit="1" customWidth="1"/>
    <col min="3" max="3" width="7.42578125" bestFit="1" customWidth="1"/>
    <col min="4" max="5" width="9.28515625" bestFit="1" customWidth="1"/>
    <col min="6" max="6" width="18.14062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40.85546875" bestFit="1" customWidth="1"/>
    <col min="25" max="25" width="13.85546875" customWidth="1"/>
  </cols>
  <sheetData>
    <row r="1" spans="1:40" x14ac:dyDescent="0.25">
      <c r="J1" s="88">
        <f>SUBTOTAL(9,J3:J86)</f>
        <v>3720192</v>
      </c>
      <c r="K1" s="88">
        <f>SUBTOTAL(9,K3:K86)</f>
        <v>3509403</v>
      </c>
      <c r="O1" s="88">
        <f>SUBTOTAL(9,O3:O86)</f>
        <v>1342110</v>
      </c>
      <c r="T1" s="88">
        <f>SUBTOTAL(9,T3:T86)</f>
        <v>475131</v>
      </c>
      <c r="Y1" s="88">
        <f>SUBTOTAL(9,Y3:Y86)</f>
        <v>843679</v>
      </c>
    </row>
    <row r="2" spans="1:40" ht="105" x14ac:dyDescent="0.25">
      <c r="A2" s="81" t="s">
        <v>41</v>
      </c>
      <c r="B2" s="81" t="s">
        <v>42</v>
      </c>
      <c r="C2" s="81" t="s">
        <v>43</v>
      </c>
      <c r="D2" s="81" t="s">
        <v>44</v>
      </c>
      <c r="E2" s="81" t="s">
        <v>45</v>
      </c>
      <c r="F2" s="82" t="s">
        <v>46</v>
      </c>
      <c r="G2" s="81" t="s">
        <v>47</v>
      </c>
      <c r="H2" s="81" t="s">
        <v>48</v>
      </c>
      <c r="I2" s="81" t="s">
        <v>49</v>
      </c>
      <c r="J2" s="83" t="s">
        <v>50</v>
      </c>
      <c r="K2" s="83" t="s">
        <v>51</v>
      </c>
      <c r="L2" s="81" t="s">
        <v>52</v>
      </c>
      <c r="M2" s="84" t="s">
        <v>53</v>
      </c>
      <c r="N2" s="81" t="s">
        <v>54</v>
      </c>
      <c r="O2" s="83" t="s">
        <v>55</v>
      </c>
      <c r="P2" s="83" t="s">
        <v>56</v>
      </c>
      <c r="Q2" s="83" t="s">
        <v>57</v>
      </c>
      <c r="R2" s="83" t="s">
        <v>58</v>
      </c>
      <c r="S2" s="83" t="s">
        <v>59</v>
      </c>
      <c r="T2" s="86" t="s">
        <v>60</v>
      </c>
      <c r="U2" s="86" t="s">
        <v>61</v>
      </c>
      <c r="V2" s="86" t="s">
        <v>62</v>
      </c>
      <c r="W2" s="86" t="s">
        <v>63</v>
      </c>
      <c r="X2" s="83" t="s">
        <v>64</v>
      </c>
      <c r="Y2" s="85" t="s">
        <v>65</v>
      </c>
      <c r="Z2" s="85" t="s">
        <v>66</v>
      </c>
      <c r="AA2" s="84" t="s">
        <v>67</v>
      </c>
      <c r="AB2" s="84" t="s">
        <v>68</v>
      </c>
      <c r="AC2" s="85" t="s">
        <v>69</v>
      </c>
      <c r="AD2" s="81" t="s">
        <v>70</v>
      </c>
      <c r="AE2" s="81" t="s">
        <v>71</v>
      </c>
      <c r="AF2" s="81" t="s">
        <v>72</v>
      </c>
      <c r="AG2" s="81" t="s">
        <v>73</v>
      </c>
      <c r="AH2" s="81" t="s">
        <v>74</v>
      </c>
      <c r="AI2" s="81" t="s">
        <v>75</v>
      </c>
      <c r="AJ2" s="81" t="s">
        <v>76</v>
      </c>
      <c r="AK2" s="81" t="s">
        <v>77</v>
      </c>
      <c r="AL2" s="83" t="s">
        <v>78</v>
      </c>
      <c r="AM2" s="83" t="s">
        <v>79</v>
      </c>
      <c r="AN2" s="81" t="s">
        <v>80</v>
      </c>
    </row>
    <row r="3" spans="1:40" x14ac:dyDescent="0.25">
      <c r="A3" s="14">
        <v>891900446</v>
      </c>
      <c r="B3" s="14" t="s">
        <v>81</v>
      </c>
      <c r="C3" s="14"/>
      <c r="D3" s="14">
        <v>1857085</v>
      </c>
      <c r="E3" s="14" t="s">
        <v>82</v>
      </c>
      <c r="F3" s="14" t="s">
        <v>83</v>
      </c>
      <c r="G3" s="14"/>
      <c r="H3" s="14"/>
      <c r="I3" s="11">
        <v>44226</v>
      </c>
      <c r="J3" s="87">
        <v>11200</v>
      </c>
      <c r="K3" s="87">
        <v>11200</v>
      </c>
      <c r="L3" s="14" t="s">
        <v>84</v>
      </c>
      <c r="M3" s="14" t="s">
        <v>267</v>
      </c>
      <c r="N3" s="14" t="s">
        <v>85</v>
      </c>
      <c r="O3" s="87">
        <v>0</v>
      </c>
      <c r="P3" s="87">
        <v>0</v>
      </c>
      <c r="Q3" s="87">
        <v>0</v>
      </c>
      <c r="R3" s="87">
        <v>0</v>
      </c>
      <c r="S3" s="87">
        <v>0</v>
      </c>
      <c r="T3" s="87">
        <v>0</v>
      </c>
      <c r="U3" s="14"/>
      <c r="V3" s="87">
        <v>0</v>
      </c>
      <c r="W3" s="14"/>
      <c r="X3" s="87">
        <v>0</v>
      </c>
      <c r="Y3" s="87">
        <v>0</v>
      </c>
      <c r="Z3" s="87"/>
      <c r="AA3" s="14"/>
      <c r="AB3" s="14"/>
      <c r="AC3" s="87">
        <v>0</v>
      </c>
      <c r="AD3" s="11">
        <v>44226</v>
      </c>
      <c r="AE3" s="14"/>
      <c r="AF3" s="14"/>
      <c r="AG3" s="14"/>
      <c r="AH3" s="14"/>
      <c r="AI3" s="14"/>
      <c r="AJ3" s="14"/>
      <c r="AK3" s="14"/>
      <c r="AL3" s="87">
        <v>0</v>
      </c>
      <c r="AM3" s="87">
        <v>0</v>
      </c>
      <c r="AN3" s="14"/>
    </row>
    <row r="4" spans="1:40" x14ac:dyDescent="0.25">
      <c r="A4" s="14">
        <v>891900446</v>
      </c>
      <c r="B4" s="14" t="s">
        <v>81</v>
      </c>
      <c r="C4" s="14"/>
      <c r="D4" s="14">
        <v>1862544</v>
      </c>
      <c r="E4" s="14" t="s">
        <v>86</v>
      </c>
      <c r="F4" s="14" t="s">
        <v>87</v>
      </c>
      <c r="G4" s="14"/>
      <c r="H4" s="14"/>
      <c r="I4" s="11">
        <v>44243</v>
      </c>
      <c r="J4" s="87">
        <v>22400</v>
      </c>
      <c r="K4" s="87">
        <v>22400</v>
      </c>
      <c r="L4" s="14" t="s">
        <v>84</v>
      </c>
      <c r="M4" s="14" t="s">
        <v>267</v>
      </c>
      <c r="N4" s="14" t="s">
        <v>85</v>
      </c>
      <c r="O4" s="87">
        <v>0</v>
      </c>
      <c r="P4" s="87">
        <v>0</v>
      </c>
      <c r="Q4" s="87">
        <v>0</v>
      </c>
      <c r="R4" s="87">
        <v>0</v>
      </c>
      <c r="S4" s="87">
        <v>0</v>
      </c>
      <c r="T4" s="87">
        <v>0</v>
      </c>
      <c r="U4" s="14"/>
      <c r="V4" s="87">
        <v>0</v>
      </c>
      <c r="W4" s="14"/>
      <c r="X4" s="87">
        <v>0</v>
      </c>
      <c r="Y4" s="87">
        <v>0</v>
      </c>
      <c r="Z4" s="87"/>
      <c r="AA4" s="14"/>
      <c r="AB4" s="14"/>
      <c r="AC4" s="87">
        <v>0</v>
      </c>
      <c r="AD4" s="11">
        <v>44243</v>
      </c>
      <c r="AE4" s="14"/>
      <c r="AF4" s="14"/>
      <c r="AG4" s="14"/>
      <c r="AH4" s="14"/>
      <c r="AI4" s="14"/>
      <c r="AJ4" s="14"/>
      <c r="AK4" s="14"/>
      <c r="AL4" s="87">
        <v>0</v>
      </c>
      <c r="AM4" s="87">
        <v>0</v>
      </c>
      <c r="AN4" s="14"/>
    </row>
    <row r="5" spans="1:40" x14ac:dyDescent="0.25">
      <c r="A5" s="14">
        <v>891900446</v>
      </c>
      <c r="B5" s="14" t="s">
        <v>81</v>
      </c>
      <c r="C5" s="14"/>
      <c r="D5" s="14">
        <v>1862555</v>
      </c>
      <c r="E5" s="14" t="s">
        <v>88</v>
      </c>
      <c r="F5" s="14" t="s">
        <v>89</v>
      </c>
      <c r="G5" s="14"/>
      <c r="H5" s="14"/>
      <c r="I5" s="11">
        <v>44243</v>
      </c>
      <c r="J5" s="87">
        <v>117800</v>
      </c>
      <c r="K5" s="87">
        <v>117800</v>
      </c>
      <c r="L5" s="14" t="s">
        <v>84</v>
      </c>
      <c r="M5" s="14" t="s">
        <v>267</v>
      </c>
      <c r="N5" s="14" t="s">
        <v>85</v>
      </c>
      <c r="O5" s="87">
        <v>0</v>
      </c>
      <c r="P5" s="87">
        <v>0</v>
      </c>
      <c r="Q5" s="87">
        <v>0</v>
      </c>
      <c r="R5" s="87">
        <v>0</v>
      </c>
      <c r="S5" s="87">
        <v>0</v>
      </c>
      <c r="T5" s="87">
        <v>0</v>
      </c>
      <c r="U5" s="14"/>
      <c r="V5" s="87">
        <v>0</v>
      </c>
      <c r="W5" s="14"/>
      <c r="X5" s="87">
        <v>0</v>
      </c>
      <c r="Y5" s="87">
        <v>0</v>
      </c>
      <c r="Z5" s="87"/>
      <c r="AA5" s="14"/>
      <c r="AB5" s="14"/>
      <c r="AC5" s="87">
        <v>0</v>
      </c>
      <c r="AD5" s="11">
        <v>44243</v>
      </c>
      <c r="AE5" s="14"/>
      <c r="AF5" s="14"/>
      <c r="AG5" s="14"/>
      <c r="AH5" s="14"/>
      <c r="AI5" s="14"/>
      <c r="AJ5" s="14"/>
      <c r="AK5" s="14"/>
      <c r="AL5" s="87">
        <v>0</v>
      </c>
      <c r="AM5" s="87">
        <v>0</v>
      </c>
      <c r="AN5" s="14"/>
    </row>
    <row r="6" spans="1:40" x14ac:dyDescent="0.25">
      <c r="A6" s="14">
        <v>891900446</v>
      </c>
      <c r="B6" s="14" t="s">
        <v>81</v>
      </c>
      <c r="C6" s="14"/>
      <c r="D6" s="14">
        <v>1912621</v>
      </c>
      <c r="E6" s="14" t="s">
        <v>90</v>
      </c>
      <c r="F6" s="14" t="s">
        <v>91</v>
      </c>
      <c r="G6" s="14"/>
      <c r="H6" s="14"/>
      <c r="I6" s="11">
        <v>44388</v>
      </c>
      <c r="J6" s="87">
        <v>71270</v>
      </c>
      <c r="K6" s="87">
        <v>71270</v>
      </c>
      <c r="L6" s="14" t="s">
        <v>84</v>
      </c>
      <c r="M6" s="14" t="s">
        <v>267</v>
      </c>
      <c r="N6" s="14" t="s">
        <v>85</v>
      </c>
      <c r="O6" s="87">
        <v>0</v>
      </c>
      <c r="P6" s="87">
        <v>0</v>
      </c>
      <c r="Q6" s="87">
        <v>0</v>
      </c>
      <c r="R6" s="87">
        <v>0</v>
      </c>
      <c r="S6" s="87">
        <v>0</v>
      </c>
      <c r="T6" s="87">
        <v>0</v>
      </c>
      <c r="U6" s="14"/>
      <c r="V6" s="87">
        <v>0</v>
      </c>
      <c r="W6" s="14"/>
      <c r="X6" s="87">
        <v>0</v>
      </c>
      <c r="Y6" s="87">
        <v>0</v>
      </c>
      <c r="Z6" s="87"/>
      <c r="AA6" s="14"/>
      <c r="AB6" s="14"/>
      <c r="AC6" s="87">
        <v>0</v>
      </c>
      <c r="AD6" s="11">
        <v>44388</v>
      </c>
      <c r="AE6" s="14"/>
      <c r="AF6" s="14"/>
      <c r="AG6" s="14"/>
      <c r="AH6" s="14"/>
      <c r="AI6" s="14"/>
      <c r="AJ6" s="14"/>
      <c r="AK6" s="14"/>
      <c r="AL6" s="87">
        <v>0</v>
      </c>
      <c r="AM6" s="87">
        <v>0</v>
      </c>
      <c r="AN6" s="14"/>
    </row>
    <row r="7" spans="1:40" x14ac:dyDescent="0.25">
      <c r="A7" s="14">
        <v>891900446</v>
      </c>
      <c r="B7" s="14" t="s">
        <v>81</v>
      </c>
      <c r="C7" s="14"/>
      <c r="D7" s="14">
        <v>1950642</v>
      </c>
      <c r="E7" s="14" t="s">
        <v>92</v>
      </c>
      <c r="F7" s="14" t="s">
        <v>93</v>
      </c>
      <c r="G7" s="14"/>
      <c r="H7" s="14"/>
      <c r="I7" s="11">
        <v>44478</v>
      </c>
      <c r="J7" s="87">
        <v>71491</v>
      </c>
      <c r="K7" s="87">
        <v>71491</v>
      </c>
      <c r="L7" s="14" t="s">
        <v>84</v>
      </c>
      <c r="M7" s="14" t="s">
        <v>267</v>
      </c>
      <c r="N7" s="14" t="s">
        <v>85</v>
      </c>
      <c r="O7" s="87">
        <v>0</v>
      </c>
      <c r="P7" s="87">
        <v>0</v>
      </c>
      <c r="Q7" s="87">
        <v>0</v>
      </c>
      <c r="R7" s="87">
        <v>0</v>
      </c>
      <c r="S7" s="87">
        <v>0</v>
      </c>
      <c r="T7" s="87">
        <v>0</v>
      </c>
      <c r="U7" s="14"/>
      <c r="V7" s="87">
        <v>0</v>
      </c>
      <c r="W7" s="14"/>
      <c r="X7" s="87">
        <v>0</v>
      </c>
      <c r="Y7" s="87">
        <v>0</v>
      </c>
      <c r="Z7" s="87"/>
      <c r="AA7" s="14"/>
      <c r="AB7" s="14"/>
      <c r="AC7" s="87">
        <v>0</v>
      </c>
      <c r="AD7" s="11">
        <v>44478</v>
      </c>
      <c r="AE7" s="14"/>
      <c r="AF7" s="14"/>
      <c r="AG7" s="14"/>
      <c r="AH7" s="14"/>
      <c r="AI7" s="14"/>
      <c r="AJ7" s="14"/>
      <c r="AK7" s="14"/>
      <c r="AL7" s="87">
        <v>0</v>
      </c>
      <c r="AM7" s="87">
        <v>0</v>
      </c>
      <c r="AN7" s="14"/>
    </row>
    <row r="8" spans="1:40" x14ac:dyDescent="0.25">
      <c r="A8" s="14">
        <v>891900446</v>
      </c>
      <c r="B8" s="14" t="s">
        <v>81</v>
      </c>
      <c r="C8" s="14"/>
      <c r="D8" s="14">
        <v>1990686</v>
      </c>
      <c r="E8" s="14" t="s">
        <v>94</v>
      </c>
      <c r="F8" s="14" t="s">
        <v>95</v>
      </c>
      <c r="G8" s="14"/>
      <c r="H8" s="14"/>
      <c r="I8" s="11">
        <v>44582</v>
      </c>
      <c r="J8" s="87">
        <v>63953</v>
      </c>
      <c r="K8" s="87">
        <v>63953</v>
      </c>
      <c r="L8" s="14" t="s">
        <v>84</v>
      </c>
      <c r="M8" s="14" t="s">
        <v>267</v>
      </c>
      <c r="N8" s="14" t="s">
        <v>85</v>
      </c>
      <c r="O8" s="87">
        <v>0</v>
      </c>
      <c r="P8" s="87">
        <v>0</v>
      </c>
      <c r="Q8" s="87">
        <v>0</v>
      </c>
      <c r="R8" s="87">
        <v>0</v>
      </c>
      <c r="S8" s="87">
        <v>0</v>
      </c>
      <c r="T8" s="87">
        <v>0</v>
      </c>
      <c r="U8" s="14"/>
      <c r="V8" s="87">
        <v>0</v>
      </c>
      <c r="W8" s="14"/>
      <c r="X8" s="87">
        <v>0</v>
      </c>
      <c r="Y8" s="87">
        <v>0</v>
      </c>
      <c r="Z8" s="87"/>
      <c r="AA8" s="14"/>
      <c r="AB8" s="14"/>
      <c r="AC8" s="87">
        <v>0</v>
      </c>
      <c r="AD8" s="11">
        <v>44582</v>
      </c>
      <c r="AE8" s="14"/>
      <c r="AF8" s="14"/>
      <c r="AG8" s="14"/>
      <c r="AH8" s="14"/>
      <c r="AI8" s="14"/>
      <c r="AJ8" s="14"/>
      <c r="AK8" s="14"/>
      <c r="AL8" s="87">
        <v>0</v>
      </c>
      <c r="AM8" s="87">
        <v>0</v>
      </c>
      <c r="AN8" s="14"/>
    </row>
    <row r="9" spans="1:40" x14ac:dyDescent="0.25">
      <c r="A9" s="14">
        <v>891900446</v>
      </c>
      <c r="B9" s="14" t="s">
        <v>81</v>
      </c>
      <c r="C9" s="14"/>
      <c r="D9" s="14">
        <v>1837947</v>
      </c>
      <c r="E9" s="14" t="s">
        <v>96</v>
      </c>
      <c r="F9" s="14" t="s">
        <v>97</v>
      </c>
      <c r="G9" s="14"/>
      <c r="H9" s="14"/>
      <c r="I9" s="11">
        <v>44154</v>
      </c>
      <c r="J9" s="87">
        <v>74564</v>
      </c>
      <c r="K9" s="87">
        <v>74564</v>
      </c>
      <c r="L9" s="14" t="s">
        <v>84</v>
      </c>
      <c r="M9" s="14" t="s">
        <v>267</v>
      </c>
      <c r="N9" s="14" t="s">
        <v>85</v>
      </c>
      <c r="O9" s="87">
        <v>0</v>
      </c>
      <c r="P9" s="87">
        <v>0</v>
      </c>
      <c r="Q9" s="87">
        <v>0</v>
      </c>
      <c r="R9" s="87">
        <v>0</v>
      </c>
      <c r="S9" s="87">
        <v>0</v>
      </c>
      <c r="T9" s="87">
        <v>0</v>
      </c>
      <c r="U9" s="14"/>
      <c r="V9" s="87">
        <v>0</v>
      </c>
      <c r="W9" s="14"/>
      <c r="X9" s="87">
        <v>0</v>
      </c>
      <c r="Y9" s="87">
        <v>0</v>
      </c>
      <c r="Z9" s="87"/>
      <c r="AA9" s="14"/>
      <c r="AB9" s="14"/>
      <c r="AC9" s="87">
        <v>0</v>
      </c>
      <c r="AD9" s="11">
        <v>44154</v>
      </c>
      <c r="AE9" s="14"/>
      <c r="AF9" s="14"/>
      <c r="AG9" s="14"/>
      <c r="AH9" s="14"/>
      <c r="AI9" s="14"/>
      <c r="AJ9" s="14"/>
      <c r="AK9" s="14"/>
      <c r="AL9" s="87">
        <v>0</v>
      </c>
      <c r="AM9" s="87">
        <v>0</v>
      </c>
      <c r="AN9" s="14"/>
    </row>
    <row r="10" spans="1:40" x14ac:dyDescent="0.25">
      <c r="A10" s="14">
        <v>891900446</v>
      </c>
      <c r="B10" s="14" t="s">
        <v>81</v>
      </c>
      <c r="C10" s="14"/>
      <c r="D10" s="14">
        <v>1838468</v>
      </c>
      <c r="E10" s="14" t="s">
        <v>98</v>
      </c>
      <c r="F10" s="14" t="s">
        <v>99</v>
      </c>
      <c r="G10" s="14"/>
      <c r="H10" s="14"/>
      <c r="I10" s="11">
        <v>44157</v>
      </c>
      <c r="J10" s="87">
        <v>74370</v>
      </c>
      <c r="K10" s="87">
        <v>74370</v>
      </c>
      <c r="L10" s="14" t="s">
        <v>84</v>
      </c>
      <c r="M10" s="14" t="s">
        <v>267</v>
      </c>
      <c r="N10" s="14" t="s">
        <v>85</v>
      </c>
      <c r="O10" s="87">
        <v>0</v>
      </c>
      <c r="P10" s="87">
        <v>0</v>
      </c>
      <c r="Q10" s="87">
        <v>0</v>
      </c>
      <c r="R10" s="87">
        <v>0</v>
      </c>
      <c r="S10" s="87">
        <v>0</v>
      </c>
      <c r="T10" s="87">
        <v>0</v>
      </c>
      <c r="U10" s="14"/>
      <c r="V10" s="87">
        <v>0</v>
      </c>
      <c r="W10" s="14"/>
      <c r="X10" s="87">
        <v>0</v>
      </c>
      <c r="Y10" s="87">
        <v>0</v>
      </c>
      <c r="Z10" s="87"/>
      <c r="AA10" s="14"/>
      <c r="AB10" s="14"/>
      <c r="AC10" s="87">
        <v>0</v>
      </c>
      <c r="AD10" s="11">
        <v>44157</v>
      </c>
      <c r="AE10" s="14"/>
      <c r="AF10" s="14"/>
      <c r="AG10" s="14"/>
      <c r="AH10" s="14"/>
      <c r="AI10" s="14"/>
      <c r="AJ10" s="14"/>
      <c r="AK10" s="14"/>
      <c r="AL10" s="87">
        <v>0</v>
      </c>
      <c r="AM10" s="87">
        <v>0</v>
      </c>
      <c r="AN10" s="14"/>
    </row>
    <row r="11" spans="1:40" x14ac:dyDescent="0.25">
      <c r="A11" s="14">
        <v>891900446</v>
      </c>
      <c r="B11" s="14" t="s">
        <v>81</v>
      </c>
      <c r="C11" s="14"/>
      <c r="D11" s="14">
        <v>1839585</v>
      </c>
      <c r="E11" s="14" t="s">
        <v>100</v>
      </c>
      <c r="F11" s="14" t="s">
        <v>101</v>
      </c>
      <c r="G11" s="14"/>
      <c r="H11" s="14"/>
      <c r="I11" s="11">
        <v>44159</v>
      </c>
      <c r="J11" s="87">
        <v>145154</v>
      </c>
      <c r="K11" s="87">
        <v>145154</v>
      </c>
      <c r="L11" s="14" t="s">
        <v>84</v>
      </c>
      <c r="M11" s="14" t="s">
        <v>267</v>
      </c>
      <c r="N11" s="14" t="s">
        <v>85</v>
      </c>
      <c r="O11" s="87">
        <v>0</v>
      </c>
      <c r="P11" s="87">
        <v>0</v>
      </c>
      <c r="Q11" s="87">
        <v>0</v>
      </c>
      <c r="R11" s="87">
        <v>0</v>
      </c>
      <c r="S11" s="87">
        <v>0</v>
      </c>
      <c r="T11" s="87">
        <v>0</v>
      </c>
      <c r="U11" s="14"/>
      <c r="V11" s="87">
        <v>0</v>
      </c>
      <c r="W11" s="14"/>
      <c r="X11" s="87">
        <v>0</v>
      </c>
      <c r="Y11" s="87">
        <v>0</v>
      </c>
      <c r="Z11" s="87"/>
      <c r="AA11" s="14"/>
      <c r="AB11" s="14"/>
      <c r="AC11" s="87">
        <v>0</v>
      </c>
      <c r="AD11" s="11">
        <v>44159</v>
      </c>
      <c r="AE11" s="14"/>
      <c r="AF11" s="14"/>
      <c r="AG11" s="14"/>
      <c r="AH11" s="14"/>
      <c r="AI11" s="14"/>
      <c r="AJ11" s="14"/>
      <c r="AK11" s="14"/>
      <c r="AL11" s="87">
        <v>0</v>
      </c>
      <c r="AM11" s="87">
        <v>0</v>
      </c>
      <c r="AN11" s="14"/>
    </row>
    <row r="12" spans="1:40" x14ac:dyDescent="0.25">
      <c r="A12" s="14">
        <v>891900446</v>
      </c>
      <c r="B12" s="14" t="s">
        <v>81</v>
      </c>
      <c r="C12" s="14"/>
      <c r="D12" s="14">
        <v>1862567</v>
      </c>
      <c r="E12" s="14" t="s">
        <v>102</v>
      </c>
      <c r="F12" s="14" t="s">
        <v>103</v>
      </c>
      <c r="G12" s="14"/>
      <c r="H12" s="14"/>
      <c r="I12" s="11">
        <v>44243</v>
      </c>
      <c r="J12" s="87">
        <v>373900</v>
      </c>
      <c r="K12" s="87">
        <v>373900</v>
      </c>
      <c r="L12" s="14" t="s">
        <v>84</v>
      </c>
      <c r="M12" s="14" t="s">
        <v>267</v>
      </c>
      <c r="N12" s="14" t="s">
        <v>85</v>
      </c>
      <c r="O12" s="87">
        <v>0</v>
      </c>
      <c r="P12" s="87">
        <v>0</v>
      </c>
      <c r="Q12" s="87">
        <v>0</v>
      </c>
      <c r="R12" s="87">
        <v>0</v>
      </c>
      <c r="S12" s="87">
        <v>0</v>
      </c>
      <c r="T12" s="87">
        <v>0</v>
      </c>
      <c r="U12" s="14"/>
      <c r="V12" s="87">
        <v>0</v>
      </c>
      <c r="W12" s="14"/>
      <c r="X12" s="87">
        <v>0</v>
      </c>
      <c r="Y12" s="87">
        <v>0</v>
      </c>
      <c r="Z12" s="87"/>
      <c r="AA12" s="14"/>
      <c r="AB12" s="14"/>
      <c r="AC12" s="87">
        <v>0</v>
      </c>
      <c r="AD12" s="11">
        <v>44243</v>
      </c>
      <c r="AE12" s="14"/>
      <c r="AF12" s="14"/>
      <c r="AG12" s="14"/>
      <c r="AH12" s="14"/>
      <c r="AI12" s="14"/>
      <c r="AJ12" s="14"/>
      <c r="AK12" s="14"/>
      <c r="AL12" s="87">
        <v>0</v>
      </c>
      <c r="AM12" s="87">
        <v>0</v>
      </c>
      <c r="AN12" s="14"/>
    </row>
    <row r="13" spans="1:40" x14ac:dyDescent="0.25">
      <c r="A13" s="14">
        <v>891900446</v>
      </c>
      <c r="B13" s="14" t="s">
        <v>81</v>
      </c>
      <c r="C13" s="14"/>
      <c r="D13" s="14">
        <v>1862686</v>
      </c>
      <c r="E13" s="14" t="s">
        <v>104</v>
      </c>
      <c r="F13" s="14" t="s">
        <v>105</v>
      </c>
      <c r="G13" s="14"/>
      <c r="H13" s="14"/>
      <c r="I13" s="11">
        <v>44243</v>
      </c>
      <c r="J13" s="87">
        <v>36300</v>
      </c>
      <c r="K13" s="87">
        <v>36300</v>
      </c>
      <c r="L13" s="14" t="s">
        <v>84</v>
      </c>
      <c r="M13" s="14" t="s">
        <v>267</v>
      </c>
      <c r="N13" s="14" t="s">
        <v>85</v>
      </c>
      <c r="O13" s="87">
        <v>0</v>
      </c>
      <c r="P13" s="87">
        <v>0</v>
      </c>
      <c r="Q13" s="87">
        <v>0</v>
      </c>
      <c r="R13" s="87">
        <v>0</v>
      </c>
      <c r="S13" s="87">
        <v>0</v>
      </c>
      <c r="T13" s="87">
        <v>0</v>
      </c>
      <c r="U13" s="14"/>
      <c r="V13" s="87">
        <v>0</v>
      </c>
      <c r="W13" s="14"/>
      <c r="X13" s="87">
        <v>0</v>
      </c>
      <c r="Y13" s="87">
        <v>0</v>
      </c>
      <c r="Z13" s="87"/>
      <c r="AA13" s="14"/>
      <c r="AB13" s="14"/>
      <c r="AC13" s="87">
        <v>0</v>
      </c>
      <c r="AD13" s="11">
        <v>44243</v>
      </c>
      <c r="AE13" s="14"/>
      <c r="AF13" s="14"/>
      <c r="AG13" s="14"/>
      <c r="AH13" s="14"/>
      <c r="AI13" s="14"/>
      <c r="AJ13" s="14"/>
      <c r="AK13" s="14"/>
      <c r="AL13" s="87">
        <v>0</v>
      </c>
      <c r="AM13" s="87">
        <v>0</v>
      </c>
      <c r="AN13" s="14"/>
    </row>
    <row r="14" spans="1:40" x14ac:dyDescent="0.25">
      <c r="A14" s="14">
        <v>891900446</v>
      </c>
      <c r="B14" s="14" t="s">
        <v>81</v>
      </c>
      <c r="C14" s="14"/>
      <c r="D14" s="14">
        <v>1863961</v>
      </c>
      <c r="E14" s="14" t="s">
        <v>106</v>
      </c>
      <c r="F14" s="14" t="s">
        <v>107</v>
      </c>
      <c r="G14" s="14"/>
      <c r="H14" s="14"/>
      <c r="I14" s="11">
        <v>44247</v>
      </c>
      <c r="J14" s="87">
        <v>30934</v>
      </c>
      <c r="K14" s="87">
        <v>30934</v>
      </c>
      <c r="L14" s="14" t="s">
        <v>84</v>
      </c>
      <c r="M14" s="14" t="s">
        <v>267</v>
      </c>
      <c r="N14" s="14" t="s">
        <v>85</v>
      </c>
      <c r="O14" s="87">
        <v>0</v>
      </c>
      <c r="P14" s="87">
        <v>0</v>
      </c>
      <c r="Q14" s="87">
        <v>0</v>
      </c>
      <c r="R14" s="87">
        <v>0</v>
      </c>
      <c r="S14" s="87">
        <v>0</v>
      </c>
      <c r="T14" s="87">
        <v>0</v>
      </c>
      <c r="U14" s="14"/>
      <c r="V14" s="87">
        <v>0</v>
      </c>
      <c r="W14" s="14"/>
      <c r="X14" s="87">
        <v>0</v>
      </c>
      <c r="Y14" s="87">
        <v>0</v>
      </c>
      <c r="Z14" s="87"/>
      <c r="AA14" s="14"/>
      <c r="AB14" s="14"/>
      <c r="AC14" s="87">
        <v>0</v>
      </c>
      <c r="AD14" s="11">
        <v>44247</v>
      </c>
      <c r="AE14" s="14"/>
      <c r="AF14" s="14"/>
      <c r="AG14" s="14"/>
      <c r="AH14" s="14"/>
      <c r="AI14" s="14"/>
      <c r="AJ14" s="14"/>
      <c r="AK14" s="14"/>
      <c r="AL14" s="87">
        <v>0</v>
      </c>
      <c r="AM14" s="87">
        <v>0</v>
      </c>
      <c r="AN14" s="14"/>
    </row>
    <row r="15" spans="1:40" x14ac:dyDescent="0.25">
      <c r="A15" s="14">
        <v>891900446</v>
      </c>
      <c r="B15" s="14" t="s">
        <v>81</v>
      </c>
      <c r="C15" s="14"/>
      <c r="D15" s="14">
        <v>1883753</v>
      </c>
      <c r="E15" s="14" t="s">
        <v>108</v>
      </c>
      <c r="F15" s="14" t="s">
        <v>109</v>
      </c>
      <c r="G15" s="14"/>
      <c r="H15" s="14"/>
      <c r="I15" s="11">
        <v>44303</v>
      </c>
      <c r="J15" s="87">
        <v>19700</v>
      </c>
      <c r="K15" s="87">
        <v>19700</v>
      </c>
      <c r="L15" s="14" t="s">
        <v>84</v>
      </c>
      <c r="M15" s="14" t="s">
        <v>267</v>
      </c>
      <c r="N15" s="14" t="s">
        <v>85</v>
      </c>
      <c r="O15" s="87">
        <v>0</v>
      </c>
      <c r="P15" s="87">
        <v>0</v>
      </c>
      <c r="Q15" s="87">
        <v>0</v>
      </c>
      <c r="R15" s="87">
        <v>0</v>
      </c>
      <c r="S15" s="87">
        <v>0</v>
      </c>
      <c r="T15" s="87">
        <v>0</v>
      </c>
      <c r="U15" s="14"/>
      <c r="V15" s="87">
        <v>0</v>
      </c>
      <c r="W15" s="14"/>
      <c r="X15" s="87">
        <v>0</v>
      </c>
      <c r="Y15" s="87">
        <v>0</v>
      </c>
      <c r="Z15" s="87"/>
      <c r="AA15" s="14"/>
      <c r="AB15" s="14"/>
      <c r="AC15" s="87">
        <v>0</v>
      </c>
      <c r="AD15" s="11">
        <v>44303</v>
      </c>
      <c r="AE15" s="14"/>
      <c r="AF15" s="14"/>
      <c r="AG15" s="14"/>
      <c r="AH15" s="14"/>
      <c r="AI15" s="14"/>
      <c r="AJ15" s="14"/>
      <c r="AK15" s="14"/>
      <c r="AL15" s="87">
        <v>0</v>
      </c>
      <c r="AM15" s="87">
        <v>0</v>
      </c>
      <c r="AN15" s="14"/>
    </row>
    <row r="16" spans="1:40" x14ac:dyDescent="0.25">
      <c r="A16" s="14">
        <v>891900446</v>
      </c>
      <c r="B16" s="14" t="s">
        <v>81</v>
      </c>
      <c r="C16" s="14"/>
      <c r="D16" s="14">
        <v>1883754</v>
      </c>
      <c r="E16" s="14" t="s">
        <v>110</v>
      </c>
      <c r="F16" s="14" t="s">
        <v>111</v>
      </c>
      <c r="G16" s="14"/>
      <c r="H16" s="14"/>
      <c r="I16" s="11">
        <v>44303</v>
      </c>
      <c r="J16" s="87">
        <v>11200</v>
      </c>
      <c r="K16" s="87">
        <v>11200</v>
      </c>
      <c r="L16" s="14" t="s">
        <v>84</v>
      </c>
      <c r="M16" s="14" t="s">
        <v>267</v>
      </c>
      <c r="N16" s="14" t="s">
        <v>85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14"/>
      <c r="V16" s="87">
        <v>0</v>
      </c>
      <c r="W16" s="14"/>
      <c r="X16" s="87">
        <v>0</v>
      </c>
      <c r="Y16" s="87">
        <v>0</v>
      </c>
      <c r="Z16" s="87"/>
      <c r="AA16" s="14"/>
      <c r="AB16" s="14"/>
      <c r="AC16" s="87">
        <v>0</v>
      </c>
      <c r="AD16" s="11">
        <v>44303</v>
      </c>
      <c r="AE16" s="14"/>
      <c r="AF16" s="14"/>
      <c r="AG16" s="14"/>
      <c r="AH16" s="14"/>
      <c r="AI16" s="14"/>
      <c r="AJ16" s="14"/>
      <c r="AK16" s="14"/>
      <c r="AL16" s="87">
        <v>0</v>
      </c>
      <c r="AM16" s="87">
        <v>0</v>
      </c>
      <c r="AN16" s="14"/>
    </row>
    <row r="17" spans="1:40" x14ac:dyDescent="0.25">
      <c r="A17" s="14">
        <v>891900446</v>
      </c>
      <c r="B17" s="14" t="s">
        <v>81</v>
      </c>
      <c r="C17" s="14"/>
      <c r="D17" s="14">
        <v>1883812</v>
      </c>
      <c r="E17" s="14" t="s">
        <v>112</v>
      </c>
      <c r="F17" s="14" t="s">
        <v>113</v>
      </c>
      <c r="G17" s="14"/>
      <c r="H17" s="14"/>
      <c r="I17" s="11">
        <v>44303</v>
      </c>
      <c r="J17" s="87">
        <v>16170</v>
      </c>
      <c r="K17" s="87">
        <v>16170</v>
      </c>
      <c r="L17" s="14" t="s">
        <v>84</v>
      </c>
      <c r="M17" s="14" t="s">
        <v>267</v>
      </c>
      <c r="N17" s="14" t="s">
        <v>85</v>
      </c>
      <c r="O17" s="87">
        <v>0</v>
      </c>
      <c r="P17" s="87">
        <v>0</v>
      </c>
      <c r="Q17" s="87">
        <v>0</v>
      </c>
      <c r="R17" s="87">
        <v>0</v>
      </c>
      <c r="S17" s="87">
        <v>0</v>
      </c>
      <c r="T17" s="87">
        <v>0</v>
      </c>
      <c r="U17" s="14"/>
      <c r="V17" s="87">
        <v>0</v>
      </c>
      <c r="W17" s="14"/>
      <c r="X17" s="87">
        <v>0</v>
      </c>
      <c r="Y17" s="87">
        <v>0</v>
      </c>
      <c r="Z17" s="87"/>
      <c r="AA17" s="14"/>
      <c r="AB17" s="14"/>
      <c r="AC17" s="87">
        <v>0</v>
      </c>
      <c r="AD17" s="11">
        <v>44303</v>
      </c>
      <c r="AE17" s="14"/>
      <c r="AF17" s="14"/>
      <c r="AG17" s="14"/>
      <c r="AH17" s="14"/>
      <c r="AI17" s="14"/>
      <c r="AJ17" s="14"/>
      <c r="AK17" s="14"/>
      <c r="AL17" s="87">
        <v>0</v>
      </c>
      <c r="AM17" s="87">
        <v>0</v>
      </c>
      <c r="AN17" s="14"/>
    </row>
    <row r="18" spans="1:40" x14ac:dyDescent="0.25">
      <c r="A18" s="14">
        <v>891900446</v>
      </c>
      <c r="B18" s="14" t="s">
        <v>81</v>
      </c>
      <c r="C18" s="14"/>
      <c r="D18" s="14">
        <v>1894101</v>
      </c>
      <c r="E18" s="14" t="s">
        <v>114</v>
      </c>
      <c r="F18" s="14" t="s">
        <v>115</v>
      </c>
      <c r="G18" s="14"/>
      <c r="H18" s="14"/>
      <c r="I18" s="11">
        <v>44337</v>
      </c>
      <c r="J18" s="87">
        <v>19700</v>
      </c>
      <c r="K18" s="87">
        <v>19700</v>
      </c>
      <c r="L18" s="14" t="s">
        <v>84</v>
      </c>
      <c r="M18" s="14" t="s">
        <v>267</v>
      </c>
      <c r="N18" s="14" t="s">
        <v>85</v>
      </c>
      <c r="O18" s="87">
        <v>0</v>
      </c>
      <c r="P18" s="87">
        <v>0</v>
      </c>
      <c r="Q18" s="87">
        <v>0</v>
      </c>
      <c r="R18" s="87">
        <v>0</v>
      </c>
      <c r="S18" s="87">
        <v>0</v>
      </c>
      <c r="T18" s="87">
        <v>0</v>
      </c>
      <c r="U18" s="14"/>
      <c r="V18" s="87">
        <v>0</v>
      </c>
      <c r="W18" s="14"/>
      <c r="X18" s="87">
        <v>0</v>
      </c>
      <c r="Y18" s="87">
        <v>0</v>
      </c>
      <c r="Z18" s="87"/>
      <c r="AA18" s="14"/>
      <c r="AB18" s="14"/>
      <c r="AC18" s="87">
        <v>0</v>
      </c>
      <c r="AD18" s="11">
        <v>44337</v>
      </c>
      <c r="AE18" s="14"/>
      <c r="AF18" s="14"/>
      <c r="AG18" s="14"/>
      <c r="AH18" s="14"/>
      <c r="AI18" s="14"/>
      <c r="AJ18" s="14"/>
      <c r="AK18" s="14"/>
      <c r="AL18" s="87">
        <v>0</v>
      </c>
      <c r="AM18" s="87">
        <v>0</v>
      </c>
      <c r="AN18" s="14"/>
    </row>
    <row r="19" spans="1:40" x14ac:dyDescent="0.25">
      <c r="A19" s="14">
        <v>891900446</v>
      </c>
      <c r="B19" s="14" t="s">
        <v>81</v>
      </c>
      <c r="C19" s="14"/>
      <c r="D19" s="14">
        <v>1894185</v>
      </c>
      <c r="E19" s="14" t="s">
        <v>116</v>
      </c>
      <c r="F19" s="14" t="s">
        <v>117</v>
      </c>
      <c r="G19" s="14"/>
      <c r="H19" s="14"/>
      <c r="I19" s="11">
        <v>44337</v>
      </c>
      <c r="J19" s="87">
        <v>18810</v>
      </c>
      <c r="K19" s="87">
        <v>18810</v>
      </c>
      <c r="L19" s="14" t="s">
        <v>84</v>
      </c>
      <c r="M19" s="14" t="s">
        <v>267</v>
      </c>
      <c r="N19" s="14" t="s">
        <v>85</v>
      </c>
      <c r="O19" s="87">
        <v>0</v>
      </c>
      <c r="P19" s="87">
        <v>0</v>
      </c>
      <c r="Q19" s="87">
        <v>0</v>
      </c>
      <c r="R19" s="87">
        <v>0</v>
      </c>
      <c r="S19" s="87">
        <v>0</v>
      </c>
      <c r="T19" s="87">
        <v>0</v>
      </c>
      <c r="U19" s="14"/>
      <c r="V19" s="87">
        <v>0</v>
      </c>
      <c r="W19" s="14"/>
      <c r="X19" s="87">
        <v>0</v>
      </c>
      <c r="Y19" s="87">
        <v>0</v>
      </c>
      <c r="Z19" s="87"/>
      <c r="AA19" s="14"/>
      <c r="AB19" s="14"/>
      <c r="AC19" s="87">
        <v>0</v>
      </c>
      <c r="AD19" s="11">
        <v>44337</v>
      </c>
      <c r="AE19" s="14"/>
      <c r="AF19" s="14"/>
      <c r="AG19" s="14"/>
      <c r="AH19" s="14"/>
      <c r="AI19" s="14"/>
      <c r="AJ19" s="14"/>
      <c r="AK19" s="14"/>
      <c r="AL19" s="87">
        <v>0</v>
      </c>
      <c r="AM19" s="87">
        <v>0</v>
      </c>
      <c r="AN19" s="14"/>
    </row>
    <row r="20" spans="1:40" x14ac:dyDescent="0.25">
      <c r="A20" s="14">
        <v>891900446</v>
      </c>
      <c r="B20" s="14" t="s">
        <v>81</v>
      </c>
      <c r="C20" s="14"/>
      <c r="D20" s="14">
        <v>1899544</v>
      </c>
      <c r="E20" s="14" t="s">
        <v>118</v>
      </c>
      <c r="F20" s="14" t="s">
        <v>119</v>
      </c>
      <c r="G20" s="14"/>
      <c r="H20" s="14"/>
      <c r="I20" s="11">
        <v>44352</v>
      </c>
      <c r="J20" s="87">
        <v>19700</v>
      </c>
      <c r="K20" s="87">
        <v>19700</v>
      </c>
      <c r="L20" s="14" t="s">
        <v>84</v>
      </c>
      <c r="M20" s="14" t="s">
        <v>267</v>
      </c>
      <c r="N20" s="14" t="s">
        <v>85</v>
      </c>
      <c r="O20" s="87">
        <v>0</v>
      </c>
      <c r="P20" s="87">
        <v>0</v>
      </c>
      <c r="Q20" s="87">
        <v>0</v>
      </c>
      <c r="R20" s="87">
        <v>0</v>
      </c>
      <c r="S20" s="87">
        <v>0</v>
      </c>
      <c r="T20" s="87">
        <v>0</v>
      </c>
      <c r="U20" s="14"/>
      <c r="V20" s="87">
        <v>0</v>
      </c>
      <c r="W20" s="14"/>
      <c r="X20" s="87">
        <v>0</v>
      </c>
      <c r="Y20" s="87">
        <v>0</v>
      </c>
      <c r="Z20" s="87"/>
      <c r="AA20" s="14"/>
      <c r="AB20" s="14"/>
      <c r="AC20" s="87">
        <v>0</v>
      </c>
      <c r="AD20" s="11">
        <v>44352</v>
      </c>
      <c r="AE20" s="14"/>
      <c r="AF20" s="14"/>
      <c r="AG20" s="14"/>
      <c r="AH20" s="14"/>
      <c r="AI20" s="14"/>
      <c r="AJ20" s="14"/>
      <c r="AK20" s="14"/>
      <c r="AL20" s="87">
        <v>0</v>
      </c>
      <c r="AM20" s="87">
        <v>0</v>
      </c>
      <c r="AN20" s="14"/>
    </row>
    <row r="21" spans="1:40" x14ac:dyDescent="0.25">
      <c r="A21" s="14">
        <v>891900446</v>
      </c>
      <c r="B21" s="14" t="s">
        <v>81</v>
      </c>
      <c r="C21" s="14"/>
      <c r="D21" s="14">
        <v>1899597</v>
      </c>
      <c r="E21" s="14" t="s">
        <v>120</v>
      </c>
      <c r="F21" s="14" t="s">
        <v>121</v>
      </c>
      <c r="G21" s="14"/>
      <c r="H21" s="14"/>
      <c r="I21" s="11">
        <v>44352</v>
      </c>
      <c r="J21" s="87">
        <v>27300</v>
      </c>
      <c r="K21" s="87">
        <v>27300</v>
      </c>
      <c r="L21" s="14" t="s">
        <v>84</v>
      </c>
      <c r="M21" s="14" t="s">
        <v>267</v>
      </c>
      <c r="N21" s="14" t="s">
        <v>85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14"/>
      <c r="V21" s="87">
        <v>0</v>
      </c>
      <c r="W21" s="14"/>
      <c r="X21" s="87">
        <v>0</v>
      </c>
      <c r="Y21" s="87">
        <v>0</v>
      </c>
      <c r="Z21" s="87"/>
      <c r="AA21" s="14"/>
      <c r="AB21" s="14"/>
      <c r="AC21" s="87">
        <v>0</v>
      </c>
      <c r="AD21" s="11">
        <v>44352</v>
      </c>
      <c r="AE21" s="14"/>
      <c r="AF21" s="14"/>
      <c r="AG21" s="14"/>
      <c r="AH21" s="14"/>
      <c r="AI21" s="14"/>
      <c r="AJ21" s="14"/>
      <c r="AK21" s="14"/>
      <c r="AL21" s="87">
        <v>0</v>
      </c>
      <c r="AM21" s="87">
        <v>0</v>
      </c>
      <c r="AN21" s="14"/>
    </row>
    <row r="22" spans="1:40" x14ac:dyDescent="0.25">
      <c r="A22" s="14">
        <v>891900446</v>
      </c>
      <c r="B22" s="14" t="s">
        <v>81</v>
      </c>
      <c r="C22" s="14"/>
      <c r="D22" s="14">
        <v>1902247</v>
      </c>
      <c r="E22" s="14" t="s">
        <v>122</v>
      </c>
      <c r="F22" s="14" t="s">
        <v>123</v>
      </c>
      <c r="G22" s="14"/>
      <c r="H22" s="14"/>
      <c r="I22" s="11">
        <v>44360</v>
      </c>
      <c r="J22" s="87">
        <v>87000</v>
      </c>
      <c r="K22" s="87">
        <v>87000</v>
      </c>
      <c r="L22" s="14" t="s">
        <v>84</v>
      </c>
      <c r="M22" s="14" t="s">
        <v>267</v>
      </c>
      <c r="N22" s="14" t="s">
        <v>85</v>
      </c>
      <c r="O22" s="87">
        <v>0</v>
      </c>
      <c r="P22" s="87">
        <v>0</v>
      </c>
      <c r="Q22" s="87">
        <v>0</v>
      </c>
      <c r="R22" s="87">
        <v>0</v>
      </c>
      <c r="S22" s="87">
        <v>0</v>
      </c>
      <c r="T22" s="87">
        <v>0</v>
      </c>
      <c r="U22" s="14"/>
      <c r="V22" s="87">
        <v>0</v>
      </c>
      <c r="W22" s="14"/>
      <c r="X22" s="87">
        <v>0</v>
      </c>
      <c r="Y22" s="87">
        <v>0</v>
      </c>
      <c r="Z22" s="87"/>
      <c r="AA22" s="14"/>
      <c r="AB22" s="14"/>
      <c r="AC22" s="87">
        <v>0</v>
      </c>
      <c r="AD22" s="11">
        <v>44360</v>
      </c>
      <c r="AE22" s="14"/>
      <c r="AF22" s="14"/>
      <c r="AG22" s="14"/>
      <c r="AH22" s="14"/>
      <c r="AI22" s="14"/>
      <c r="AJ22" s="14"/>
      <c r="AK22" s="14"/>
      <c r="AL22" s="87">
        <v>0</v>
      </c>
      <c r="AM22" s="87">
        <v>0</v>
      </c>
      <c r="AN22" s="14"/>
    </row>
    <row r="23" spans="1:40" x14ac:dyDescent="0.25">
      <c r="A23" s="14">
        <v>891900446</v>
      </c>
      <c r="B23" s="14" t="s">
        <v>81</v>
      </c>
      <c r="C23" s="14"/>
      <c r="D23" s="14">
        <v>1902810</v>
      </c>
      <c r="E23" s="14" t="s">
        <v>124</v>
      </c>
      <c r="F23" s="14" t="s">
        <v>125</v>
      </c>
      <c r="G23" s="14"/>
      <c r="H23" s="14"/>
      <c r="I23" s="11">
        <v>44360</v>
      </c>
      <c r="J23" s="87">
        <v>784026</v>
      </c>
      <c r="K23" s="87">
        <v>784026</v>
      </c>
      <c r="L23" s="14" t="s">
        <v>84</v>
      </c>
      <c r="M23" s="14" t="s">
        <v>267</v>
      </c>
      <c r="N23" s="14" t="s">
        <v>85</v>
      </c>
      <c r="O23" s="87">
        <v>0</v>
      </c>
      <c r="P23" s="87">
        <v>0</v>
      </c>
      <c r="Q23" s="87">
        <v>0</v>
      </c>
      <c r="R23" s="87">
        <v>0</v>
      </c>
      <c r="S23" s="87">
        <v>0</v>
      </c>
      <c r="T23" s="87">
        <v>0</v>
      </c>
      <c r="U23" s="14"/>
      <c r="V23" s="87">
        <v>0</v>
      </c>
      <c r="W23" s="14"/>
      <c r="X23" s="87">
        <v>0</v>
      </c>
      <c r="Y23" s="87">
        <v>0</v>
      </c>
      <c r="Z23" s="87"/>
      <c r="AA23" s="14"/>
      <c r="AB23" s="14"/>
      <c r="AC23" s="87">
        <v>0</v>
      </c>
      <c r="AD23" s="11">
        <v>44360</v>
      </c>
      <c r="AE23" s="14"/>
      <c r="AF23" s="14"/>
      <c r="AG23" s="14"/>
      <c r="AH23" s="14"/>
      <c r="AI23" s="14"/>
      <c r="AJ23" s="14"/>
      <c r="AK23" s="14"/>
      <c r="AL23" s="87">
        <v>0</v>
      </c>
      <c r="AM23" s="87">
        <v>0</v>
      </c>
      <c r="AN23" s="14"/>
    </row>
    <row r="24" spans="1:40" x14ac:dyDescent="0.25">
      <c r="A24" s="14">
        <v>891900446</v>
      </c>
      <c r="B24" s="14" t="s">
        <v>81</v>
      </c>
      <c r="C24" s="14"/>
      <c r="D24" s="14">
        <v>2020768</v>
      </c>
      <c r="E24" s="14" t="s">
        <v>126</v>
      </c>
      <c r="F24" s="14" t="s">
        <v>127</v>
      </c>
      <c r="G24" s="14"/>
      <c r="H24" s="14"/>
      <c r="I24" s="11">
        <v>44658</v>
      </c>
      <c r="J24" s="87">
        <v>65201</v>
      </c>
      <c r="K24" s="87">
        <v>65201</v>
      </c>
      <c r="L24" s="14" t="s">
        <v>84</v>
      </c>
      <c r="M24" s="14" t="s">
        <v>267</v>
      </c>
      <c r="N24" s="14" t="s">
        <v>85</v>
      </c>
      <c r="O24" s="87">
        <v>0</v>
      </c>
      <c r="P24" s="87">
        <v>0</v>
      </c>
      <c r="Q24" s="87">
        <v>0</v>
      </c>
      <c r="R24" s="87">
        <v>0</v>
      </c>
      <c r="S24" s="87">
        <v>0</v>
      </c>
      <c r="T24" s="87">
        <v>0</v>
      </c>
      <c r="U24" s="14"/>
      <c r="V24" s="87">
        <v>0</v>
      </c>
      <c r="W24" s="14"/>
      <c r="X24" s="87">
        <v>0</v>
      </c>
      <c r="Y24" s="87">
        <v>0</v>
      </c>
      <c r="Z24" s="87"/>
      <c r="AA24" s="14"/>
      <c r="AB24" s="14"/>
      <c r="AC24" s="87">
        <v>0</v>
      </c>
      <c r="AD24" s="11">
        <v>44658</v>
      </c>
      <c r="AE24" s="14"/>
      <c r="AF24" s="14"/>
      <c r="AG24" s="14"/>
      <c r="AH24" s="14"/>
      <c r="AI24" s="14"/>
      <c r="AJ24" s="14"/>
      <c r="AK24" s="14"/>
      <c r="AL24" s="87">
        <v>0</v>
      </c>
      <c r="AM24" s="87">
        <v>0</v>
      </c>
      <c r="AN24" s="14"/>
    </row>
    <row r="25" spans="1:40" x14ac:dyDescent="0.25">
      <c r="A25" s="14">
        <v>891900446</v>
      </c>
      <c r="B25" s="14" t="s">
        <v>81</v>
      </c>
      <c r="C25" s="14"/>
      <c r="D25" s="14">
        <v>712158</v>
      </c>
      <c r="E25" s="14" t="s">
        <v>128</v>
      </c>
      <c r="F25" s="14" t="s">
        <v>129</v>
      </c>
      <c r="G25" s="14"/>
      <c r="H25" s="14"/>
      <c r="I25" s="11">
        <v>40835</v>
      </c>
      <c r="J25" s="87">
        <v>18200</v>
      </c>
      <c r="K25" s="87">
        <v>18200</v>
      </c>
      <c r="L25" s="14" t="s">
        <v>84</v>
      </c>
      <c r="M25" s="14" t="s">
        <v>267</v>
      </c>
      <c r="N25" s="14" t="s">
        <v>85</v>
      </c>
      <c r="O25" s="87">
        <v>0</v>
      </c>
      <c r="P25" s="87">
        <v>0</v>
      </c>
      <c r="Q25" s="87">
        <v>0</v>
      </c>
      <c r="R25" s="87">
        <v>0</v>
      </c>
      <c r="S25" s="87">
        <v>0</v>
      </c>
      <c r="T25" s="87">
        <v>0</v>
      </c>
      <c r="U25" s="14"/>
      <c r="V25" s="87">
        <v>0</v>
      </c>
      <c r="W25" s="14"/>
      <c r="X25" s="87">
        <v>0</v>
      </c>
      <c r="Y25" s="87">
        <v>0</v>
      </c>
      <c r="Z25" s="87"/>
      <c r="AA25" s="14"/>
      <c r="AB25" s="14"/>
      <c r="AC25" s="87">
        <v>0</v>
      </c>
      <c r="AD25" s="11">
        <v>40835</v>
      </c>
      <c r="AE25" s="14"/>
      <c r="AF25" s="14"/>
      <c r="AG25" s="14"/>
      <c r="AH25" s="14"/>
      <c r="AI25" s="14"/>
      <c r="AJ25" s="14"/>
      <c r="AK25" s="14"/>
      <c r="AL25" s="87">
        <v>0</v>
      </c>
      <c r="AM25" s="87">
        <v>0</v>
      </c>
      <c r="AN25" s="14"/>
    </row>
    <row r="26" spans="1:40" x14ac:dyDescent="0.25">
      <c r="A26" s="14">
        <v>891900446</v>
      </c>
      <c r="B26" s="14" t="s">
        <v>81</v>
      </c>
      <c r="C26" s="14"/>
      <c r="D26" s="14">
        <v>687939</v>
      </c>
      <c r="E26" s="14" t="s">
        <v>130</v>
      </c>
      <c r="F26" s="14" t="s">
        <v>131</v>
      </c>
      <c r="G26" s="14"/>
      <c r="H26" s="14"/>
      <c r="I26" s="11">
        <v>40835</v>
      </c>
      <c r="J26" s="87">
        <v>68100</v>
      </c>
      <c r="K26" s="87">
        <v>68100</v>
      </c>
      <c r="L26" s="14" t="s">
        <v>84</v>
      </c>
      <c r="M26" s="14" t="s">
        <v>267</v>
      </c>
      <c r="N26" s="14" t="s">
        <v>85</v>
      </c>
      <c r="O26" s="87">
        <v>0</v>
      </c>
      <c r="P26" s="87">
        <v>0</v>
      </c>
      <c r="Q26" s="87">
        <v>0</v>
      </c>
      <c r="R26" s="87">
        <v>0</v>
      </c>
      <c r="S26" s="87">
        <v>0</v>
      </c>
      <c r="T26" s="87">
        <v>0</v>
      </c>
      <c r="U26" s="14"/>
      <c r="V26" s="87">
        <v>0</v>
      </c>
      <c r="W26" s="14"/>
      <c r="X26" s="87">
        <v>0</v>
      </c>
      <c r="Y26" s="87">
        <v>0</v>
      </c>
      <c r="Z26" s="87"/>
      <c r="AA26" s="14"/>
      <c r="AB26" s="14"/>
      <c r="AC26" s="87">
        <v>0</v>
      </c>
      <c r="AD26" s="11">
        <v>40835</v>
      </c>
      <c r="AE26" s="14"/>
      <c r="AF26" s="14"/>
      <c r="AG26" s="14"/>
      <c r="AH26" s="14"/>
      <c r="AI26" s="14"/>
      <c r="AJ26" s="14"/>
      <c r="AK26" s="14"/>
      <c r="AL26" s="87">
        <v>0</v>
      </c>
      <c r="AM26" s="87">
        <v>0</v>
      </c>
      <c r="AN26" s="14"/>
    </row>
    <row r="27" spans="1:40" x14ac:dyDescent="0.25">
      <c r="A27" s="14">
        <v>891900446</v>
      </c>
      <c r="B27" s="14" t="s">
        <v>81</v>
      </c>
      <c r="C27" s="14"/>
      <c r="D27" s="14">
        <v>790847</v>
      </c>
      <c r="E27" s="14" t="s">
        <v>132</v>
      </c>
      <c r="F27" s="14" t="s">
        <v>133</v>
      </c>
      <c r="G27" s="14"/>
      <c r="H27" s="14"/>
      <c r="I27" s="11">
        <v>40967</v>
      </c>
      <c r="J27" s="87">
        <v>18600</v>
      </c>
      <c r="K27" s="87">
        <v>18600</v>
      </c>
      <c r="L27" s="14" t="s">
        <v>84</v>
      </c>
      <c r="M27" s="14" t="s">
        <v>267</v>
      </c>
      <c r="N27" s="14" t="s">
        <v>85</v>
      </c>
      <c r="O27" s="87">
        <v>0</v>
      </c>
      <c r="P27" s="87">
        <v>0</v>
      </c>
      <c r="Q27" s="87">
        <v>0</v>
      </c>
      <c r="R27" s="87">
        <v>0</v>
      </c>
      <c r="S27" s="87">
        <v>0</v>
      </c>
      <c r="T27" s="87">
        <v>0</v>
      </c>
      <c r="U27" s="14"/>
      <c r="V27" s="87">
        <v>0</v>
      </c>
      <c r="W27" s="14"/>
      <c r="X27" s="87">
        <v>0</v>
      </c>
      <c r="Y27" s="87">
        <v>0</v>
      </c>
      <c r="Z27" s="87"/>
      <c r="AA27" s="14"/>
      <c r="AB27" s="14"/>
      <c r="AC27" s="87">
        <v>0</v>
      </c>
      <c r="AD27" s="11">
        <v>40967</v>
      </c>
      <c r="AE27" s="14"/>
      <c r="AF27" s="14"/>
      <c r="AG27" s="14"/>
      <c r="AH27" s="14"/>
      <c r="AI27" s="14"/>
      <c r="AJ27" s="14"/>
      <c r="AK27" s="14"/>
      <c r="AL27" s="87">
        <v>0</v>
      </c>
      <c r="AM27" s="87">
        <v>0</v>
      </c>
      <c r="AN27" s="14"/>
    </row>
    <row r="28" spans="1:40" x14ac:dyDescent="0.25">
      <c r="A28" s="14">
        <v>891900446</v>
      </c>
      <c r="B28" s="14" t="s">
        <v>81</v>
      </c>
      <c r="C28" s="14"/>
      <c r="D28" s="14">
        <v>804453</v>
      </c>
      <c r="E28" s="14" t="s">
        <v>134</v>
      </c>
      <c r="F28" s="14" t="s">
        <v>135</v>
      </c>
      <c r="G28" s="14"/>
      <c r="H28" s="14"/>
      <c r="I28" s="11">
        <v>40967</v>
      </c>
      <c r="J28" s="87">
        <v>35174</v>
      </c>
      <c r="K28" s="87">
        <v>35174</v>
      </c>
      <c r="L28" s="14" t="s">
        <v>84</v>
      </c>
      <c r="M28" s="14" t="s">
        <v>267</v>
      </c>
      <c r="N28" s="14" t="s">
        <v>85</v>
      </c>
      <c r="O28" s="87">
        <v>0</v>
      </c>
      <c r="P28" s="87">
        <v>0</v>
      </c>
      <c r="Q28" s="87">
        <v>0</v>
      </c>
      <c r="R28" s="87">
        <v>0</v>
      </c>
      <c r="S28" s="87">
        <v>0</v>
      </c>
      <c r="T28" s="87">
        <v>0</v>
      </c>
      <c r="U28" s="14"/>
      <c r="V28" s="87">
        <v>0</v>
      </c>
      <c r="W28" s="14"/>
      <c r="X28" s="87">
        <v>0</v>
      </c>
      <c r="Y28" s="87">
        <v>0</v>
      </c>
      <c r="Z28" s="87"/>
      <c r="AA28" s="14"/>
      <c r="AB28" s="14"/>
      <c r="AC28" s="87">
        <v>0</v>
      </c>
      <c r="AD28" s="11">
        <v>40967</v>
      </c>
      <c r="AE28" s="14"/>
      <c r="AF28" s="14"/>
      <c r="AG28" s="14"/>
      <c r="AH28" s="14"/>
      <c r="AI28" s="14"/>
      <c r="AJ28" s="14"/>
      <c r="AK28" s="14"/>
      <c r="AL28" s="87">
        <v>0</v>
      </c>
      <c r="AM28" s="87">
        <v>0</v>
      </c>
      <c r="AN28" s="14"/>
    </row>
    <row r="29" spans="1:40" x14ac:dyDescent="0.25">
      <c r="A29" s="14">
        <v>891900446</v>
      </c>
      <c r="B29" s="14" t="s">
        <v>81</v>
      </c>
      <c r="C29" s="14"/>
      <c r="D29" s="14">
        <v>1031501</v>
      </c>
      <c r="E29" s="14" t="s">
        <v>136</v>
      </c>
      <c r="F29" s="14" t="s">
        <v>137</v>
      </c>
      <c r="G29" s="14"/>
      <c r="H29" s="14">
        <v>1031501</v>
      </c>
      <c r="I29" s="11">
        <v>42182</v>
      </c>
      <c r="J29" s="87">
        <v>21450</v>
      </c>
      <c r="K29" s="87">
        <v>21450</v>
      </c>
      <c r="L29" s="14" t="s">
        <v>138</v>
      </c>
      <c r="M29" s="14" t="s">
        <v>268</v>
      </c>
      <c r="N29" s="14" t="s">
        <v>139</v>
      </c>
      <c r="O29" s="87">
        <v>21450</v>
      </c>
      <c r="P29" s="87">
        <v>0</v>
      </c>
      <c r="Q29" s="87">
        <v>0</v>
      </c>
      <c r="R29" s="87">
        <v>0</v>
      </c>
      <c r="S29" s="87">
        <v>21450</v>
      </c>
      <c r="T29" s="87">
        <v>0</v>
      </c>
      <c r="U29" s="14"/>
      <c r="V29" s="87">
        <v>0</v>
      </c>
      <c r="W29" s="14"/>
      <c r="X29" s="87">
        <v>0</v>
      </c>
      <c r="Y29" s="87">
        <v>21450</v>
      </c>
      <c r="Z29" s="87"/>
      <c r="AA29" s="14">
        <v>2200403945</v>
      </c>
      <c r="AB29" s="14" t="s">
        <v>259</v>
      </c>
      <c r="AC29" s="87">
        <v>0</v>
      </c>
      <c r="AD29" s="11">
        <v>42182</v>
      </c>
      <c r="AE29" s="14"/>
      <c r="AF29" s="14">
        <v>2</v>
      </c>
      <c r="AG29" s="14"/>
      <c r="AH29" s="14"/>
      <c r="AI29" s="14">
        <v>1</v>
      </c>
      <c r="AJ29" s="14">
        <v>20150813</v>
      </c>
      <c r="AK29" s="14">
        <v>20150806</v>
      </c>
      <c r="AL29" s="87">
        <v>21450</v>
      </c>
      <c r="AM29" s="87">
        <v>0</v>
      </c>
      <c r="AN29" s="14"/>
    </row>
    <row r="30" spans="1:40" x14ac:dyDescent="0.25">
      <c r="A30" s="14">
        <v>891900446</v>
      </c>
      <c r="B30" s="14" t="s">
        <v>81</v>
      </c>
      <c r="C30" s="14"/>
      <c r="D30" s="14">
        <v>998933</v>
      </c>
      <c r="E30" s="14" t="s">
        <v>140</v>
      </c>
      <c r="F30" s="14" t="s">
        <v>141</v>
      </c>
      <c r="G30" s="14"/>
      <c r="H30" s="14">
        <v>998933</v>
      </c>
      <c r="I30" s="11">
        <v>42114</v>
      </c>
      <c r="J30" s="87">
        <v>42396</v>
      </c>
      <c r="K30" s="87">
        <v>42396</v>
      </c>
      <c r="L30" s="14" t="s">
        <v>138</v>
      </c>
      <c r="M30" s="14" t="s">
        <v>268</v>
      </c>
      <c r="N30" s="14" t="s">
        <v>139</v>
      </c>
      <c r="O30" s="87">
        <v>42396</v>
      </c>
      <c r="P30" s="87">
        <v>0</v>
      </c>
      <c r="Q30" s="87">
        <v>0</v>
      </c>
      <c r="R30" s="87">
        <v>0</v>
      </c>
      <c r="S30" s="87">
        <v>42396</v>
      </c>
      <c r="T30" s="87">
        <v>0</v>
      </c>
      <c r="U30" s="14"/>
      <c r="V30" s="87">
        <v>0</v>
      </c>
      <c r="W30" s="14"/>
      <c r="X30" s="87">
        <v>0</v>
      </c>
      <c r="Y30" s="87">
        <v>42396</v>
      </c>
      <c r="Z30" s="87"/>
      <c r="AA30" s="14">
        <v>2200403945</v>
      </c>
      <c r="AB30" s="14" t="s">
        <v>259</v>
      </c>
      <c r="AC30" s="87">
        <v>0</v>
      </c>
      <c r="AD30" s="11">
        <v>42114</v>
      </c>
      <c r="AE30" s="14"/>
      <c r="AF30" s="14">
        <v>2</v>
      </c>
      <c r="AG30" s="14"/>
      <c r="AH30" s="14"/>
      <c r="AI30" s="14">
        <v>1</v>
      </c>
      <c r="AJ30" s="14">
        <v>20150620</v>
      </c>
      <c r="AK30" s="14">
        <v>20150526</v>
      </c>
      <c r="AL30" s="87">
        <v>42396</v>
      </c>
      <c r="AM30" s="87">
        <v>0</v>
      </c>
      <c r="AN30" s="14"/>
    </row>
    <row r="31" spans="1:40" x14ac:dyDescent="0.25">
      <c r="A31" s="14">
        <v>891900446</v>
      </c>
      <c r="B31" s="14" t="s">
        <v>81</v>
      </c>
      <c r="C31" s="14"/>
      <c r="D31" s="14">
        <v>999021</v>
      </c>
      <c r="E31" s="14" t="s">
        <v>142</v>
      </c>
      <c r="F31" s="14" t="s">
        <v>143</v>
      </c>
      <c r="G31" s="14"/>
      <c r="H31" s="14">
        <v>999021</v>
      </c>
      <c r="I31" s="11">
        <v>42114</v>
      </c>
      <c r="J31" s="87">
        <v>3708</v>
      </c>
      <c r="K31" s="87">
        <v>3708</v>
      </c>
      <c r="L31" s="14" t="s">
        <v>138</v>
      </c>
      <c r="M31" s="14" t="s">
        <v>268</v>
      </c>
      <c r="N31" s="14" t="s">
        <v>139</v>
      </c>
      <c r="O31" s="87">
        <v>3708</v>
      </c>
      <c r="P31" s="87">
        <v>0</v>
      </c>
      <c r="Q31" s="87">
        <v>0</v>
      </c>
      <c r="R31" s="87">
        <v>0</v>
      </c>
      <c r="S31" s="87">
        <v>3708</v>
      </c>
      <c r="T31" s="87">
        <v>0</v>
      </c>
      <c r="U31" s="14"/>
      <c r="V31" s="87">
        <v>0</v>
      </c>
      <c r="W31" s="14"/>
      <c r="X31" s="87">
        <v>0</v>
      </c>
      <c r="Y31" s="87">
        <v>3708</v>
      </c>
      <c r="Z31" s="87"/>
      <c r="AA31" s="14">
        <v>2200403945</v>
      </c>
      <c r="AB31" s="14" t="s">
        <v>259</v>
      </c>
      <c r="AC31" s="87">
        <v>0</v>
      </c>
      <c r="AD31" s="11">
        <v>42114</v>
      </c>
      <c r="AE31" s="14"/>
      <c r="AF31" s="14">
        <v>2</v>
      </c>
      <c r="AG31" s="14"/>
      <c r="AH31" s="14"/>
      <c r="AI31" s="14">
        <v>1</v>
      </c>
      <c r="AJ31" s="14">
        <v>20150620</v>
      </c>
      <c r="AK31" s="14">
        <v>20150526</v>
      </c>
      <c r="AL31" s="87">
        <v>3708</v>
      </c>
      <c r="AM31" s="87">
        <v>0</v>
      </c>
      <c r="AN31" s="14"/>
    </row>
    <row r="32" spans="1:40" x14ac:dyDescent="0.25">
      <c r="A32" s="14">
        <v>891900446</v>
      </c>
      <c r="B32" s="14" t="s">
        <v>81</v>
      </c>
      <c r="C32" s="14"/>
      <c r="D32" s="14">
        <v>1001445</v>
      </c>
      <c r="E32" s="14" t="s">
        <v>144</v>
      </c>
      <c r="F32" s="14" t="s">
        <v>145</v>
      </c>
      <c r="G32" s="14"/>
      <c r="H32" s="14">
        <v>1001445</v>
      </c>
      <c r="I32" s="11">
        <v>42118</v>
      </c>
      <c r="J32" s="87">
        <v>4894</v>
      </c>
      <c r="K32" s="87">
        <v>4894</v>
      </c>
      <c r="L32" s="14" t="s">
        <v>138</v>
      </c>
      <c r="M32" s="14" t="s">
        <v>268</v>
      </c>
      <c r="N32" s="14" t="s">
        <v>139</v>
      </c>
      <c r="O32" s="87">
        <v>4894</v>
      </c>
      <c r="P32" s="87">
        <v>0</v>
      </c>
      <c r="Q32" s="87">
        <v>0</v>
      </c>
      <c r="R32" s="87">
        <v>0</v>
      </c>
      <c r="S32" s="87">
        <v>4894</v>
      </c>
      <c r="T32" s="87">
        <v>0</v>
      </c>
      <c r="U32" s="14"/>
      <c r="V32" s="87">
        <v>0</v>
      </c>
      <c r="W32" s="14"/>
      <c r="X32" s="87">
        <v>0</v>
      </c>
      <c r="Y32" s="87">
        <v>4894</v>
      </c>
      <c r="Z32" s="87"/>
      <c r="AA32" s="14">
        <v>2200403945</v>
      </c>
      <c r="AB32" s="14" t="s">
        <v>259</v>
      </c>
      <c r="AC32" s="87">
        <v>0</v>
      </c>
      <c r="AD32" s="11">
        <v>42118</v>
      </c>
      <c r="AE32" s="14"/>
      <c r="AF32" s="14">
        <v>2</v>
      </c>
      <c r="AG32" s="14"/>
      <c r="AH32" s="14"/>
      <c r="AI32" s="14">
        <v>1</v>
      </c>
      <c r="AJ32" s="14">
        <v>20150620</v>
      </c>
      <c r="AK32" s="14">
        <v>20150526</v>
      </c>
      <c r="AL32" s="87">
        <v>4894</v>
      </c>
      <c r="AM32" s="87">
        <v>0</v>
      </c>
      <c r="AN32" s="14"/>
    </row>
    <row r="33" spans="1:40" x14ac:dyDescent="0.25">
      <c r="A33" s="14">
        <v>891900446</v>
      </c>
      <c r="B33" s="14" t="s">
        <v>81</v>
      </c>
      <c r="C33" s="14"/>
      <c r="D33" s="14">
        <v>1020453</v>
      </c>
      <c r="E33" s="14" t="s">
        <v>146</v>
      </c>
      <c r="F33" s="14" t="s">
        <v>147</v>
      </c>
      <c r="G33" s="14"/>
      <c r="H33" s="14">
        <v>1020453</v>
      </c>
      <c r="I33" s="11">
        <v>42159</v>
      </c>
      <c r="J33" s="87">
        <v>25800</v>
      </c>
      <c r="K33" s="87">
        <v>25800</v>
      </c>
      <c r="L33" s="14" t="s">
        <v>138</v>
      </c>
      <c r="M33" s="14" t="s">
        <v>268</v>
      </c>
      <c r="N33" s="14" t="s">
        <v>139</v>
      </c>
      <c r="O33" s="87">
        <v>25800</v>
      </c>
      <c r="P33" s="87">
        <v>0</v>
      </c>
      <c r="Q33" s="87">
        <v>0</v>
      </c>
      <c r="R33" s="87">
        <v>0</v>
      </c>
      <c r="S33" s="87">
        <v>25800</v>
      </c>
      <c r="T33" s="87">
        <v>0</v>
      </c>
      <c r="U33" s="14"/>
      <c r="V33" s="87">
        <v>0</v>
      </c>
      <c r="W33" s="14"/>
      <c r="X33" s="87">
        <v>0</v>
      </c>
      <c r="Y33" s="87">
        <v>25800</v>
      </c>
      <c r="Z33" s="87"/>
      <c r="AA33" s="14">
        <v>2200403945</v>
      </c>
      <c r="AB33" s="14" t="s">
        <v>259</v>
      </c>
      <c r="AC33" s="87">
        <v>0</v>
      </c>
      <c r="AD33" s="11">
        <v>42159</v>
      </c>
      <c r="AE33" s="14"/>
      <c r="AF33" s="14">
        <v>2</v>
      </c>
      <c r="AG33" s="14"/>
      <c r="AH33" s="14"/>
      <c r="AI33" s="14">
        <v>1</v>
      </c>
      <c r="AJ33" s="14">
        <v>20150912</v>
      </c>
      <c r="AK33" s="14">
        <v>20150811</v>
      </c>
      <c r="AL33" s="87">
        <v>25800</v>
      </c>
      <c r="AM33" s="87">
        <v>0</v>
      </c>
      <c r="AN33" s="14"/>
    </row>
    <row r="34" spans="1:40" x14ac:dyDescent="0.25">
      <c r="A34" s="14">
        <v>891900446</v>
      </c>
      <c r="B34" s="14" t="s">
        <v>81</v>
      </c>
      <c r="C34" s="14"/>
      <c r="D34" s="14">
        <v>1024735</v>
      </c>
      <c r="E34" s="14" t="s">
        <v>148</v>
      </c>
      <c r="F34" s="14" t="s">
        <v>149</v>
      </c>
      <c r="G34" s="14"/>
      <c r="H34" s="14">
        <v>1024735</v>
      </c>
      <c r="I34" s="11">
        <v>42168</v>
      </c>
      <c r="J34" s="87">
        <v>74774</v>
      </c>
      <c r="K34" s="87">
        <v>60185</v>
      </c>
      <c r="L34" s="14" t="s">
        <v>150</v>
      </c>
      <c r="M34" s="14" t="s">
        <v>269</v>
      </c>
      <c r="N34" s="14" t="s">
        <v>139</v>
      </c>
      <c r="O34" s="87">
        <v>74774</v>
      </c>
      <c r="P34" s="87">
        <v>0</v>
      </c>
      <c r="Q34" s="87">
        <v>0</v>
      </c>
      <c r="R34" s="87">
        <v>0</v>
      </c>
      <c r="S34" s="87">
        <v>0</v>
      </c>
      <c r="T34" s="87">
        <v>74774</v>
      </c>
      <c r="U34" s="14"/>
      <c r="V34" s="87">
        <v>0</v>
      </c>
      <c r="W34" s="14"/>
      <c r="X34" s="87">
        <v>0</v>
      </c>
      <c r="Y34" s="87">
        <v>0</v>
      </c>
      <c r="Z34" s="87"/>
      <c r="AA34" s="14"/>
      <c r="AB34" s="14"/>
      <c r="AC34" s="87">
        <v>0</v>
      </c>
      <c r="AD34" s="11">
        <v>42168</v>
      </c>
      <c r="AE34" s="14"/>
      <c r="AF34" s="14">
        <v>2</v>
      </c>
      <c r="AG34" s="14"/>
      <c r="AH34" s="14"/>
      <c r="AI34" s="14">
        <v>3</v>
      </c>
      <c r="AJ34" s="14">
        <v>20180330</v>
      </c>
      <c r="AK34" s="14">
        <v>20180324</v>
      </c>
      <c r="AL34" s="87">
        <v>74774</v>
      </c>
      <c r="AM34" s="87">
        <v>74774</v>
      </c>
      <c r="AN34" s="14"/>
    </row>
    <row r="35" spans="1:40" x14ac:dyDescent="0.25">
      <c r="A35" s="14">
        <v>891900446</v>
      </c>
      <c r="B35" s="14" t="s">
        <v>81</v>
      </c>
      <c r="C35" s="14"/>
      <c r="D35" s="14">
        <v>1025499</v>
      </c>
      <c r="E35" s="14" t="s">
        <v>151</v>
      </c>
      <c r="F35" s="14" t="s">
        <v>152</v>
      </c>
      <c r="G35" s="14"/>
      <c r="H35" s="14">
        <v>1025499</v>
      </c>
      <c r="I35" s="11">
        <v>42169</v>
      </c>
      <c r="J35" s="87">
        <v>42674</v>
      </c>
      <c r="K35" s="87">
        <v>42674</v>
      </c>
      <c r="L35" s="14" t="s">
        <v>150</v>
      </c>
      <c r="M35" s="14" t="s">
        <v>269</v>
      </c>
      <c r="N35" s="14" t="s">
        <v>139</v>
      </c>
      <c r="O35" s="87">
        <v>42674</v>
      </c>
      <c r="P35" s="87">
        <v>0</v>
      </c>
      <c r="Q35" s="87">
        <v>0</v>
      </c>
      <c r="R35" s="87">
        <v>0</v>
      </c>
      <c r="S35" s="87">
        <v>0</v>
      </c>
      <c r="T35" s="87">
        <v>42674</v>
      </c>
      <c r="U35" s="14"/>
      <c r="V35" s="87">
        <v>0</v>
      </c>
      <c r="W35" s="14"/>
      <c r="X35" s="87">
        <v>0</v>
      </c>
      <c r="Y35" s="87">
        <v>0</v>
      </c>
      <c r="Z35" s="87"/>
      <c r="AA35" s="14"/>
      <c r="AB35" s="14"/>
      <c r="AC35" s="87">
        <v>0</v>
      </c>
      <c r="AD35" s="11">
        <v>42169</v>
      </c>
      <c r="AE35" s="14"/>
      <c r="AF35" s="14">
        <v>2</v>
      </c>
      <c r="AG35" s="14"/>
      <c r="AH35" s="14"/>
      <c r="AI35" s="14">
        <v>3</v>
      </c>
      <c r="AJ35" s="14">
        <v>20180330</v>
      </c>
      <c r="AK35" s="14">
        <v>20180324</v>
      </c>
      <c r="AL35" s="87">
        <v>42674</v>
      </c>
      <c r="AM35" s="87">
        <v>42674</v>
      </c>
      <c r="AN35" s="14"/>
    </row>
    <row r="36" spans="1:40" x14ac:dyDescent="0.25">
      <c r="A36" s="14">
        <v>891900446</v>
      </c>
      <c r="B36" s="14" t="s">
        <v>81</v>
      </c>
      <c r="C36" s="14"/>
      <c r="D36" s="14">
        <v>1029430</v>
      </c>
      <c r="E36" s="14" t="s">
        <v>153</v>
      </c>
      <c r="F36" s="14" t="s">
        <v>154</v>
      </c>
      <c r="G36" s="14"/>
      <c r="H36" s="14">
        <v>1029430</v>
      </c>
      <c r="I36" s="11">
        <v>42179</v>
      </c>
      <c r="J36" s="87">
        <v>29600</v>
      </c>
      <c r="K36" s="87">
        <v>29600</v>
      </c>
      <c r="L36" s="14" t="s">
        <v>150</v>
      </c>
      <c r="M36" s="14" t="s">
        <v>269</v>
      </c>
      <c r="N36" s="14" t="s">
        <v>139</v>
      </c>
      <c r="O36" s="87">
        <v>29600</v>
      </c>
      <c r="P36" s="87">
        <v>0</v>
      </c>
      <c r="Q36" s="87">
        <v>0</v>
      </c>
      <c r="R36" s="87">
        <v>0</v>
      </c>
      <c r="S36" s="87">
        <v>0</v>
      </c>
      <c r="T36" s="87">
        <v>29600</v>
      </c>
      <c r="U36" s="14"/>
      <c r="V36" s="87">
        <v>0</v>
      </c>
      <c r="W36" s="14"/>
      <c r="X36" s="87">
        <v>0</v>
      </c>
      <c r="Y36" s="87">
        <v>0</v>
      </c>
      <c r="Z36" s="87"/>
      <c r="AA36" s="14"/>
      <c r="AB36" s="14"/>
      <c r="AC36" s="87">
        <v>0</v>
      </c>
      <c r="AD36" s="11">
        <v>42179</v>
      </c>
      <c r="AE36" s="14"/>
      <c r="AF36" s="14">
        <v>2</v>
      </c>
      <c r="AG36" s="14"/>
      <c r="AH36" s="14"/>
      <c r="AI36" s="14">
        <v>3</v>
      </c>
      <c r="AJ36" s="14">
        <v>20180330</v>
      </c>
      <c r="AK36" s="14">
        <v>20180324</v>
      </c>
      <c r="AL36" s="87">
        <v>29600</v>
      </c>
      <c r="AM36" s="87">
        <v>29600</v>
      </c>
      <c r="AN36" s="14"/>
    </row>
    <row r="37" spans="1:40" x14ac:dyDescent="0.25">
      <c r="A37" s="14">
        <v>891900446</v>
      </c>
      <c r="B37" s="14" t="s">
        <v>81</v>
      </c>
      <c r="C37" s="14"/>
      <c r="D37" s="14">
        <v>481240</v>
      </c>
      <c r="E37" s="14" t="s">
        <v>155</v>
      </c>
      <c r="F37" s="14" t="s">
        <v>156</v>
      </c>
      <c r="G37" s="14" t="s">
        <v>157</v>
      </c>
      <c r="H37" s="14">
        <v>481240</v>
      </c>
      <c r="I37" s="11">
        <v>40835</v>
      </c>
      <c r="J37" s="87">
        <v>40100</v>
      </c>
      <c r="K37" s="87">
        <v>40100</v>
      </c>
      <c r="L37" s="14" t="s">
        <v>150</v>
      </c>
      <c r="M37" s="14" t="s">
        <v>269</v>
      </c>
      <c r="N37" s="14" t="s">
        <v>139</v>
      </c>
      <c r="O37" s="87">
        <v>3400</v>
      </c>
      <c r="P37" s="87">
        <v>0</v>
      </c>
      <c r="Q37" s="87">
        <v>0</v>
      </c>
      <c r="R37" s="87">
        <v>0</v>
      </c>
      <c r="S37" s="87">
        <v>0</v>
      </c>
      <c r="T37" s="87">
        <v>3400</v>
      </c>
      <c r="U37" s="14"/>
      <c r="V37" s="87">
        <v>0</v>
      </c>
      <c r="W37" s="14"/>
      <c r="X37" s="87">
        <v>0</v>
      </c>
      <c r="Y37" s="87">
        <v>0</v>
      </c>
      <c r="Z37" s="87"/>
      <c r="AA37" s="14"/>
      <c r="AB37" s="14"/>
      <c r="AC37" s="87">
        <v>0</v>
      </c>
      <c r="AD37" s="11">
        <v>40835</v>
      </c>
      <c r="AE37" s="14"/>
      <c r="AF37" s="14">
        <v>2</v>
      </c>
      <c r="AG37" s="14"/>
      <c r="AH37" s="14"/>
      <c r="AI37" s="14">
        <v>4</v>
      </c>
      <c r="AJ37" s="14">
        <v>20170630</v>
      </c>
      <c r="AK37" s="14">
        <v>20170621</v>
      </c>
      <c r="AL37" s="87">
        <v>3400</v>
      </c>
      <c r="AM37" s="87">
        <v>3400</v>
      </c>
      <c r="AN37" s="14"/>
    </row>
    <row r="38" spans="1:40" x14ac:dyDescent="0.25">
      <c r="A38" s="14">
        <v>891900446</v>
      </c>
      <c r="B38" s="14" t="s">
        <v>81</v>
      </c>
      <c r="C38" s="14"/>
      <c r="D38" s="14">
        <v>493942</v>
      </c>
      <c r="E38" s="14" t="s">
        <v>158</v>
      </c>
      <c r="F38" s="14" t="s">
        <v>159</v>
      </c>
      <c r="G38" s="14"/>
      <c r="H38" s="14">
        <v>493942</v>
      </c>
      <c r="I38" s="11">
        <v>40835</v>
      </c>
      <c r="J38" s="87">
        <v>10400</v>
      </c>
      <c r="K38" s="87">
        <v>10400</v>
      </c>
      <c r="L38" s="14" t="s">
        <v>150</v>
      </c>
      <c r="M38" s="14" t="s">
        <v>269</v>
      </c>
      <c r="N38" s="14" t="s">
        <v>139</v>
      </c>
      <c r="O38" s="87">
        <v>84100</v>
      </c>
      <c r="P38" s="87">
        <v>0</v>
      </c>
      <c r="Q38" s="87">
        <v>0</v>
      </c>
      <c r="R38" s="87">
        <v>0</v>
      </c>
      <c r="S38" s="87">
        <v>0</v>
      </c>
      <c r="T38" s="87">
        <v>84100</v>
      </c>
      <c r="U38" s="14"/>
      <c r="V38" s="87">
        <v>0</v>
      </c>
      <c r="W38" s="14"/>
      <c r="X38" s="87">
        <v>0</v>
      </c>
      <c r="Y38" s="87">
        <v>0</v>
      </c>
      <c r="Z38" s="87"/>
      <c r="AA38" s="14"/>
      <c r="AB38" s="14"/>
      <c r="AC38" s="87">
        <v>0</v>
      </c>
      <c r="AD38" s="11">
        <v>40835</v>
      </c>
      <c r="AE38" s="14"/>
      <c r="AF38" s="14">
        <v>2</v>
      </c>
      <c r="AG38" s="14"/>
      <c r="AH38" s="14"/>
      <c r="AI38" s="14">
        <v>3</v>
      </c>
      <c r="AJ38" s="14">
        <v>20170630</v>
      </c>
      <c r="AK38" s="14">
        <v>20170621</v>
      </c>
      <c r="AL38" s="87">
        <v>84100</v>
      </c>
      <c r="AM38" s="87">
        <v>84100</v>
      </c>
      <c r="AN38" s="14"/>
    </row>
    <row r="39" spans="1:40" x14ac:dyDescent="0.25">
      <c r="A39" s="14">
        <v>891900446</v>
      </c>
      <c r="B39" s="14" t="s">
        <v>81</v>
      </c>
      <c r="C39" s="14"/>
      <c r="D39" s="14">
        <v>569004</v>
      </c>
      <c r="E39" s="14" t="s">
        <v>160</v>
      </c>
      <c r="F39" s="14" t="s">
        <v>161</v>
      </c>
      <c r="G39" s="14" t="s">
        <v>157</v>
      </c>
      <c r="H39" s="14">
        <v>569004</v>
      </c>
      <c r="I39" s="11">
        <v>40835</v>
      </c>
      <c r="J39" s="87">
        <v>40100</v>
      </c>
      <c r="K39" s="87">
        <v>40100</v>
      </c>
      <c r="L39" s="14" t="s">
        <v>150</v>
      </c>
      <c r="M39" s="14" t="s">
        <v>268</v>
      </c>
      <c r="N39" s="14" t="s">
        <v>139</v>
      </c>
      <c r="O39" s="87">
        <v>22700</v>
      </c>
      <c r="P39" s="87">
        <v>0</v>
      </c>
      <c r="Q39" s="87">
        <v>0</v>
      </c>
      <c r="R39" s="87">
        <v>0</v>
      </c>
      <c r="S39" s="87">
        <v>20500</v>
      </c>
      <c r="T39" s="87">
        <v>2200</v>
      </c>
      <c r="U39" s="14"/>
      <c r="V39" s="87">
        <v>0</v>
      </c>
      <c r="W39" s="14"/>
      <c r="X39" s="87">
        <v>0</v>
      </c>
      <c r="Y39" s="87">
        <v>20500</v>
      </c>
      <c r="Z39" s="87"/>
      <c r="AA39" s="14">
        <v>2200163314</v>
      </c>
      <c r="AB39" s="14" t="s">
        <v>260</v>
      </c>
      <c r="AC39" s="87">
        <v>0</v>
      </c>
      <c r="AD39" s="11">
        <v>40835</v>
      </c>
      <c r="AE39" s="14"/>
      <c r="AF39" s="14">
        <v>2</v>
      </c>
      <c r="AG39" s="14"/>
      <c r="AH39" s="14"/>
      <c r="AI39" s="14">
        <v>2</v>
      </c>
      <c r="AJ39" s="14">
        <v>20171105</v>
      </c>
      <c r="AK39" s="14">
        <v>20171026</v>
      </c>
      <c r="AL39" s="87">
        <v>22700</v>
      </c>
      <c r="AM39" s="87">
        <v>2200</v>
      </c>
      <c r="AN39" s="14"/>
    </row>
    <row r="40" spans="1:40" x14ac:dyDescent="0.25">
      <c r="A40" s="14">
        <v>891900446</v>
      </c>
      <c r="B40" s="14" t="s">
        <v>81</v>
      </c>
      <c r="C40" s="14"/>
      <c r="D40" s="14">
        <v>573295</v>
      </c>
      <c r="E40" s="14" t="s">
        <v>162</v>
      </c>
      <c r="F40" s="14" t="s">
        <v>163</v>
      </c>
      <c r="G40" s="14" t="s">
        <v>157</v>
      </c>
      <c r="H40" s="14">
        <v>573295</v>
      </c>
      <c r="I40" s="11">
        <v>40835</v>
      </c>
      <c r="J40" s="87">
        <v>16600</v>
      </c>
      <c r="K40" s="87">
        <v>16600</v>
      </c>
      <c r="L40" s="14" t="s">
        <v>150</v>
      </c>
      <c r="M40" s="14" t="s">
        <v>268</v>
      </c>
      <c r="N40" s="14" t="s">
        <v>139</v>
      </c>
      <c r="O40" s="87">
        <v>15500</v>
      </c>
      <c r="P40" s="87">
        <v>0</v>
      </c>
      <c r="Q40" s="87">
        <v>0</v>
      </c>
      <c r="R40" s="87">
        <v>0</v>
      </c>
      <c r="S40" s="87">
        <v>13300</v>
      </c>
      <c r="T40" s="87">
        <v>2200</v>
      </c>
      <c r="U40" s="14"/>
      <c r="V40" s="87">
        <v>0</v>
      </c>
      <c r="W40" s="14"/>
      <c r="X40" s="87">
        <v>0</v>
      </c>
      <c r="Y40" s="87">
        <v>13300</v>
      </c>
      <c r="Z40" s="87"/>
      <c r="AA40" s="14">
        <v>2200163314</v>
      </c>
      <c r="AB40" s="14" t="s">
        <v>260</v>
      </c>
      <c r="AC40" s="87">
        <v>0</v>
      </c>
      <c r="AD40" s="11">
        <v>40835</v>
      </c>
      <c r="AE40" s="14"/>
      <c r="AF40" s="14">
        <v>2</v>
      </c>
      <c r="AG40" s="14"/>
      <c r="AH40" s="14"/>
      <c r="AI40" s="14">
        <v>2</v>
      </c>
      <c r="AJ40" s="14">
        <v>20171105</v>
      </c>
      <c r="AK40" s="14">
        <v>20171026</v>
      </c>
      <c r="AL40" s="87">
        <v>15500</v>
      </c>
      <c r="AM40" s="87">
        <v>2200</v>
      </c>
      <c r="AN40" s="14"/>
    </row>
    <row r="41" spans="1:40" x14ac:dyDescent="0.25">
      <c r="A41" s="14">
        <v>891900446</v>
      </c>
      <c r="B41" s="14" t="s">
        <v>81</v>
      </c>
      <c r="C41" s="14"/>
      <c r="D41" s="14">
        <v>660065</v>
      </c>
      <c r="E41" s="14" t="s">
        <v>164</v>
      </c>
      <c r="F41" s="14" t="s">
        <v>165</v>
      </c>
      <c r="G41" s="14"/>
      <c r="H41" s="14">
        <v>660065</v>
      </c>
      <c r="I41" s="11">
        <v>40835</v>
      </c>
      <c r="J41" s="87">
        <v>66500</v>
      </c>
      <c r="K41" s="87">
        <v>66500</v>
      </c>
      <c r="L41" s="14" t="s">
        <v>150</v>
      </c>
      <c r="M41" s="14" t="s">
        <v>268</v>
      </c>
      <c r="N41" s="14" t="s">
        <v>139</v>
      </c>
      <c r="O41" s="87">
        <v>32200</v>
      </c>
      <c r="P41" s="87">
        <v>0</v>
      </c>
      <c r="Q41" s="87">
        <v>0</v>
      </c>
      <c r="R41" s="87">
        <v>0</v>
      </c>
      <c r="S41" s="87">
        <v>29900</v>
      </c>
      <c r="T41" s="87">
        <v>2300</v>
      </c>
      <c r="U41" s="14"/>
      <c r="V41" s="87">
        <v>0</v>
      </c>
      <c r="W41" s="14"/>
      <c r="X41" s="87">
        <v>0</v>
      </c>
      <c r="Y41" s="87">
        <v>29900</v>
      </c>
      <c r="Z41" s="87"/>
      <c r="AA41" s="14">
        <v>2200187418</v>
      </c>
      <c r="AB41" s="14" t="s">
        <v>261</v>
      </c>
      <c r="AC41" s="87">
        <v>0</v>
      </c>
      <c r="AD41" s="11">
        <v>40835</v>
      </c>
      <c r="AE41" s="14"/>
      <c r="AF41" s="14">
        <v>2</v>
      </c>
      <c r="AG41" s="14"/>
      <c r="AH41" s="14"/>
      <c r="AI41" s="14">
        <v>2</v>
      </c>
      <c r="AJ41" s="14">
        <v>20130713</v>
      </c>
      <c r="AK41" s="14">
        <v>20130626</v>
      </c>
      <c r="AL41" s="87">
        <v>32200</v>
      </c>
      <c r="AM41" s="87">
        <v>2300</v>
      </c>
      <c r="AN41" s="14"/>
    </row>
    <row r="42" spans="1:40" x14ac:dyDescent="0.25">
      <c r="A42" s="14">
        <v>891900446</v>
      </c>
      <c r="B42" s="14" t="s">
        <v>81</v>
      </c>
      <c r="C42" s="14"/>
      <c r="D42" s="14">
        <v>671036</v>
      </c>
      <c r="E42" s="14" t="s">
        <v>166</v>
      </c>
      <c r="F42" s="14" t="s">
        <v>167</v>
      </c>
      <c r="G42" s="14"/>
      <c r="H42" s="14">
        <v>671036</v>
      </c>
      <c r="I42" s="11">
        <v>40835</v>
      </c>
      <c r="J42" s="87">
        <v>10200</v>
      </c>
      <c r="K42" s="87">
        <v>10200</v>
      </c>
      <c r="L42" s="14" t="s">
        <v>150</v>
      </c>
      <c r="M42" s="14" t="s">
        <v>269</v>
      </c>
      <c r="N42" s="14" t="s">
        <v>139</v>
      </c>
      <c r="O42" s="87">
        <v>24900</v>
      </c>
      <c r="P42" s="87">
        <v>0</v>
      </c>
      <c r="Q42" s="87">
        <v>0</v>
      </c>
      <c r="R42" s="87">
        <v>0</v>
      </c>
      <c r="S42" s="87">
        <v>0</v>
      </c>
      <c r="T42" s="87">
        <v>24900</v>
      </c>
      <c r="U42" s="14"/>
      <c r="V42" s="87">
        <v>0</v>
      </c>
      <c r="W42" s="14"/>
      <c r="X42" s="87">
        <v>0</v>
      </c>
      <c r="Y42" s="87">
        <v>0</v>
      </c>
      <c r="Z42" s="87"/>
      <c r="AA42" s="14"/>
      <c r="AB42" s="14"/>
      <c r="AC42" s="87">
        <v>0</v>
      </c>
      <c r="AD42" s="11">
        <v>40835</v>
      </c>
      <c r="AE42" s="14"/>
      <c r="AF42" s="14">
        <v>2</v>
      </c>
      <c r="AG42" s="14"/>
      <c r="AH42" s="14"/>
      <c r="AI42" s="14">
        <v>3</v>
      </c>
      <c r="AJ42" s="14">
        <v>20170630</v>
      </c>
      <c r="AK42" s="14">
        <v>20170621</v>
      </c>
      <c r="AL42" s="87">
        <v>24900</v>
      </c>
      <c r="AM42" s="87">
        <v>24900</v>
      </c>
      <c r="AN42" s="14"/>
    </row>
    <row r="43" spans="1:40" x14ac:dyDescent="0.25">
      <c r="A43" s="14">
        <v>891900446</v>
      </c>
      <c r="B43" s="14" t="s">
        <v>81</v>
      </c>
      <c r="C43" s="14"/>
      <c r="D43" s="14">
        <v>711753</v>
      </c>
      <c r="E43" s="14" t="s">
        <v>168</v>
      </c>
      <c r="F43" s="14" t="s">
        <v>169</v>
      </c>
      <c r="G43" s="14"/>
      <c r="H43" s="14">
        <v>711753</v>
      </c>
      <c r="I43" s="11">
        <v>40835</v>
      </c>
      <c r="J43" s="87">
        <v>10200</v>
      </c>
      <c r="K43" s="87">
        <v>10200</v>
      </c>
      <c r="L43" s="14" t="s">
        <v>150</v>
      </c>
      <c r="M43" s="14" t="s">
        <v>268</v>
      </c>
      <c r="N43" s="14" t="s">
        <v>139</v>
      </c>
      <c r="O43" s="87">
        <v>33300</v>
      </c>
      <c r="P43" s="87">
        <v>0</v>
      </c>
      <c r="Q43" s="87">
        <v>0</v>
      </c>
      <c r="R43" s="87">
        <v>0</v>
      </c>
      <c r="S43" s="87">
        <v>6100</v>
      </c>
      <c r="T43" s="87">
        <v>27200</v>
      </c>
      <c r="U43" s="14"/>
      <c r="V43" s="87">
        <v>0</v>
      </c>
      <c r="W43" s="14"/>
      <c r="X43" s="87">
        <v>0</v>
      </c>
      <c r="Y43" s="87">
        <v>6100</v>
      </c>
      <c r="Z43" s="87"/>
      <c r="AA43" s="14">
        <v>2200205556</v>
      </c>
      <c r="AB43" s="14" t="s">
        <v>262</v>
      </c>
      <c r="AC43" s="87">
        <v>0</v>
      </c>
      <c r="AD43" s="11">
        <v>40835</v>
      </c>
      <c r="AE43" s="14"/>
      <c r="AF43" s="14">
        <v>2</v>
      </c>
      <c r="AG43" s="14"/>
      <c r="AH43" s="14"/>
      <c r="AI43" s="14">
        <v>2</v>
      </c>
      <c r="AJ43" s="14">
        <v>20180228</v>
      </c>
      <c r="AK43" s="14">
        <v>20180222</v>
      </c>
      <c r="AL43" s="87">
        <v>33300</v>
      </c>
      <c r="AM43" s="87">
        <v>27200</v>
      </c>
      <c r="AN43" s="14"/>
    </row>
    <row r="44" spans="1:40" x14ac:dyDescent="0.25">
      <c r="A44" s="14">
        <v>891900446</v>
      </c>
      <c r="B44" s="14" t="s">
        <v>81</v>
      </c>
      <c r="C44" s="14"/>
      <c r="D44" s="14">
        <v>712122</v>
      </c>
      <c r="E44" s="14" t="s">
        <v>170</v>
      </c>
      <c r="F44" s="14" t="s">
        <v>171</v>
      </c>
      <c r="G44" s="14"/>
      <c r="H44" s="14">
        <v>712122</v>
      </c>
      <c r="I44" s="11">
        <v>40835</v>
      </c>
      <c r="J44" s="87">
        <v>12500</v>
      </c>
      <c r="K44" s="87">
        <v>12500</v>
      </c>
      <c r="L44" s="14" t="s">
        <v>150</v>
      </c>
      <c r="M44" s="14" t="s">
        <v>269</v>
      </c>
      <c r="N44" s="14" t="s">
        <v>139</v>
      </c>
      <c r="O44" s="87">
        <v>50179</v>
      </c>
      <c r="P44" s="87">
        <v>0</v>
      </c>
      <c r="Q44" s="87">
        <v>0</v>
      </c>
      <c r="R44" s="87">
        <v>0</v>
      </c>
      <c r="S44" s="87">
        <v>0</v>
      </c>
      <c r="T44" s="87">
        <v>50179</v>
      </c>
      <c r="U44" s="14"/>
      <c r="V44" s="87">
        <v>0</v>
      </c>
      <c r="W44" s="14"/>
      <c r="X44" s="87">
        <v>0</v>
      </c>
      <c r="Y44" s="87">
        <v>0</v>
      </c>
      <c r="Z44" s="87"/>
      <c r="AA44" s="14"/>
      <c r="AB44" s="14"/>
      <c r="AC44" s="87">
        <v>0</v>
      </c>
      <c r="AD44" s="11">
        <v>40835</v>
      </c>
      <c r="AE44" s="14"/>
      <c r="AF44" s="14">
        <v>2</v>
      </c>
      <c r="AG44" s="14"/>
      <c r="AH44" s="14"/>
      <c r="AI44" s="14">
        <v>2</v>
      </c>
      <c r="AJ44" s="14">
        <v>20170630</v>
      </c>
      <c r="AK44" s="14">
        <v>20170621</v>
      </c>
      <c r="AL44" s="87">
        <v>50179</v>
      </c>
      <c r="AM44" s="87">
        <v>50179</v>
      </c>
      <c r="AN44" s="14"/>
    </row>
    <row r="45" spans="1:40" x14ac:dyDescent="0.25">
      <c r="A45" s="14">
        <v>891900446</v>
      </c>
      <c r="B45" s="14" t="s">
        <v>81</v>
      </c>
      <c r="C45" s="14"/>
      <c r="D45" s="14">
        <v>712411</v>
      </c>
      <c r="E45" s="14" t="s">
        <v>172</v>
      </c>
      <c r="F45" s="14" t="s">
        <v>173</v>
      </c>
      <c r="G45" s="14"/>
      <c r="H45" s="14">
        <v>712411</v>
      </c>
      <c r="I45" s="11">
        <v>40835</v>
      </c>
      <c r="J45" s="87">
        <v>15600</v>
      </c>
      <c r="K45" s="87">
        <v>15600</v>
      </c>
      <c r="L45" s="14" t="s">
        <v>150</v>
      </c>
      <c r="M45" s="14" t="s">
        <v>269</v>
      </c>
      <c r="N45" s="14" t="s">
        <v>139</v>
      </c>
      <c r="O45" s="87">
        <v>7300</v>
      </c>
      <c r="P45" s="87">
        <v>0</v>
      </c>
      <c r="Q45" s="87">
        <v>0</v>
      </c>
      <c r="R45" s="87">
        <v>0</v>
      </c>
      <c r="S45" s="87">
        <v>0</v>
      </c>
      <c r="T45" s="87">
        <v>7300</v>
      </c>
      <c r="U45" s="14"/>
      <c r="V45" s="87">
        <v>0</v>
      </c>
      <c r="W45" s="14"/>
      <c r="X45" s="87">
        <v>0</v>
      </c>
      <c r="Y45" s="87">
        <v>0</v>
      </c>
      <c r="Z45" s="87"/>
      <c r="AA45" s="14"/>
      <c r="AB45" s="14"/>
      <c r="AC45" s="87">
        <v>0</v>
      </c>
      <c r="AD45" s="11">
        <v>40835</v>
      </c>
      <c r="AE45" s="14"/>
      <c r="AF45" s="14">
        <v>2</v>
      </c>
      <c r="AG45" s="14"/>
      <c r="AH45" s="14"/>
      <c r="AI45" s="14">
        <v>2</v>
      </c>
      <c r="AJ45" s="14">
        <v>20170630</v>
      </c>
      <c r="AK45" s="14">
        <v>20170621</v>
      </c>
      <c r="AL45" s="87">
        <v>7300</v>
      </c>
      <c r="AM45" s="87">
        <v>7300</v>
      </c>
      <c r="AN45" s="14"/>
    </row>
    <row r="46" spans="1:40" x14ac:dyDescent="0.25">
      <c r="A46" s="14">
        <v>891900446</v>
      </c>
      <c r="B46" s="14" t="s">
        <v>81</v>
      </c>
      <c r="C46" s="14"/>
      <c r="D46" s="14">
        <v>712498</v>
      </c>
      <c r="E46" s="14" t="s">
        <v>174</v>
      </c>
      <c r="F46" s="14" t="s">
        <v>175</v>
      </c>
      <c r="G46" s="14"/>
      <c r="H46" s="14">
        <v>712498</v>
      </c>
      <c r="I46" s="11">
        <v>40835</v>
      </c>
      <c r="J46" s="87">
        <v>3300</v>
      </c>
      <c r="K46" s="87">
        <v>3300</v>
      </c>
      <c r="L46" s="14" t="s">
        <v>150</v>
      </c>
      <c r="M46" s="14" t="s">
        <v>269</v>
      </c>
      <c r="N46" s="14" t="s">
        <v>139</v>
      </c>
      <c r="O46" s="87">
        <v>33300</v>
      </c>
      <c r="P46" s="87">
        <v>0</v>
      </c>
      <c r="Q46" s="87">
        <v>0</v>
      </c>
      <c r="R46" s="87">
        <v>0</v>
      </c>
      <c r="S46" s="87">
        <v>0</v>
      </c>
      <c r="T46" s="87">
        <v>33300</v>
      </c>
      <c r="U46" s="14"/>
      <c r="V46" s="87">
        <v>0</v>
      </c>
      <c r="W46" s="14"/>
      <c r="X46" s="87">
        <v>0</v>
      </c>
      <c r="Y46" s="87">
        <v>0</v>
      </c>
      <c r="Z46" s="87"/>
      <c r="AA46" s="14"/>
      <c r="AB46" s="14"/>
      <c r="AC46" s="87">
        <v>0</v>
      </c>
      <c r="AD46" s="11">
        <v>40835</v>
      </c>
      <c r="AE46" s="14"/>
      <c r="AF46" s="14">
        <v>2</v>
      </c>
      <c r="AG46" s="14"/>
      <c r="AH46" s="14"/>
      <c r="AI46" s="14">
        <v>2</v>
      </c>
      <c r="AJ46" s="14">
        <v>20170630</v>
      </c>
      <c r="AK46" s="14">
        <v>20170621</v>
      </c>
      <c r="AL46" s="87">
        <v>33300</v>
      </c>
      <c r="AM46" s="87">
        <v>33300</v>
      </c>
      <c r="AN46" s="14"/>
    </row>
    <row r="47" spans="1:40" x14ac:dyDescent="0.25">
      <c r="A47" s="14">
        <v>891900446</v>
      </c>
      <c r="B47" s="14" t="s">
        <v>81</v>
      </c>
      <c r="C47" s="14"/>
      <c r="D47" s="14">
        <v>745266</v>
      </c>
      <c r="E47" s="14" t="s">
        <v>176</v>
      </c>
      <c r="F47" s="14" t="s">
        <v>177</v>
      </c>
      <c r="G47" s="14"/>
      <c r="H47" s="14">
        <v>745266</v>
      </c>
      <c r="I47" s="11">
        <v>40835</v>
      </c>
      <c r="J47" s="87">
        <v>11600</v>
      </c>
      <c r="K47" s="87">
        <v>11600</v>
      </c>
      <c r="L47" s="14" t="s">
        <v>150</v>
      </c>
      <c r="M47" s="14" t="s">
        <v>269</v>
      </c>
      <c r="N47" s="14" t="s">
        <v>139</v>
      </c>
      <c r="O47" s="87">
        <v>39735</v>
      </c>
      <c r="P47" s="87">
        <v>0</v>
      </c>
      <c r="Q47" s="87">
        <v>0</v>
      </c>
      <c r="R47" s="87">
        <v>0</v>
      </c>
      <c r="S47" s="87">
        <v>0</v>
      </c>
      <c r="T47" s="87">
        <v>39735</v>
      </c>
      <c r="U47" s="14"/>
      <c r="V47" s="87">
        <v>0</v>
      </c>
      <c r="W47" s="14"/>
      <c r="X47" s="87">
        <v>0</v>
      </c>
      <c r="Y47" s="87">
        <v>0</v>
      </c>
      <c r="Z47" s="87"/>
      <c r="AA47" s="14"/>
      <c r="AB47" s="14"/>
      <c r="AC47" s="87">
        <v>0</v>
      </c>
      <c r="AD47" s="11">
        <v>40835</v>
      </c>
      <c r="AE47" s="14"/>
      <c r="AF47" s="14">
        <v>2</v>
      </c>
      <c r="AG47" s="14"/>
      <c r="AH47" s="14"/>
      <c r="AI47" s="14">
        <v>2</v>
      </c>
      <c r="AJ47" s="14">
        <v>20170630</v>
      </c>
      <c r="AK47" s="14">
        <v>20170621</v>
      </c>
      <c r="AL47" s="87">
        <v>39735</v>
      </c>
      <c r="AM47" s="87">
        <v>39735</v>
      </c>
      <c r="AN47" s="14"/>
    </row>
    <row r="48" spans="1:40" x14ac:dyDescent="0.25">
      <c r="A48" s="14">
        <v>891900446</v>
      </c>
      <c r="B48" s="14" t="s">
        <v>81</v>
      </c>
      <c r="C48" s="14"/>
      <c r="D48" s="14">
        <v>756369</v>
      </c>
      <c r="E48" s="14" t="s">
        <v>178</v>
      </c>
      <c r="F48" s="14" t="s">
        <v>179</v>
      </c>
      <c r="G48" s="14"/>
      <c r="H48" s="14">
        <v>756369</v>
      </c>
      <c r="I48" s="11">
        <v>40967</v>
      </c>
      <c r="J48" s="87">
        <v>7890</v>
      </c>
      <c r="K48" s="87">
        <v>7890</v>
      </c>
      <c r="L48" s="14" t="s">
        <v>150</v>
      </c>
      <c r="M48" s="14" t="s">
        <v>269</v>
      </c>
      <c r="N48" s="14" t="s">
        <v>139</v>
      </c>
      <c r="O48" s="87">
        <v>43469</v>
      </c>
      <c r="P48" s="87">
        <v>0</v>
      </c>
      <c r="Q48" s="87">
        <v>0</v>
      </c>
      <c r="R48" s="87">
        <v>0</v>
      </c>
      <c r="S48" s="87">
        <v>0</v>
      </c>
      <c r="T48" s="87">
        <v>43469</v>
      </c>
      <c r="U48" s="14"/>
      <c r="V48" s="87">
        <v>0</v>
      </c>
      <c r="W48" s="14"/>
      <c r="X48" s="87">
        <v>0</v>
      </c>
      <c r="Y48" s="87">
        <v>0</v>
      </c>
      <c r="Z48" s="87"/>
      <c r="AA48" s="14"/>
      <c r="AB48" s="14"/>
      <c r="AC48" s="87">
        <v>0</v>
      </c>
      <c r="AD48" s="11">
        <v>40967</v>
      </c>
      <c r="AE48" s="14"/>
      <c r="AF48" s="14">
        <v>2</v>
      </c>
      <c r="AG48" s="14"/>
      <c r="AH48" s="14"/>
      <c r="AI48" s="14">
        <v>2</v>
      </c>
      <c r="AJ48" s="14">
        <v>20170630</v>
      </c>
      <c r="AK48" s="14">
        <v>20170621</v>
      </c>
      <c r="AL48" s="87">
        <v>43469</v>
      </c>
      <c r="AM48" s="87">
        <v>43469</v>
      </c>
      <c r="AN48" s="14"/>
    </row>
    <row r="49" spans="1:40" x14ac:dyDescent="0.25">
      <c r="A49" s="14">
        <v>891900446</v>
      </c>
      <c r="B49" s="14" t="s">
        <v>81</v>
      </c>
      <c r="C49" s="14"/>
      <c r="D49" s="14">
        <v>810690</v>
      </c>
      <c r="E49" s="14" t="s">
        <v>180</v>
      </c>
      <c r="F49" s="14" t="s">
        <v>181</v>
      </c>
      <c r="G49" s="14"/>
      <c r="H49" s="14">
        <v>810690</v>
      </c>
      <c r="I49" s="11">
        <v>40967</v>
      </c>
      <c r="J49" s="87">
        <v>38052</v>
      </c>
      <c r="K49" s="87">
        <v>38052</v>
      </c>
      <c r="L49" s="14" t="s">
        <v>150</v>
      </c>
      <c r="M49" s="14" t="s">
        <v>268</v>
      </c>
      <c r="N49" s="14" t="s">
        <v>139</v>
      </c>
      <c r="O49" s="87">
        <v>7600</v>
      </c>
      <c r="P49" s="87">
        <v>0</v>
      </c>
      <c r="Q49" s="87">
        <v>0</v>
      </c>
      <c r="R49" s="87">
        <v>0</v>
      </c>
      <c r="S49" s="87">
        <v>3700</v>
      </c>
      <c r="T49" s="87">
        <v>3900</v>
      </c>
      <c r="U49" s="14"/>
      <c r="V49" s="87">
        <v>0</v>
      </c>
      <c r="W49" s="14"/>
      <c r="X49" s="87">
        <v>0</v>
      </c>
      <c r="Y49" s="87">
        <v>3700</v>
      </c>
      <c r="Z49" s="87"/>
      <c r="AA49" s="14">
        <v>2200252855</v>
      </c>
      <c r="AB49" s="14" t="s">
        <v>263</v>
      </c>
      <c r="AC49" s="87">
        <v>0</v>
      </c>
      <c r="AD49" s="11">
        <v>40967</v>
      </c>
      <c r="AE49" s="14"/>
      <c r="AF49" s="14">
        <v>2</v>
      </c>
      <c r="AG49" s="14"/>
      <c r="AH49" s="14"/>
      <c r="AI49" s="14">
        <v>2</v>
      </c>
      <c r="AJ49" s="14">
        <v>20180430</v>
      </c>
      <c r="AK49" s="14">
        <v>20180425</v>
      </c>
      <c r="AL49" s="87">
        <v>7600</v>
      </c>
      <c r="AM49" s="87">
        <v>3900</v>
      </c>
      <c r="AN49" s="14"/>
    </row>
    <row r="50" spans="1:40" x14ac:dyDescent="0.25">
      <c r="A50" s="14">
        <v>891900446</v>
      </c>
      <c r="B50" s="14" t="s">
        <v>81</v>
      </c>
      <c r="C50" s="14"/>
      <c r="D50" s="14">
        <v>817134</v>
      </c>
      <c r="E50" s="14" t="s">
        <v>182</v>
      </c>
      <c r="F50" s="14" t="s">
        <v>183</v>
      </c>
      <c r="G50" s="14"/>
      <c r="H50" s="14">
        <v>817134</v>
      </c>
      <c r="I50" s="11">
        <v>40544</v>
      </c>
      <c r="J50" s="87">
        <v>14460</v>
      </c>
      <c r="K50" s="87">
        <v>14460</v>
      </c>
      <c r="L50" s="14" t="s">
        <v>150</v>
      </c>
      <c r="M50" s="14" t="s">
        <v>268</v>
      </c>
      <c r="N50" s="14" t="s">
        <v>139</v>
      </c>
      <c r="O50" s="87">
        <v>7600</v>
      </c>
      <c r="P50" s="87">
        <v>0</v>
      </c>
      <c r="Q50" s="87">
        <v>0</v>
      </c>
      <c r="R50" s="87">
        <v>0</v>
      </c>
      <c r="S50" s="87">
        <v>3700</v>
      </c>
      <c r="T50" s="87">
        <v>3900</v>
      </c>
      <c r="U50" s="14"/>
      <c r="V50" s="87">
        <v>0</v>
      </c>
      <c r="W50" s="14"/>
      <c r="X50" s="87">
        <v>0</v>
      </c>
      <c r="Y50" s="87">
        <v>3700</v>
      </c>
      <c r="Z50" s="87"/>
      <c r="AA50" s="14">
        <v>2200252855</v>
      </c>
      <c r="AB50" s="14" t="s">
        <v>263</v>
      </c>
      <c r="AC50" s="87">
        <v>0</v>
      </c>
      <c r="AD50" s="11">
        <v>40544</v>
      </c>
      <c r="AE50" s="14"/>
      <c r="AF50" s="14">
        <v>2</v>
      </c>
      <c r="AG50" s="14"/>
      <c r="AH50" s="14"/>
      <c r="AI50" s="14">
        <v>2</v>
      </c>
      <c r="AJ50" s="14">
        <v>20180430</v>
      </c>
      <c r="AK50" s="14">
        <v>20180425</v>
      </c>
      <c r="AL50" s="87">
        <v>7600</v>
      </c>
      <c r="AM50" s="87">
        <v>3900</v>
      </c>
      <c r="AN50" s="14"/>
    </row>
    <row r="51" spans="1:40" x14ac:dyDescent="0.25">
      <c r="A51" s="14">
        <v>891900446</v>
      </c>
      <c r="B51" s="14" t="s">
        <v>81</v>
      </c>
      <c r="C51" s="14"/>
      <c r="D51" s="14">
        <v>818195</v>
      </c>
      <c r="E51" s="14" t="s">
        <v>184</v>
      </c>
      <c r="F51" s="14" t="s">
        <v>185</v>
      </c>
      <c r="G51" s="14"/>
      <c r="H51" s="14">
        <v>818195</v>
      </c>
      <c r="I51" s="11">
        <v>41159</v>
      </c>
      <c r="J51" s="87">
        <v>22700</v>
      </c>
      <c r="K51" s="87">
        <v>2200</v>
      </c>
      <c r="L51" s="14" t="s">
        <v>186</v>
      </c>
      <c r="M51" s="14" t="s">
        <v>268</v>
      </c>
      <c r="N51" s="14" t="s">
        <v>139</v>
      </c>
      <c r="O51" s="87">
        <v>22200</v>
      </c>
      <c r="P51" s="87">
        <v>0</v>
      </c>
      <c r="Q51" s="87">
        <v>0</v>
      </c>
      <c r="R51" s="87">
        <v>0</v>
      </c>
      <c r="S51" s="87">
        <v>22200</v>
      </c>
      <c r="T51" s="87">
        <v>0</v>
      </c>
      <c r="U51" s="14"/>
      <c r="V51" s="87">
        <v>0</v>
      </c>
      <c r="W51" s="14"/>
      <c r="X51" s="87">
        <v>0</v>
      </c>
      <c r="Y51" s="87">
        <v>22200</v>
      </c>
      <c r="Z51" s="87"/>
      <c r="AA51" s="14">
        <v>2200252855</v>
      </c>
      <c r="AB51" s="14" t="s">
        <v>263</v>
      </c>
      <c r="AC51" s="87">
        <v>0</v>
      </c>
      <c r="AD51" s="11">
        <v>41159</v>
      </c>
      <c r="AE51" s="14"/>
      <c r="AF51" s="14">
        <v>2</v>
      </c>
      <c r="AG51" s="14"/>
      <c r="AH51" s="14"/>
      <c r="AI51" s="14">
        <v>1</v>
      </c>
      <c r="AJ51" s="14">
        <v>20140628</v>
      </c>
      <c r="AK51" s="14">
        <v>20140528</v>
      </c>
      <c r="AL51" s="87">
        <v>22200</v>
      </c>
      <c r="AM51" s="87">
        <v>0</v>
      </c>
      <c r="AN51" s="14"/>
    </row>
    <row r="52" spans="1:40" x14ac:dyDescent="0.25">
      <c r="A52" s="14">
        <v>891900446</v>
      </c>
      <c r="B52" s="14" t="s">
        <v>81</v>
      </c>
      <c r="C52" s="14"/>
      <c r="D52" s="14">
        <v>818223</v>
      </c>
      <c r="E52" s="14" t="s">
        <v>187</v>
      </c>
      <c r="F52" s="14" t="s">
        <v>188</v>
      </c>
      <c r="G52" s="14"/>
      <c r="H52" s="14">
        <v>818223</v>
      </c>
      <c r="I52" s="11">
        <v>41178</v>
      </c>
      <c r="J52" s="87">
        <v>15500</v>
      </c>
      <c r="K52" s="87">
        <v>2200</v>
      </c>
      <c r="L52" s="14" t="s">
        <v>186</v>
      </c>
      <c r="M52" s="14" t="s">
        <v>268</v>
      </c>
      <c r="N52" s="14" t="s">
        <v>139</v>
      </c>
      <c r="O52" s="87">
        <v>7600</v>
      </c>
      <c r="P52" s="87">
        <v>0</v>
      </c>
      <c r="Q52" s="87">
        <v>0</v>
      </c>
      <c r="R52" s="87">
        <v>0</v>
      </c>
      <c r="S52" s="87">
        <v>7600</v>
      </c>
      <c r="T52" s="87">
        <v>0</v>
      </c>
      <c r="U52" s="14"/>
      <c r="V52" s="87">
        <v>0</v>
      </c>
      <c r="W52" s="14"/>
      <c r="X52" s="87">
        <v>0</v>
      </c>
      <c r="Y52" s="87">
        <v>7600</v>
      </c>
      <c r="Z52" s="87"/>
      <c r="AA52" s="14">
        <v>2200252855</v>
      </c>
      <c r="AB52" s="14" t="s">
        <v>263</v>
      </c>
      <c r="AC52" s="87">
        <v>0</v>
      </c>
      <c r="AD52" s="11">
        <v>41178</v>
      </c>
      <c r="AE52" s="14"/>
      <c r="AF52" s="14">
        <v>2</v>
      </c>
      <c r="AG52" s="14"/>
      <c r="AH52" s="14"/>
      <c r="AI52" s="14">
        <v>1</v>
      </c>
      <c r="AJ52" s="14">
        <v>20140628</v>
      </c>
      <c r="AK52" s="14">
        <v>20140528</v>
      </c>
      <c r="AL52" s="87">
        <v>7600</v>
      </c>
      <c r="AM52" s="87">
        <v>0</v>
      </c>
      <c r="AN52" s="14"/>
    </row>
    <row r="53" spans="1:40" x14ac:dyDescent="0.25">
      <c r="A53" s="14">
        <v>891900446</v>
      </c>
      <c r="B53" s="14" t="s">
        <v>81</v>
      </c>
      <c r="C53" s="14"/>
      <c r="D53" s="14">
        <v>818267</v>
      </c>
      <c r="E53" s="14" t="s">
        <v>189</v>
      </c>
      <c r="F53" s="14" t="s">
        <v>190</v>
      </c>
      <c r="G53" s="14"/>
      <c r="H53" s="14">
        <v>818267</v>
      </c>
      <c r="I53" s="11">
        <v>41375</v>
      </c>
      <c r="J53" s="87">
        <v>32200</v>
      </c>
      <c r="K53" s="87">
        <v>2300</v>
      </c>
      <c r="L53" s="14" t="s">
        <v>186</v>
      </c>
      <c r="M53" s="14" t="s">
        <v>268</v>
      </c>
      <c r="N53" s="14" t="s">
        <v>139</v>
      </c>
      <c r="O53" s="87">
        <v>11040</v>
      </c>
      <c r="P53" s="87">
        <v>0</v>
      </c>
      <c r="Q53" s="87">
        <v>0</v>
      </c>
      <c r="R53" s="87">
        <v>0</v>
      </c>
      <c r="S53" s="87">
        <v>11040</v>
      </c>
      <c r="T53" s="87">
        <v>0</v>
      </c>
      <c r="U53" s="14"/>
      <c r="V53" s="87">
        <v>0</v>
      </c>
      <c r="W53" s="14"/>
      <c r="X53" s="87">
        <v>0</v>
      </c>
      <c r="Y53" s="87">
        <v>11040</v>
      </c>
      <c r="Z53" s="87"/>
      <c r="AA53" s="14">
        <v>2200252855</v>
      </c>
      <c r="AB53" s="14" t="s">
        <v>263</v>
      </c>
      <c r="AC53" s="87">
        <v>0</v>
      </c>
      <c r="AD53" s="11">
        <v>41375</v>
      </c>
      <c r="AE53" s="14"/>
      <c r="AF53" s="14">
        <v>2</v>
      </c>
      <c r="AG53" s="14"/>
      <c r="AH53" s="14"/>
      <c r="AI53" s="14">
        <v>1</v>
      </c>
      <c r="AJ53" s="14">
        <v>20140628</v>
      </c>
      <c r="AK53" s="14">
        <v>20140528</v>
      </c>
      <c r="AL53" s="87">
        <v>11040</v>
      </c>
      <c r="AM53" s="87">
        <v>0</v>
      </c>
      <c r="AN53" s="14"/>
    </row>
    <row r="54" spans="1:40" x14ac:dyDescent="0.25">
      <c r="A54" s="14">
        <v>891900446</v>
      </c>
      <c r="B54" s="14" t="s">
        <v>81</v>
      </c>
      <c r="C54" s="14"/>
      <c r="D54" s="14">
        <v>818375</v>
      </c>
      <c r="E54" s="14" t="s">
        <v>191</v>
      </c>
      <c r="F54" s="14" t="s">
        <v>192</v>
      </c>
      <c r="G54" s="14"/>
      <c r="H54" s="14">
        <v>818375</v>
      </c>
      <c r="I54" s="11">
        <v>41396</v>
      </c>
      <c r="J54" s="87">
        <v>24900</v>
      </c>
      <c r="K54" s="87">
        <v>24900</v>
      </c>
      <c r="L54" s="14" t="s">
        <v>186</v>
      </c>
      <c r="M54" s="14" t="s">
        <v>268</v>
      </c>
      <c r="N54" s="14" t="s">
        <v>139</v>
      </c>
      <c r="O54" s="87">
        <v>5220</v>
      </c>
      <c r="P54" s="87">
        <v>0</v>
      </c>
      <c r="Q54" s="87">
        <v>0</v>
      </c>
      <c r="R54" s="87">
        <v>0</v>
      </c>
      <c r="S54" s="87">
        <v>5220</v>
      </c>
      <c r="T54" s="87">
        <v>0</v>
      </c>
      <c r="U54" s="14"/>
      <c r="V54" s="87">
        <v>0</v>
      </c>
      <c r="W54" s="14"/>
      <c r="X54" s="87">
        <v>0</v>
      </c>
      <c r="Y54" s="87">
        <v>5220</v>
      </c>
      <c r="Z54" s="87"/>
      <c r="AA54" s="14">
        <v>2200252855</v>
      </c>
      <c r="AB54" s="14" t="s">
        <v>263</v>
      </c>
      <c r="AC54" s="87">
        <v>0</v>
      </c>
      <c r="AD54" s="11">
        <v>41396</v>
      </c>
      <c r="AE54" s="14"/>
      <c r="AF54" s="14">
        <v>2</v>
      </c>
      <c r="AG54" s="14"/>
      <c r="AH54" s="14"/>
      <c r="AI54" s="14">
        <v>1</v>
      </c>
      <c r="AJ54" s="14">
        <v>20140628</v>
      </c>
      <c r="AK54" s="14">
        <v>20140528</v>
      </c>
      <c r="AL54" s="87">
        <v>5220</v>
      </c>
      <c r="AM54" s="87">
        <v>0</v>
      </c>
      <c r="AN54" s="14"/>
    </row>
    <row r="55" spans="1:40" x14ac:dyDescent="0.25">
      <c r="A55" s="14">
        <v>891900446</v>
      </c>
      <c r="B55" s="14" t="s">
        <v>81</v>
      </c>
      <c r="C55" s="14"/>
      <c r="D55" s="14">
        <v>818394</v>
      </c>
      <c r="E55" s="14" t="s">
        <v>193</v>
      </c>
      <c r="F55" s="14" t="s">
        <v>194</v>
      </c>
      <c r="G55" s="14"/>
      <c r="H55" s="14">
        <v>818394</v>
      </c>
      <c r="I55" s="11">
        <v>41429</v>
      </c>
      <c r="J55" s="87">
        <v>20286</v>
      </c>
      <c r="K55" s="87">
        <v>17986</v>
      </c>
      <c r="L55" s="14" t="s">
        <v>186</v>
      </c>
      <c r="M55" s="14" t="s">
        <v>268</v>
      </c>
      <c r="N55" s="14" t="s">
        <v>139</v>
      </c>
      <c r="O55" s="87">
        <v>22200</v>
      </c>
      <c r="P55" s="87">
        <v>0</v>
      </c>
      <c r="Q55" s="87">
        <v>0</v>
      </c>
      <c r="R55" s="87">
        <v>0</v>
      </c>
      <c r="S55" s="87">
        <v>22200</v>
      </c>
      <c r="T55" s="87">
        <v>0</v>
      </c>
      <c r="U55" s="14"/>
      <c r="V55" s="87">
        <v>0</v>
      </c>
      <c r="W55" s="14"/>
      <c r="X55" s="87">
        <v>0</v>
      </c>
      <c r="Y55" s="87">
        <v>22200</v>
      </c>
      <c r="Z55" s="87"/>
      <c r="AA55" s="14">
        <v>2200252855</v>
      </c>
      <c r="AB55" s="14" t="s">
        <v>263</v>
      </c>
      <c r="AC55" s="87">
        <v>0</v>
      </c>
      <c r="AD55" s="11">
        <v>41429</v>
      </c>
      <c r="AE55" s="14"/>
      <c r="AF55" s="14">
        <v>2</v>
      </c>
      <c r="AG55" s="14"/>
      <c r="AH55" s="14"/>
      <c r="AI55" s="14">
        <v>1</v>
      </c>
      <c r="AJ55" s="14">
        <v>20140628</v>
      </c>
      <c r="AK55" s="14">
        <v>20140528</v>
      </c>
      <c r="AL55" s="87">
        <v>22200</v>
      </c>
      <c r="AM55" s="87">
        <v>0</v>
      </c>
      <c r="AN55" s="14"/>
    </row>
    <row r="56" spans="1:40" x14ac:dyDescent="0.25">
      <c r="A56" s="14">
        <v>891900446</v>
      </c>
      <c r="B56" s="14" t="s">
        <v>81</v>
      </c>
      <c r="C56" s="14"/>
      <c r="D56" s="14">
        <v>818477</v>
      </c>
      <c r="E56" s="14" t="s">
        <v>195</v>
      </c>
      <c r="F56" s="14" t="s">
        <v>196</v>
      </c>
      <c r="G56" s="14"/>
      <c r="H56" s="14">
        <v>818477</v>
      </c>
      <c r="I56" s="11">
        <v>41474</v>
      </c>
      <c r="J56" s="87">
        <v>33300</v>
      </c>
      <c r="K56" s="87">
        <v>27200</v>
      </c>
      <c r="L56" s="14" t="s">
        <v>186</v>
      </c>
      <c r="M56" s="14" t="s">
        <v>268</v>
      </c>
      <c r="N56" s="14" t="s">
        <v>139</v>
      </c>
      <c r="O56" s="87">
        <v>2250</v>
      </c>
      <c r="P56" s="87">
        <v>0</v>
      </c>
      <c r="Q56" s="87">
        <v>0</v>
      </c>
      <c r="R56" s="87">
        <v>0</v>
      </c>
      <c r="S56" s="87">
        <v>2250</v>
      </c>
      <c r="T56" s="87">
        <v>0</v>
      </c>
      <c r="U56" s="14"/>
      <c r="V56" s="87">
        <v>0</v>
      </c>
      <c r="W56" s="14"/>
      <c r="X56" s="87">
        <v>0</v>
      </c>
      <c r="Y56" s="87">
        <v>2250</v>
      </c>
      <c r="Z56" s="87"/>
      <c r="AA56" s="14">
        <v>2200252855</v>
      </c>
      <c r="AB56" s="14" t="s">
        <v>263</v>
      </c>
      <c r="AC56" s="87">
        <v>0</v>
      </c>
      <c r="AD56" s="11">
        <v>41474</v>
      </c>
      <c r="AE56" s="14"/>
      <c r="AF56" s="14">
        <v>2</v>
      </c>
      <c r="AG56" s="14"/>
      <c r="AH56" s="14"/>
      <c r="AI56" s="14">
        <v>1</v>
      </c>
      <c r="AJ56" s="14">
        <v>20140628</v>
      </c>
      <c r="AK56" s="14">
        <v>20140528</v>
      </c>
      <c r="AL56" s="87">
        <v>2250</v>
      </c>
      <c r="AM56" s="87">
        <v>0</v>
      </c>
      <c r="AN56" s="14"/>
    </row>
    <row r="57" spans="1:40" x14ac:dyDescent="0.25">
      <c r="A57" s="14">
        <v>891900446</v>
      </c>
      <c r="B57" s="14" t="s">
        <v>81</v>
      </c>
      <c r="C57" s="14"/>
      <c r="D57" s="14">
        <v>818498</v>
      </c>
      <c r="E57" s="14" t="s">
        <v>197</v>
      </c>
      <c r="F57" s="14" t="s">
        <v>198</v>
      </c>
      <c r="G57" s="14"/>
      <c r="H57" s="14">
        <v>818498</v>
      </c>
      <c r="I57" s="11">
        <v>41474</v>
      </c>
      <c r="J57" s="87">
        <v>50179</v>
      </c>
      <c r="K57" s="87">
        <v>21619</v>
      </c>
      <c r="L57" s="14" t="s">
        <v>186</v>
      </c>
      <c r="M57" s="14" t="s">
        <v>268</v>
      </c>
      <c r="N57" s="14" t="s">
        <v>139</v>
      </c>
      <c r="O57" s="87">
        <v>5500</v>
      </c>
      <c r="P57" s="87">
        <v>0</v>
      </c>
      <c r="Q57" s="87">
        <v>0</v>
      </c>
      <c r="R57" s="87">
        <v>0</v>
      </c>
      <c r="S57" s="87">
        <v>5500</v>
      </c>
      <c r="T57" s="87">
        <v>0</v>
      </c>
      <c r="U57" s="14"/>
      <c r="V57" s="87">
        <v>0</v>
      </c>
      <c r="W57" s="14"/>
      <c r="X57" s="87">
        <v>0</v>
      </c>
      <c r="Y57" s="87">
        <v>5500</v>
      </c>
      <c r="Z57" s="87"/>
      <c r="AA57" s="14">
        <v>2200252855</v>
      </c>
      <c r="AB57" s="14" t="s">
        <v>263</v>
      </c>
      <c r="AC57" s="87">
        <v>0</v>
      </c>
      <c r="AD57" s="11">
        <v>41474</v>
      </c>
      <c r="AE57" s="14"/>
      <c r="AF57" s="14">
        <v>2</v>
      </c>
      <c r="AG57" s="14"/>
      <c r="AH57" s="14"/>
      <c r="AI57" s="14">
        <v>1</v>
      </c>
      <c r="AJ57" s="14">
        <v>20140628</v>
      </c>
      <c r="AK57" s="14">
        <v>20140528</v>
      </c>
      <c r="AL57" s="87">
        <v>5500</v>
      </c>
      <c r="AM57" s="87">
        <v>0</v>
      </c>
      <c r="AN57" s="14"/>
    </row>
    <row r="58" spans="1:40" x14ac:dyDescent="0.25">
      <c r="A58" s="14">
        <v>891900446</v>
      </c>
      <c r="B58" s="14" t="s">
        <v>81</v>
      </c>
      <c r="C58" s="14"/>
      <c r="D58" s="14">
        <v>818772</v>
      </c>
      <c r="E58" s="14" t="s">
        <v>199</v>
      </c>
      <c r="F58" s="14" t="s">
        <v>200</v>
      </c>
      <c r="G58" s="14"/>
      <c r="H58" s="14">
        <v>818772</v>
      </c>
      <c r="I58" s="11">
        <v>41474</v>
      </c>
      <c r="J58" s="87">
        <v>5238</v>
      </c>
      <c r="K58" s="87">
        <v>5238</v>
      </c>
      <c r="L58" s="14" t="s">
        <v>186</v>
      </c>
      <c r="M58" s="14" t="s">
        <v>268</v>
      </c>
      <c r="N58" s="14" t="s">
        <v>139</v>
      </c>
      <c r="O58" s="87">
        <v>22200</v>
      </c>
      <c r="P58" s="87">
        <v>0</v>
      </c>
      <c r="Q58" s="87">
        <v>0</v>
      </c>
      <c r="R58" s="87">
        <v>0</v>
      </c>
      <c r="S58" s="87">
        <v>22200</v>
      </c>
      <c r="T58" s="87">
        <v>0</v>
      </c>
      <c r="U58" s="14"/>
      <c r="V58" s="87">
        <v>0</v>
      </c>
      <c r="W58" s="14"/>
      <c r="X58" s="87">
        <v>0</v>
      </c>
      <c r="Y58" s="87">
        <v>22200</v>
      </c>
      <c r="Z58" s="87"/>
      <c r="AA58" s="14">
        <v>2200252855</v>
      </c>
      <c r="AB58" s="14" t="s">
        <v>263</v>
      </c>
      <c r="AC58" s="87">
        <v>0</v>
      </c>
      <c r="AD58" s="11">
        <v>41474</v>
      </c>
      <c r="AE58" s="14"/>
      <c r="AF58" s="14">
        <v>2</v>
      </c>
      <c r="AG58" s="14"/>
      <c r="AH58" s="14"/>
      <c r="AI58" s="14">
        <v>1</v>
      </c>
      <c r="AJ58" s="14">
        <v>20140628</v>
      </c>
      <c r="AK58" s="14">
        <v>20140528</v>
      </c>
      <c r="AL58" s="87">
        <v>22200</v>
      </c>
      <c r="AM58" s="87">
        <v>0</v>
      </c>
      <c r="AN58" s="14"/>
    </row>
    <row r="59" spans="1:40" x14ac:dyDescent="0.25">
      <c r="A59" s="14">
        <v>891900446</v>
      </c>
      <c r="B59" s="14" t="s">
        <v>81</v>
      </c>
      <c r="C59" s="14"/>
      <c r="D59" s="14">
        <v>818796</v>
      </c>
      <c r="E59" s="14" t="s">
        <v>201</v>
      </c>
      <c r="F59" s="14" t="s">
        <v>202</v>
      </c>
      <c r="G59" s="14"/>
      <c r="H59" s="14">
        <v>818796</v>
      </c>
      <c r="I59" s="11">
        <v>41477</v>
      </c>
      <c r="J59" s="87">
        <v>7300</v>
      </c>
      <c r="K59" s="87">
        <v>7300</v>
      </c>
      <c r="L59" s="14" t="s">
        <v>186</v>
      </c>
      <c r="M59" s="14" t="s">
        <v>268</v>
      </c>
      <c r="N59" s="14" t="s">
        <v>139</v>
      </c>
      <c r="O59" s="87">
        <v>22200</v>
      </c>
      <c r="P59" s="87">
        <v>0</v>
      </c>
      <c r="Q59" s="87">
        <v>0</v>
      </c>
      <c r="R59" s="87">
        <v>0</v>
      </c>
      <c r="S59" s="87">
        <v>22200</v>
      </c>
      <c r="T59" s="87">
        <v>0</v>
      </c>
      <c r="U59" s="14"/>
      <c r="V59" s="87">
        <v>0</v>
      </c>
      <c r="W59" s="14"/>
      <c r="X59" s="87">
        <v>0</v>
      </c>
      <c r="Y59" s="87">
        <v>22200</v>
      </c>
      <c r="Z59" s="87"/>
      <c r="AA59" s="14">
        <v>2200252855</v>
      </c>
      <c r="AB59" s="14" t="s">
        <v>263</v>
      </c>
      <c r="AC59" s="87">
        <v>0</v>
      </c>
      <c r="AD59" s="11">
        <v>41477</v>
      </c>
      <c r="AE59" s="14"/>
      <c r="AF59" s="14">
        <v>2</v>
      </c>
      <c r="AG59" s="14"/>
      <c r="AH59" s="14"/>
      <c r="AI59" s="14">
        <v>1</v>
      </c>
      <c r="AJ59" s="14">
        <v>20140628</v>
      </c>
      <c r="AK59" s="14">
        <v>20140528</v>
      </c>
      <c r="AL59" s="87">
        <v>22200</v>
      </c>
      <c r="AM59" s="87">
        <v>0</v>
      </c>
      <c r="AN59" s="14"/>
    </row>
    <row r="60" spans="1:40" x14ac:dyDescent="0.25">
      <c r="A60" s="14">
        <v>891900446</v>
      </c>
      <c r="B60" s="14" t="s">
        <v>81</v>
      </c>
      <c r="C60" s="14"/>
      <c r="D60" s="14">
        <v>818829</v>
      </c>
      <c r="E60" s="14" t="s">
        <v>203</v>
      </c>
      <c r="F60" s="14" t="s">
        <v>204</v>
      </c>
      <c r="G60" s="14"/>
      <c r="H60" s="14">
        <v>818829</v>
      </c>
      <c r="I60" s="11">
        <v>41477</v>
      </c>
      <c r="J60" s="87">
        <v>33300</v>
      </c>
      <c r="K60" s="87">
        <v>33300</v>
      </c>
      <c r="L60" s="14" t="s">
        <v>186</v>
      </c>
      <c r="M60" s="14" t="s">
        <v>268</v>
      </c>
      <c r="N60" s="14" t="s">
        <v>139</v>
      </c>
      <c r="O60" s="87">
        <v>7995</v>
      </c>
      <c r="P60" s="87">
        <v>0</v>
      </c>
      <c r="Q60" s="87">
        <v>0</v>
      </c>
      <c r="R60" s="87">
        <v>0</v>
      </c>
      <c r="S60" s="87">
        <v>7995</v>
      </c>
      <c r="T60" s="87">
        <v>0</v>
      </c>
      <c r="U60" s="14"/>
      <c r="V60" s="87">
        <v>0</v>
      </c>
      <c r="W60" s="14"/>
      <c r="X60" s="87">
        <v>0</v>
      </c>
      <c r="Y60" s="87">
        <v>7995</v>
      </c>
      <c r="Z60" s="87"/>
      <c r="AA60" s="14">
        <v>2200252855</v>
      </c>
      <c r="AB60" s="14" t="s">
        <v>263</v>
      </c>
      <c r="AC60" s="87">
        <v>0</v>
      </c>
      <c r="AD60" s="11">
        <v>41477</v>
      </c>
      <c r="AE60" s="14"/>
      <c r="AF60" s="14">
        <v>2</v>
      </c>
      <c r="AG60" s="14"/>
      <c r="AH60" s="14"/>
      <c r="AI60" s="14">
        <v>1</v>
      </c>
      <c r="AJ60" s="14">
        <v>20140628</v>
      </c>
      <c r="AK60" s="14">
        <v>20140528</v>
      </c>
      <c r="AL60" s="87">
        <v>7995</v>
      </c>
      <c r="AM60" s="87">
        <v>0</v>
      </c>
      <c r="AN60" s="14"/>
    </row>
    <row r="61" spans="1:40" x14ac:dyDescent="0.25">
      <c r="A61" s="14">
        <v>891900446</v>
      </c>
      <c r="B61" s="14" t="s">
        <v>81</v>
      </c>
      <c r="C61" s="14"/>
      <c r="D61" s="14">
        <v>818903</v>
      </c>
      <c r="E61" s="14" t="s">
        <v>205</v>
      </c>
      <c r="F61" s="14" t="s">
        <v>206</v>
      </c>
      <c r="G61" s="14"/>
      <c r="H61" s="14">
        <v>818903</v>
      </c>
      <c r="I61" s="11">
        <v>41554</v>
      </c>
      <c r="J61" s="87">
        <v>39735</v>
      </c>
      <c r="K61" s="87">
        <v>39735</v>
      </c>
      <c r="L61" s="14" t="s">
        <v>186</v>
      </c>
      <c r="M61" s="14" t="s">
        <v>268</v>
      </c>
      <c r="N61" s="14" t="s">
        <v>139</v>
      </c>
      <c r="O61" s="87">
        <v>10109</v>
      </c>
      <c r="P61" s="87">
        <v>0</v>
      </c>
      <c r="Q61" s="87">
        <v>0</v>
      </c>
      <c r="R61" s="87">
        <v>0</v>
      </c>
      <c r="S61" s="87">
        <v>10109</v>
      </c>
      <c r="T61" s="87">
        <v>0</v>
      </c>
      <c r="U61" s="14"/>
      <c r="V61" s="87">
        <v>0</v>
      </c>
      <c r="W61" s="14"/>
      <c r="X61" s="87">
        <v>0</v>
      </c>
      <c r="Y61" s="87">
        <v>10109</v>
      </c>
      <c r="Z61" s="87"/>
      <c r="AA61" s="14">
        <v>2200252855</v>
      </c>
      <c r="AB61" s="14" t="s">
        <v>263</v>
      </c>
      <c r="AC61" s="87">
        <v>0</v>
      </c>
      <c r="AD61" s="11">
        <v>41554</v>
      </c>
      <c r="AE61" s="14"/>
      <c r="AF61" s="14">
        <v>2</v>
      </c>
      <c r="AG61" s="14"/>
      <c r="AH61" s="14"/>
      <c r="AI61" s="14">
        <v>1</v>
      </c>
      <c r="AJ61" s="14">
        <v>20140628</v>
      </c>
      <c r="AK61" s="14">
        <v>20140528</v>
      </c>
      <c r="AL61" s="87">
        <v>10109</v>
      </c>
      <c r="AM61" s="87">
        <v>0</v>
      </c>
      <c r="AN61" s="14"/>
    </row>
    <row r="62" spans="1:40" x14ac:dyDescent="0.25">
      <c r="A62" s="14">
        <v>891900446</v>
      </c>
      <c r="B62" s="14" t="s">
        <v>81</v>
      </c>
      <c r="C62" s="14"/>
      <c r="D62" s="14">
        <v>820659</v>
      </c>
      <c r="E62" s="14" t="s">
        <v>207</v>
      </c>
      <c r="F62" s="14" t="s">
        <v>208</v>
      </c>
      <c r="G62" s="14"/>
      <c r="H62" s="14">
        <v>820659</v>
      </c>
      <c r="I62" s="11">
        <v>41578</v>
      </c>
      <c r="J62" s="87">
        <v>43469</v>
      </c>
      <c r="K62" s="87">
        <v>43469</v>
      </c>
      <c r="L62" s="14" t="s">
        <v>186</v>
      </c>
      <c r="M62" s="14" t="s">
        <v>268</v>
      </c>
      <c r="N62" s="14" t="s">
        <v>139</v>
      </c>
      <c r="O62" s="87">
        <v>7600</v>
      </c>
      <c r="P62" s="87">
        <v>0</v>
      </c>
      <c r="Q62" s="87">
        <v>0</v>
      </c>
      <c r="R62" s="87">
        <v>0</v>
      </c>
      <c r="S62" s="87">
        <v>7600</v>
      </c>
      <c r="T62" s="87">
        <v>0</v>
      </c>
      <c r="U62" s="14"/>
      <c r="V62" s="87">
        <v>0</v>
      </c>
      <c r="W62" s="14"/>
      <c r="X62" s="87">
        <v>0</v>
      </c>
      <c r="Y62" s="87">
        <v>7600</v>
      </c>
      <c r="Z62" s="87"/>
      <c r="AA62" s="14">
        <v>2200252855</v>
      </c>
      <c r="AB62" s="14" t="s">
        <v>263</v>
      </c>
      <c r="AC62" s="87">
        <v>0</v>
      </c>
      <c r="AD62" s="11">
        <v>41578</v>
      </c>
      <c r="AE62" s="14"/>
      <c r="AF62" s="14">
        <v>2</v>
      </c>
      <c r="AG62" s="14"/>
      <c r="AH62" s="14"/>
      <c r="AI62" s="14">
        <v>1</v>
      </c>
      <c r="AJ62" s="14">
        <v>20140628</v>
      </c>
      <c r="AK62" s="14">
        <v>20140528</v>
      </c>
      <c r="AL62" s="87">
        <v>7600</v>
      </c>
      <c r="AM62" s="87">
        <v>0</v>
      </c>
      <c r="AN62" s="14"/>
    </row>
    <row r="63" spans="1:40" x14ac:dyDescent="0.25">
      <c r="A63" s="14">
        <v>891900446</v>
      </c>
      <c r="B63" s="14" t="s">
        <v>81</v>
      </c>
      <c r="C63" s="14"/>
      <c r="D63" s="14">
        <v>820684</v>
      </c>
      <c r="E63" s="14" t="s">
        <v>209</v>
      </c>
      <c r="F63" s="14" t="s">
        <v>210</v>
      </c>
      <c r="G63" s="14"/>
      <c r="H63" s="14">
        <v>820684</v>
      </c>
      <c r="I63" s="11">
        <v>41663</v>
      </c>
      <c r="J63" s="87">
        <v>37980</v>
      </c>
      <c r="K63" s="87">
        <v>37980</v>
      </c>
      <c r="L63" s="14" t="s">
        <v>186</v>
      </c>
      <c r="M63" s="14" t="s">
        <v>268</v>
      </c>
      <c r="N63" s="14" t="s">
        <v>139</v>
      </c>
      <c r="O63" s="87">
        <v>23100</v>
      </c>
      <c r="P63" s="87">
        <v>0</v>
      </c>
      <c r="Q63" s="87">
        <v>0</v>
      </c>
      <c r="R63" s="87">
        <v>0</v>
      </c>
      <c r="S63" s="87">
        <v>23100</v>
      </c>
      <c r="T63" s="87">
        <v>0</v>
      </c>
      <c r="U63" s="14"/>
      <c r="V63" s="87">
        <v>0</v>
      </c>
      <c r="W63" s="14"/>
      <c r="X63" s="87">
        <v>0</v>
      </c>
      <c r="Y63" s="87">
        <v>23100</v>
      </c>
      <c r="Z63" s="87"/>
      <c r="AA63" s="14">
        <v>2200252855</v>
      </c>
      <c r="AB63" s="14" t="s">
        <v>263</v>
      </c>
      <c r="AC63" s="87">
        <v>0</v>
      </c>
      <c r="AD63" s="11">
        <v>41663</v>
      </c>
      <c r="AE63" s="14"/>
      <c r="AF63" s="14">
        <v>2</v>
      </c>
      <c r="AG63" s="14"/>
      <c r="AH63" s="14"/>
      <c r="AI63" s="14">
        <v>1</v>
      </c>
      <c r="AJ63" s="14">
        <v>20140628</v>
      </c>
      <c r="AK63" s="14">
        <v>20140528</v>
      </c>
      <c r="AL63" s="87">
        <v>23100</v>
      </c>
      <c r="AM63" s="87">
        <v>0</v>
      </c>
      <c r="AN63" s="14"/>
    </row>
    <row r="64" spans="1:40" x14ac:dyDescent="0.25">
      <c r="A64" s="14">
        <v>891900446</v>
      </c>
      <c r="B64" s="14" t="s">
        <v>81</v>
      </c>
      <c r="C64" s="14"/>
      <c r="D64" s="14">
        <v>820709</v>
      </c>
      <c r="E64" s="14" t="s">
        <v>211</v>
      </c>
      <c r="F64" s="14" t="s">
        <v>212</v>
      </c>
      <c r="G64" s="14"/>
      <c r="H64" s="14">
        <v>820709</v>
      </c>
      <c r="I64" s="11">
        <v>41694</v>
      </c>
      <c r="J64" s="87">
        <v>7600</v>
      </c>
      <c r="K64" s="87">
        <v>6160</v>
      </c>
      <c r="L64" s="14" t="s">
        <v>186</v>
      </c>
      <c r="M64" s="14" t="s">
        <v>268</v>
      </c>
      <c r="N64" s="14" t="s">
        <v>139</v>
      </c>
      <c r="O64" s="87">
        <v>14400</v>
      </c>
      <c r="P64" s="87">
        <v>0</v>
      </c>
      <c r="Q64" s="87">
        <v>0</v>
      </c>
      <c r="R64" s="87">
        <v>0</v>
      </c>
      <c r="S64" s="87">
        <v>14400</v>
      </c>
      <c r="T64" s="87">
        <v>0</v>
      </c>
      <c r="U64" s="14"/>
      <c r="V64" s="87">
        <v>0</v>
      </c>
      <c r="W64" s="14"/>
      <c r="X64" s="87">
        <v>0</v>
      </c>
      <c r="Y64" s="87">
        <v>14400</v>
      </c>
      <c r="Z64" s="87"/>
      <c r="AA64" s="14">
        <v>2200252855</v>
      </c>
      <c r="AB64" s="14" t="s">
        <v>263</v>
      </c>
      <c r="AC64" s="87">
        <v>0</v>
      </c>
      <c r="AD64" s="11">
        <v>41694</v>
      </c>
      <c r="AE64" s="14"/>
      <c r="AF64" s="14">
        <v>2</v>
      </c>
      <c r="AG64" s="14"/>
      <c r="AH64" s="14"/>
      <c r="AI64" s="14">
        <v>1</v>
      </c>
      <c r="AJ64" s="14">
        <v>20140628</v>
      </c>
      <c r="AK64" s="14">
        <v>20140528</v>
      </c>
      <c r="AL64" s="87">
        <v>14400</v>
      </c>
      <c r="AM64" s="87">
        <v>0</v>
      </c>
      <c r="AN64" s="14"/>
    </row>
    <row r="65" spans="1:40" x14ac:dyDescent="0.25">
      <c r="A65" s="14">
        <v>891900446</v>
      </c>
      <c r="B65" s="14" t="s">
        <v>81</v>
      </c>
      <c r="C65" s="14"/>
      <c r="D65" s="14">
        <v>822343</v>
      </c>
      <c r="E65" s="14" t="s">
        <v>213</v>
      </c>
      <c r="F65" s="14" t="s">
        <v>214</v>
      </c>
      <c r="G65" s="14"/>
      <c r="H65" s="14">
        <v>822343</v>
      </c>
      <c r="I65" s="11">
        <v>41706</v>
      </c>
      <c r="J65" s="87">
        <v>7600</v>
      </c>
      <c r="K65" s="87">
        <v>3900</v>
      </c>
      <c r="L65" s="14" t="s">
        <v>186</v>
      </c>
      <c r="M65" s="14" t="s">
        <v>268</v>
      </c>
      <c r="N65" s="14" t="s">
        <v>139</v>
      </c>
      <c r="O65" s="87">
        <v>22200</v>
      </c>
      <c r="P65" s="87">
        <v>0</v>
      </c>
      <c r="Q65" s="87">
        <v>0</v>
      </c>
      <c r="R65" s="87">
        <v>0</v>
      </c>
      <c r="S65" s="87">
        <v>22200</v>
      </c>
      <c r="T65" s="87">
        <v>0</v>
      </c>
      <c r="U65" s="14"/>
      <c r="V65" s="87">
        <v>0</v>
      </c>
      <c r="W65" s="14"/>
      <c r="X65" s="87">
        <v>0</v>
      </c>
      <c r="Y65" s="87">
        <v>22200</v>
      </c>
      <c r="Z65" s="87"/>
      <c r="AA65" s="14">
        <v>2200267507</v>
      </c>
      <c r="AB65" s="14" t="s">
        <v>264</v>
      </c>
      <c r="AC65" s="87">
        <v>0</v>
      </c>
      <c r="AD65" s="11">
        <v>41706</v>
      </c>
      <c r="AE65" s="14"/>
      <c r="AF65" s="14">
        <v>2</v>
      </c>
      <c r="AG65" s="14"/>
      <c r="AH65" s="14"/>
      <c r="AI65" s="14">
        <v>1</v>
      </c>
      <c r="AJ65" s="14">
        <v>20140809</v>
      </c>
      <c r="AK65" s="14">
        <v>20140709</v>
      </c>
      <c r="AL65" s="87">
        <v>22200</v>
      </c>
      <c r="AM65" s="87">
        <v>0</v>
      </c>
      <c r="AN65" s="14"/>
    </row>
    <row r="66" spans="1:40" x14ac:dyDescent="0.25">
      <c r="A66" s="14">
        <v>891900446</v>
      </c>
      <c r="B66" s="14" t="s">
        <v>81</v>
      </c>
      <c r="C66" s="14"/>
      <c r="D66" s="14">
        <v>830467</v>
      </c>
      <c r="E66" s="14" t="s">
        <v>215</v>
      </c>
      <c r="F66" s="14" t="s">
        <v>216</v>
      </c>
      <c r="G66" s="14"/>
      <c r="H66" s="14">
        <v>830467</v>
      </c>
      <c r="I66" s="11">
        <v>41718</v>
      </c>
      <c r="J66" s="87">
        <v>7600</v>
      </c>
      <c r="K66" s="87">
        <v>3900</v>
      </c>
      <c r="L66" s="14" t="s">
        <v>186</v>
      </c>
      <c r="M66" s="14" t="s">
        <v>268</v>
      </c>
      <c r="N66" s="14" t="s">
        <v>139</v>
      </c>
      <c r="O66" s="87">
        <v>22200</v>
      </c>
      <c r="P66" s="87">
        <v>0</v>
      </c>
      <c r="Q66" s="87">
        <v>0</v>
      </c>
      <c r="R66" s="87">
        <v>0</v>
      </c>
      <c r="S66" s="87">
        <v>22200</v>
      </c>
      <c r="T66" s="87">
        <v>0</v>
      </c>
      <c r="U66" s="14"/>
      <c r="V66" s="87">
        <v>0</v>
      </c>
      <c r="W66" s="14"/>
      <c r="X66" s="87">
        <v>0</v>
      </c>
      <c r="Y66" s="87">
        <v>22200</v>
      </c>
      <c r="Z66" s="87"/>
      <c r="AA66" s="14">
        <v>2200267507</v>
      </c>
      <c r="AB66" s="14" t="s">
        <v>264</v>
      </c>
      <c r="AC66" s="87">
        <v>0</v>
      </c>
      <c r="AD66" s="11">
        <v>41718</v>
      </c>
      <c r="AE66" s="14"/>
      <c r="AF66" s="14">
        <v>2</v>
      </c>
      <c r="AG66" s="14"/>
      <c r="AH66" s="14"/>
      <c r="AI66" s="14">
        <v>1</v>
      </c>
      <c r="AJ66" s="14">
        <v>20140809</v>
      </c>
      <c r="AK66" s="14">
        <v>20140709</v>
      </c>
      <c r="AL66" s="87">
        <v>22200</v>
      </c>
      <c r="AM66" s="87">
        <v>0</v>
      </c>
      <c r="AN66" s="14"/>
    </row>
    <row r="67" spans="1:40" x14ac:dyDescent="0.25">
      <c r="A67" s="14">
        <v>891900446</v>
      </c>
      <c r="B67" s="14" t="s">
        <v>81</v>
      </c>
      <c r="C67" s="14"/>
      <c r="D67" s="14">
        <v>842755</v>
      </c>
      <c r="E67" s="14" t="s">
        <v>217</v>
      </c>
      <c r="F67" s="14" t="s">
        <v>218</v>
      </c>
      <c r="G67" s="14"/>
      <c r="H67" s="14">
        <v>842755</v>
      </c>
      <c r="I67" s="11">
        <v>41729</v>
      </c>
      <c r="J67" s="87">
        <v>79900</v>
      </c>
      <c r="K67" s="87">
        <v>37900</v>
      </c>
      <c r="L67" s="14" t="s">
        <v>186</v>
      </c>
      <c r="M67" s="14" t="s">
        <v>268</v>
      </c>
      <c r="N67" s="14" t="s">
        <v>139</v>
      </c>
      <c r="O67" s="87">
        <v>34400</v>
      </c>
      <c r="P67" s="87">
        <v>0</v>
      </c>
      <c r="Q67" s="87">
        <v>0</v>
      </c>
      <c r="R67" s="87">
        <v>0</v>
      </c>
      <c r="S67" s="87">
        <v>34400</v>
      </c>
      <c r="T67" s="87">
        <v>0</v>
      </c>
      <c r="U67" s="14"/>
      <c r="V67" s="87">
        <v>0</v>
      </c>
      <c r="W67" s="14"/>
      <c r="X67" s="87">
        <v>0</v>
      </c>
      <c r="Y67" s="87">
        <v>34400</v>
      </c>
      <c r="Z67" s="87"/>
      <c r="AA67" s="14">
        <v>2200259783</v>
      </c>
      <c r="AB67" s="14" t="s">
        <v>265</v>
      </c>
      <c r="AC67" s="87">
        <v>0</v>
      </c>
      <c r="AD67" s="11">
        <v>41729</v>
      </c>
      <c r="AE67" s="14"/>
      <c r="AF67" s="14">
        <v>2</v>
      </c>
      <c r="AG67" s="14"/>
      <c r="AH67" s="14"/>
      <c r="AI67" s="14">
        <v>1</v>
      </c>
      <c r="AJ67" s="14">
        <v>20140719</v>
      </c>
      <c r="AK67" s="14">
        <v>20140624</v>
      </c>
      <c r="AL67" s="87">
        <v>34400</v>
      </c>
      <c r="AM67" s="87">
        <v>0</v>
      </c>
      <c r="AN67" s="14"/>
    </row>
    <row r="68" spans="1:40" x14ac:dyDescent="0.25">
      <c r="A68" s="14">
        <v>891900446</v>
      </c>
      <c r="B68" s="14" t="s">
        <v>81</v>
      </c>
      <c r="C68" s="14"/>
      <c r="D68" s="14">
        <v>927318</v>
      </c>
      <c r="E68" s="14" t="s">
        <v>219</v>
      </c>
      <c r="F68" s="14" t="s">
        <v>220</v>
      </c>
      <c r="G68" s="14"/>
      <c r="H68" s="14">
        <v>927318</v>
      </c>
      <c r="I68" s="11">
        <v>41914</v>
      </c>
      <c r="J68" s="87">
        <v>64000</v>
      </c>
      <c r="K68" s="87">
        <v>21400</v>
      </c>
      <c r="L68" s="14" t="s">
        <v>186</v>
      </c>
      <c r="M68" s="14" t="s">
        <v>268</v>
      </c>
      <c r="N68" s="14" t="s">
        <v>139</v>
      </c>
      <c r="O68" s="87">
        <v>5500</v>
      </c>
      <c r="P68" s="87">
        <v>0</v>
      </c>
      <c r="Q68" s="87">
        <v>0</v>
      </c>
      <c r="R68" s="87">
        <v>0</v>
      </c>
      <c r="S68" s="87">
        <v>5500</v>
      </c>
      <c r="T68" s="87">
        <v>0</v>
      </c>
      <c r="U68" s="14"/>
      <c r="V68" s="87">
        <v>0</v>
      </c>
      <c r="W68" s="14"/>
      <c r="X68" s="87">
        <v>0</v>
      </c>
      <c r="Y68" s="87">
        <v>5500</v>
      </c>
      <c r="Z68" s="87"/>
      <c r="AA68" s="14">
        <v>2200300606</v>
      </c>
      <c r="AB68" s="14" t="s">
        <v>266</v>
      </c>
      <c r="AC68" s="87">
        <v>0</v>
      </c>
      <c r="AD68" s="11">
        <v>41914</v>
      </c>
      <c r="AE68" s="14"/>
      <c r="AF68" s="14">
        <v>2</v>
      </c>
      <c r="AG68" s="14"/>
      <c r="AH68" s="14"/>
      <c r="AI68" s="14">
        <v>1</v>
      </c>
      <c r="AJ68" s="14">
        <v>20150124</v>
      </c>
      <c r="AK68" s="14">
        <v>20141222</v>
      </c>
      <c r="AL68" s="87">
        <v>5500</v>
      </c>
      <c r="AM68" s="87">
        <v>0</v>
      </c>
      <c r="AN68" s="14"/>
    </row>
    <row r="69" spans="1:40" x14ac:dyDescent="0.25">
      <c r="A69" s="14">
        <v>891900446</v>
      </c>
      <c r="B69" s="14" t="s">
        <v>81</v>
      </c>
      <c r="C69" s="14"/>
      <c r="D69" s="14">
        <v>1016260</v>
      </c>
      <c r="E69" s="14" t="s">
        <v>221</v>
      </c>
      <c r="F69" s="14" t="s">
        <v>222</v>
      </c>
      <c r="G69" s="14"/>
      <c r="H69" s="14">
        <v>1016260</v>
      </c>
      <c r="I69" s="11">
        <v>42114</v>
      </c>
      <c r="J69" s="87">
        <v>42348</v>
      </c>
      <c r="K69" s="87">
        <v>42348</v>
      </c>
      <c r="L69" s="14" t="s">
        <v>186</v>
      </c>
      <c r="M69" s="14" t="s">
        <v>269</v>
      </c>
      <c r="N69" s="14" t="s">
        <v>139</v>
      </c>
      <c r="O69" s="87">
        <v>23300</v>
      </c>
      <c r="P69" s="87">
        <v>0</v>
      </c>
      <c r="Q69" s="87">
        <v>0</v>
      </c>
      <c r="R69" s="87">
        <v>0</v>
      </c>
      <c r="S69" s="87">
        <v>23300</v>
      </c>
      <c r="T69" s="87">
        <v>0</v>
      </c>
      <c r="U69" s="14"/>
      <c r="V69" s="87">
        <v>0</v>
      </c>
      <c r="W69" s="14"/>
      <c r="X69" s="87">
        <v>0</v>
      </c>
      <c r="Y69" s="87">
        <v>0</v>
      </c>
      <c r="Z69" s="87"/>
      <c r="AA69" s="14"/>
      <c r="AB69" s="14"/>
      <c r="AC69" s="87">
        <v>0</v>
      </c>
      <c r="AD69" s="11">
        <v>42114</v>
      </c>
      <c r="AE69" s="14"/>
      <c r="AF69" s="14">
        <v>2</v>
      </c>
      <c r="AG69" s="14"/>
      <c r="AH69" s="14"/>
      <c r="AI69" s="14">
        <v>1</v>
      </c>
      <c r="AJ69" s="14">
        <v>20150801</v>
      </c>
      <c r="AK69" s="14">
        <v>20150630</v>
      </c>
      <c r="AL69" s="87">
        <v>23300</v>
      </c>
      <c r="AM69" s="87">
        <v>0</v>
      </c>
      <c r="AN69" s="14"/>
    </row>
    <row r="70" spans="1:40" x14ac:dyDescent="0.25">
      <c r="A70" s="14">
        <v>891900446</v>
      </c>
      <c r="B70" s="14" t="s">
        <v>81</v>
      </c>
      <c r="C70" s="14"/>
      <c r="D70" s="14">
        <v>811209</v>
      </c>
      <c r="E70" s="14" t="s">
        <v>223</v>
      </c>
      <c r="F70" s="14" t="s">
        <v>224</v>
      </c>
      <c r="G70" s="14"/>
      <c r="H70" s="14">
        <v>811209</v>
      </c>
      <c r="I70" s="11">
        <v>40967</v>
      </c>
      <c r="J70" s="87">
        <v>12100</v>
      </c>
      <c r="K70" s="87">
        <v>12100</v>
      </c>
      <c r="L70" s="14" t="s">
        <v>186</v>
      </c>
      <c r="M70" s="14" t="s">
        <v>268</v>
      </c>
      <c r="N70" s="14" t="s">
        <v>139</v>
      </c>
      <c r="O70" s="87">
        <v>38763</v>
      </c>
      <c r="P70" s="87">
        <v>0</v>
      </c>
      <c r="Q70" s="87">
        <v>0</v>
      </c>
      <c r="R70" s="87">
        <v>0</v>
      </c>
      <c r="S70" s="87">
        <v>38763</v>
      </c>
      <c r="T70" s="87">
        <v>0</v>
      </c>
      <c r="U70" s="14"/>
      <c r="V70" s="87">
        <v>0</v>
      </c>
      <c r="W70" s="14"/>
      <c r="X70" s="87">
        <v>0</v>
      </c>
      <c r="Y70" s="87">
        <v>38763</v>
      </c>
      <c r="Z70" s="87"/>
      <c r="AA70" s="14">
        <v>2200252855</v>
      </c>
      <c r="AB70" s="14" t="s">
        <v>263</v>
      </c>
      <c r="AC70" s="87">
        <v>0</v>
      </c>
      <c r="AD70" s="11">
        <v>40967</v>
      </c>
      <c r="AE70" s="14"/>
      <c r="AF70" s="14">
        <v>2</v>
      </c>
      <c r="AG70" s="14"/>
      <c r="AH70" s="14"/>
      <c r="AI70" s="14">
        <v>1</v>
      </c>
      <c r="AJ70" s="14">
        <v>20140628</v>
      </c>
      <c r="AK70" s="14">
        <v>20140528</v>
      </c>
      <c r="AL70" s="87">
        <v>38763</v>
      </c>
      <c r="AM70" s="87">
        <v>0</v>
      </c>
      <c r="AN70" s="14"/>
    </row>
    <row r="71" spans="1:40" x14ac:dyDescent="0.25">
      <c r="A71" s="14">
        <v>891900446</v>
      </c>
      <c r="B71" s="14" t="s">
        <v>81</v>
      </c>
      <c r="C71" s="14"/>
      <c r="D71" s="14">
        <v>812741</v>
      </c>
      <c r="E71" s="14" t="s">
        <v>225</v>
      </c>
      <c r="F71" s="14" t="s">
        <v>226</v>
      </c>
      <c r="G71" s="14"/>
      <c r="H71" s="14">
        <v>812741</v>
      </c>
      <c r="I71" s="11">
        <v>40967</v>
      </c>
      <c r="J71" s="87">
        <v>5500</v>
      </c>
      <c r="K71" s="87">
        <v>5500</v>
      </c>
      <c r="L71" s="14" t="s">
        <v>186</v>
      </c>
      <c r="M71" s="14" t="s">
        <v>268</v>
      </c>
      <c r="N71" s="14" t="s">
        <v>139</v>
      </c>
      <c r="O71" s="87">
        <v>33700</v>
      </c>
      <c r="P71" s="87">
        <v>0</v>
      </c>
      <c r="Q71" s="87">
        <v>0</v>
      </c>
      <c r="R71" s="87">
        <v>0</v>
      </c>
      <c r="S71" s="87">
        <v>33700</v>
      </c>
      <c r="T71" s="87">
        <v>0</v>
      </c>
      <c r="U71" s="14"/>
      <c r="V71" s="87">
        <v>0</v>
      </c>
      <c r="W71" s="14"/>
      <c r="X71" s="87">
        <v>0</v>
      </c>
      <c r="Y71" s="87">
        <v>33700</v>
      </c>
      <c r="Z71" s="87"/>
      <c r="AA71" s="14">
        <v>2200252855</v>
      </c>
      <c r="AB71" s="14" t="s">
        <v>263</v>
      </c>
      <c r="AC71" s="87">
        <v>0</v>
      </c>
      <c r="AD71" s="11">
        <v>40967</v>
      </c>
      <c r="AE71" s="14"/>
      <c r="AF71" s="14">
        <v>2</v>
      </c>
      <c r="AG71" s="14"/>
      <c r="AH71" s="14"/>
      <c r="AI71" s="14">
        <v>1</v>
      </c>
      <c r="AJ71" s="14">
        <v>20140628</v>
      </c>
      <c r="AK71" s="14">
        <v>20140528</v>
      </c>
      <c r="AL71" s="87">
        <v>33700</v>
      </c>
      <c r="AM71" s="87">
        <v>0</v>
      </c>
      <c r="AN71" s="14"/>
    </row>
    <row r="72" spans="1:40" x14ac:dyDescent="0.25">
      <c r="A72" s="14">
        <v>891900446</v>
      </c>
      <c r="B72" s="14" t="s">
        <v>81</v>
      </c>
      <c r="C72" s="14"/>
      <c r="D72" s="14">
        <v>813485</v>
      </c>
      <c r="E72" s="14" t="s">
        <v>227</v>
      </c>
      <c r="F72" s="14" t="s">
        <v>228</v>
      </c>
      <c r="G72" s="14"/>
      <c r="H72" s="14">
        <v>813485</v>
      </c>
      <c r="I72" s="11">
        <v>40967</v>
      </c>
      <c r="J72" s="87">
        <v>18600</v>
      </c>
      <c r="K72" s="87">
        <v>18600</v>
      </c>
      <c r="L72" s="14" t="s">
        <v>186</v>
      </c>
      <c r="M72" s="14" t="s">
        <v>268</v>
      </c>
      <c r="N72" s="14" t="s">
        <v>139</v>
      </c>
      <c r="O72" s="87">
        <v>7600</v>
      </c>
      <c r="P72" s="87">
        <v>0</v>
      </c>
      <c r="Q72" s="87">
        <v>0</v>
      </c>
      <c r="R72" s="87">
        <v>0</v>
      </c>
      <c r="S72" s="87">
        <v>7600</v>
      </c>
      <c r="T72" s="87">
        <v>0</v>
      </c>
      <c r="U72" s="14"/>
      <c r="V72" s="87">
        <v>0</v>
      </c>
      <c r="W72" s="14"/>
      <c r="X72" s="87">
        <v>0</v>
      </c>
      <c r="Y72" s="87">
        <v>7600</v>
      </c>
      <c r="Z72" s="87"/>
      <c r="AA72" s="14">
        <v>2200252855</v>
      </c>
      <c r="AB72" s="14" t="s">
        <v>263</v>
      </c>
      <c r="AC72" s="87">
        <v>0</v>
      </c>
      <c r="AD72" s="11">
        <v>40967</v>
      </c>
      <c r="AE72" s="14"/>
      <c r="AF72" s="14">
        <v>2</v>
      </c>
      <c r="AG72" s="14"/>
      <c r="AH72" s="14"/>
      <c r="AI72" s="14">
        <v>1</v>
      </c>
      <c r="AJ72" s="14">
        <v>20140628</v>
      </c>
      <c r="AK72" s="14">
        <v>20140528</v>
      </c>
      <c r="AL72" s="87">
        <v>7600</v>
      </c>
      <c r="AM72" s="87">
        <v>0</v>
      </c>
      <c r="AN72" s="14"/>
    </row>
    <row r="73" spans="1:40" x14ac:dyDescent="0.25">
      <c r="A73" s="14">
        <v>891900446</v>
      </c>
      <c r="B73" s="14" t="s">
        <v>81</v>
      </c>
      <c r="C73" s="14"/>
      <c r="D73" s="14">
        <v>813651</v>
      </c>
      <c r="E73" s="14" t="s">
        <v>229</v>
      </c>
      <c r="F73" s="14" t="s">
        <v>230</v>
      </c>
      <c r="G73" s="14"/>
      <c r="H73" s="14">
        <v>813651</v>
      </c>
      <c r="I73" s="11">
        <v>40967</v>
      </c>
      <c r="J73" s="87">
        <v>6400</v>
      </c>
      <c r="K73" s="87">
        <v>6400</v>
      </c>
      <c r="L73" s="14" t="s">
        <v>186</v>
      </c>
      <c r="M73" s="14" t="s">
        <v>268</v>
      </c>
      <c r="N73" s="14" t="s">
        <v>139</v>
      </c>
      <c r="O73" s="87">
        <v>22200</v>
      </c>
      <c r="P73" s="87">
        <v>0</v>
      </c>
      <c r="Q73" s="87">
        <v>0</v>
      </c>
      <c r="R73" s="87">
        <v>0</v>
      </c>
      <c r="S73" s="87">
        <v>22200</v>
      </c>
      <c r="T73" s="87">
        <v>0</v>
      </c>
      <c r="U73" s="14"/>
      <c r="V73" s="87">
        <v>0</v>
      </c>
      <c r="W73" s="14"/>
      <c r="X73" s="87">
        <v>0</v>
      </c>
      <c r="Y73" s="87">
        <v>22200</v>
      </c>
      <c r="Z73" s="87"/>
      <c r="AA73" s="14">
        <v>2200252855</v>
      </c>
      <c r="AB73" s="14" t="s">
        <v>263</v>
      </c>
      <c r="AC73" s="87">
        <v>0</v>
      </c>
      <c r="AD73" s="11">
        <v>40967</v>
      </c>
      <c r="AE73" s="14"/>
      <c r="AF73" s="14">
        <v>2</v>
      </c>
      <c r="AG73" s="14"/>
      <c r="AH73" s="14"/>
      <c r="AI73" s="14">
        <v>1</v>
      </c>
      <c r="AJ73" s="14">
        <v>20140628</v>
      </c>
      <c r="AK73" s="14">
        <v>20140528</v>
      </c>
      <c r="AL73" s="87">
        <v>22200</v>
      </c>
      <c r="AM73" s="87">
        <v>0</v>
      </c>
      <c r="AN73" s="14"/>
    </row>
    <row r="74" spans="1:40" x14ac:dyDescent="0.25">
      <c r="A74" s="14">
        <v>891900446</v>
      </c>
      <c r="B74" s="14" t="s">
        <v>81</v>
      </c>
      <c r="C74" s="14"/>
      <c r="D74" s="14">
        <v>813792</v>
      </c>
      <c r="E74" s="14" t="s">
        <v>231</v>
      </c>
      <c r="F74" s="14" t="s">
        <v>232</v>
      </c>
      <c r="G74" s="14"/>
      <c r="H74" s="14">
        <v>813792</v>
      </c>
      <c r="I74" s="11">
        <v>40967</v>
      </c>
      <c r="J74" s="87">
        <v>13200</v>
      </c>
      <c r="K74" s="87">
        <v>13200</v>
      </c>
      <c r="L74" s="14" t="s">
        <v>186</v>
      </c>
      <c r="M74" s="14" t="s">
        <v>268</v>
      </c>
      <c r="N74" s="14" t="s">
        <v>139</v>
      </c>
      <c r="O74" s="87">
        <v>29824</v>
      </c>
      <c r="P74" s="87">
        <v>0</v>
      </c>
      <c r="Q74" s="87">
        <v>0</v>
      </c>
      <c r="R74" s="87">
        <v>0</v>
      </c>
      <c r="S74" s="87">
        <v>29824</v>
      </c>
      <c r="T74" s="87">
        <v>0</v>
      </c>
      <c r="U74" s="14"/>
      <c r="V74" s="87">
        <v>0</v>
      </c>
      <c r="W74" s="14"/>
      <c r="X74" s="87">
        <v>0</v>
      </c>
      <c r="Y74" s="87">
        <v>29824</v>
      </c>
      <c r="Z74" s="87"/>
      <c r="AA74" s="14">
        <v>2200252855</v>
      </c>
      <c r="AB74" s="14" t="s">
        <v>263</v>
      </c>
      <c r="AC74" s="87">
        <v>0</v>
      </c>
      <c r="AD74" s="11">
        <v>40967</v>
      </c>
      <c r="AE74" s="14"/>
      <c r="AF74" s="14">
        <v>2</v>
      </c>
      <c r="AG74" s="14"/>
      <c r="AH74" s="14"/>
      <c r="AI74" s="14">
        <v>1</v>
      </c>
      <c r="AJ74" s="14">
        <v>20140628</v>
      </c>
      <c r="AK74" s="14">
        <v>20140528</v>
      </c>
      <c r="AL74" s="87">
        <v>29824</v>
      </c>
      <c r="AM74" s="87">
        <v>0</v>
      </c>
      <c r="AN74" s="14"/>
    </row>
    <row r="75" spans="1:40" x14ac:dyDescent="0.25">
      <c r="A75" s="14">
        <v>891900446</v>
      </c>
      <c r="B75" s="14" t="s">
        <v>81</v>
      </c>
      <c r="C75" s="14"/>
      <c r="D75" s="14">
        <v>813803</v>
      </c>
      <c r="E75" s="14" t="s">
        <v>233</v>
      </c>
      <c r="F75" s="14" t="s">
        <v>234</v>
      </c>
      <c r="G75" s="14"/>
      <c r="H75" s="14">
        <v>813803</v>
      </c>
      <c r="I75" s="11">
        <v>40967</v>
      </c>
      <c r="J75" s="87">
        <v>7400</v>
      </c>
      <c r="K75" s="87">
        <v>7400</v>
      </c>
      <c r="L75" s="14" t="s">
        <v>186</v>
      </c>
      <c r="M75" s="14" t="s">
        <v>268</v>
      </c>
      <c r="N75" s="14" t="s">
        <v>139</v>
      </c>
      <c r="O75" s="87">
        <v>7796</v>
      </c>
      <c r="P75" s="87">
        <v>0</v>
      </c>
      <c r="Q75" s="87">
        <v>0</v>
      </c>
      <c r="R75" s="87">
        <v>0</v>
      </c>
      <c r="S75" s="87">
        <v>7796</v>
      </c>
      <c r="T75" s="87">
        <v>0</v>
      </c>
      <c r="U75" s="14"/>
      <c r="V75" s="87">
        <v>0</v>
      </c>
      <c r="W75" s="14"/>
      <c r="X75" s="87">
        <v>0</v>
      </c>
      <c r="Y75" s="87">
        <v>7796</v>
      </c>
      <c r="Z75" s="87"/>
      <c r="AA75" s="14">
        <v>2200252855</v>
      </c>
      <c r="AB75" s="14" t="s">
        <v>263</v>
      </c>
      <c r="AC75" s="87">
        <v>0</v>
      </c>
      <c r="AD75" s="11">
        <v>40967</v>
      </c>
      <c r="AE75" s="14"/>
      <c r="AF75" s="14">
        <v>2</v>
      </c>
      <c r="AG75" s="14"/>
      <c r="AH75" s="14"/>
      <c r="AI75" s="14">
        <v>1</v>
      </c>
      <c r="AJ75" s="14">
        <v>20140628</v>
      </c>
      <c r="AK75" s="14">
        <v>20140528</v>
      </c>
      <c r="AL75" s="87">
        <v>7796</v>
      </c>
      <c r="AM75" s="87">
        <v>0</v>
      </c>
      <c r="AN75" s="14"/>
    </row>
    <row r="76" spans="1:40" x14ac:dyDescent="0.25">
      <c r="A76" s="14">
        <v>891900446</v>
      </c>
      <c r="B76" s="14" t="s">
        <v>81</v>
      </c>
      <c r="C76" s="14"/>
      <c r="D76" s="14">
        <v>814817</v>
      </c>
      <c r="E76" s="14" t="s">
        <v>235</v>
      </c>
      <c r="F76" s="14" t="s">
        <v>236</v>
      </c>
      <c r="G76" s="14"/>
      <c r="H76" s="14">
        <v>814817</v>
      </c>
      <c r="I76" s="11">
        <v>40967</v>
      </c>
      <c r="J76" s="87">
        <v>7400</v>
      </c>
      <c r="K76" s="87">
        <v>7400</v>
      </c>
      <c r="L76" s="14" t="s">
        <v>186</v>
      </c>
      <c r="M76" s="14" t="s">
        <v>268</v>
      </c>
      <c r="N76" s="14" t="s">
        <v>139</v>
      </c>
      <c r="O76" s="87">
        <v>22200</v>
      </c>
      <c r="P76" s="87">
        <v>0</v>
      </c>
      <c r="Q76" s="87">
        <v>0</v>
      </c>
      <c r="R76" s="87">
        <v>0</v>
      </c>
      <c r="S76" s="87">
        <v>22200</v>
      </c>
      <c r="T76" s="87">
        <v>0</v>
      </c>
      <c r="U76" s="14"/>
      <c r="V76" s="87">
        <v>0</v>
      </c>
      <c r="W76" s="14"/>
      <c r="X76" s="87">
        <v>0</v>
      </c>
      <c r="Y76" s="87">
        <v>22200</v>
      </c>
      <c r="Z76" s="87"/>
      <c r="AA76" s="14">
        <v>2200252855</v>
      </c>
      <c r="AB76" s="14" t="s">
        <v>263</v>
      </c>
      <c r="AC76" s="87">
        <v>0</v>
      </c>
      <c r="AD76" s="11">
        <v>40967</v>
      </c>
      <c r="AE76" s="14"/>
      <c r="AF76" s="14">
        <v>2</v>
      </c>
      <c r="AG76" s="14"/>
      <c r="AH76" s="14"/>
      <c r="AI76" s="14">
        <v>1</v>
      </c>
      <c r="AJ76" s="14">
        <v>20140628</v>
      </c>
      <c r="AK76" s="14">
        <v>20140528</v>
      </c>
      <c r="AL76" s="87">
        <v>22200</v>
      </c>
      <c r="AM76" s="87">
        <v>0</v>
      </c>
      <c r="AN76" s="14"/>
    </row>
    <row r="77" spans="1:40" x14ac:dyDescent="0.25">
      <c r="A77" s="14">
        <v>891900446</v>
      </c>
      <c r="B77" s="14" t="s">
        <v>81</v>
      </c>
      <c r="C77" s="14"/>
      <c r="D77" s="14">
        <v>814936</v>
      </c>
      <c r="E77" s="14" t="s">
        <v>237</v>
      </c>
      <c r="F77" s="14" t="s">
        <v>238</v>
      </c>
      <c r="G77" s="14"/>
      <c r="H77" s="14">
        <v>814936</v>
      </c>
      <c r="I77" s="11">
        <v>40967</v>
      </c>
      <c r="J77" s="87">
        <v>18400</v>
      </c>
      <c r="K77" s="87">
        <v>18400</v>
      </c>
      <c r="L77" s="14" t="s">
        <v>186</v>
      </c>
      <c r="M77" s="14" t="s">
        <v>268</v>
      </c>
      <c r="N77" s="14" t="s">
        <v>139</v>
      </c>
      <c r="O77" s="87">
        <v>2303</v>
      </c>
      <c r="P77" s="87">
        <v>0</v>
      </c>
      <c r="Q77" s="87">
        <v>0</v>
      </c>
      <c r="R77" s="87">
        <v>0</v>
      </c>
      <c r="S77" s="87">
        <v>2303</v>
      </c>
      <c r="T77" s="87">
        <v>0</v>
      </c>
      <c r="U77" s="14"/>
      <c r="V77" s="87">
        <v>0</v>
      </c>
      <c r="W77" s="14"/>
      <c r="X77" s="87">
        <v>0</v>
      </c>
      <c r="Y77" s="87">
        <v>2303</v>
      </c>
      <c r="Z77" s="87"/>
      <c r="AA77" s="14">
        <v>2200252855</v>
      </c>
      <c r="AB77" s="14" t="s">
        <v>263</v>
      </c>
      <c r="AC77" s="87">
        <v>0</v>
      </c>
      <c r="AD77" s="11">
        <v>40967</v>
      </c>
      <c r="AE77" s="14"/>
      <c r="AF77" s="14">
        <v>2</v>
      </c>
      <c r="AG77" s="14"/>
      <c r="AH77" s="14"/>
      <c r="AI77" s="14">
        <v>1</v>
      </c>
      <c r="AJ77" s="14">
        <v>20140628</v>
      </c>
      <c r="AK77" s="14">
        <v>20140528</v>
      </c>
      <c r="AL77" s="87">
        <v>2303</v>
      </c>
      <c r="AM77" s="87">
        <v>0</v>
      </c>
      <c r="AN77" s="14"/>
    </row>
    <row r="78" spans="1:40" x14ac:dyDescent="0.25">
      <c r="A78" s="14">
        <v>891900446</v>
      </c>
      <c r="B78" s="14" t="s">
        <v>81</v>
      </c>
      <c r="C78" s="14"/>
      <c r="D78" s="14">
        <v>815422</v>
      </c>
      <c r="E78" s="14" t="s">
        <v>239</v>
      </c>
      <c r="F78" s="14" t="s">
        <v>240</v>
      </c>
      <c r="G78" s="14"/>
      <c r="H78" s="14">
        <v>815422</v>
      </c>
      <c r="I78" s="11">
        <v>40375</v>
      </c>
      <c r="J78" s="87">
        <v>16800</v>
      </c>
      <c r="K78" s="87">
        <v>16800</v>
      </c>
      <c r="L78" s="14" t="s">
        <v>186</v>
      </c>
      <c r="M78" s="14" t="s">
        <v>268</v>
      </c>
      <c r="N78" s="14" t="s">
        <v>139</v>
      </c>
      <c r="O78" s="87">
        <v>22200</v>
      </c>
      <c r="P78" s="87">
        <v>0</v>
      </c>
      <c r="Q78" s="87">
        <v>0</v>
      </c>
      <c r="R78" s="87">
        <v>0</v>
      </c>
      <c r="S78" s="87">
        <v>22200</v>
      </c>
      <c r="T78" s="87">
        <v>0</v>
      </c>
      <c r="U78" s="14"/>
      <c r="V78" s="87">
        <v>0</v>
      </c>
      <c r="W78" s="14"/>
      <c r="X78" s="87">
        <v>0</v>
      </c>
      <c r="Y78" s="87">
        <v>22200</v>
      </c>
      <c r="Z78" s="87"/>
      <c r="AA78" s="14">
        <v>2200252855</v>
      </c>
      <c r="AB78" s="14" t="s">
        <v>263</v>
      </c>
      <c r="AC78" s="87">
        <v>0</v>
      </c>
      <c r="AD78" s="11">
        <v>40375</v>
      </c>
      <c r="AE78" s="14"/>
      <c r="AF78" s="14">
        <v>2</v>
      </c>
      <c r="AG78" s="14"/>
      <c r="AH78" s="14"/>
      <c r="AI78" s="14">
        <v>1</v>
      </c>
      <c r="AJ78" s="14">
        <v>20140628</v>
      </c>
      <c r="AK78" s="14">
        <v>20140528</v>
      </c>
      <c r="AL78" s="87">
        <v>22200</v>
      </c>
      <c r="AM78" s="87">
        <v>0</v>
      </c>
      <c r="AN78" s="14"/>
    </row>
    <row r="79" spans="1:40" x14ac:dyDescent="0.25">
      <c r="A79" s="14">
        <v>891900446</v>
      </c>
      <c r="B79" s="14" t="s">
        <v>81</v>
      </c>
      <c r="C79" s="14"/>
      <c r="D79" s="14">
        <v>815448</v>
      </c>
      <c r="E79" s="14" t="s">
        <v>241</v>
      </c>
      <c r="F79" s="14" t="s">
        <v>242</v>
      </c>
      <c r="G79" s="14"/>
      <c r="H79" s="14">
        <v>815448</v>
      </c>
      <c r="I79" s="11">
        <v>40472</v>
      </c>
      <c r="J79" s="87">
        <v>2080</v>
      </c>
      <c r="K79" s="87">
        <v>2080</v>
      </c>
      <c r="L79" s="14" t="s">
        <v>186</v>
      </c>
      <c r="M79" s="14" t="s">
        <v>268</v>
      </c>
      <c r="N79" s="14" t="s">
        <v>139</v>
      </c>
      <c r="O79" s="87">
        <v>570</v>
      </c>
      <c r="P79" s="87">
        <v>0</v>
      </c>
      <c r="Q79" s="87">
        <v>0</v>
      </c>
      <c r="R79" s="87">
        <v>0</v>
      </c>
      <c r="S79" s="87">
        <v>570</v>
      </c>
      <c r="T79" s="87">
        <v>0</v>
      </c>
      <c r="U79" s="14"/>
      <c r="V79" s="87">
        <v>0</v>
      </c>
      <c r="W79" s="14"/>
      <c r="X79" s="87">
        <v>0</v>
      </c>
      <c r="Y79" s="87">
        <v>570</v>
      </c>
      <c r="Z79" s="87"/>
      <c r="AA79" s="14">
        <v>2200252855</v>
      </c>
      <c r="AB79" s="14" t="s">
        <v>263</v>
      </c>
      <c r="AC79" s="87">
        <v>0</v>
      </c>
      <c r="AD79" s="11">
        <v>40472</v>
      </c>
      <c r="AE79" s="14"/>
      <c r="AF79" s="14">
        <v>2</v>
      </c>
      <c r="AG79" s="14"/>
      <c r="AH79" s="14"/>
      <c r="AI79" s="14">
        <v>1</v>
      </c>
      <c r="AJ79" s="14">
        <v>20140628</v>
      </c>
      <c r="AK79" s="14">
        <v>20140528</v>
      </c>
      <c r="AL79" s="87">
        <v>570</v>
      </c>
      <c r="AM79" s="87">
        <v>0</v>
      </c>
      <c r="AN79" s="14"/>
    </row>
    <row r="80" spans="1:40" x14ac:dyDescent="0.25">
      <c r="A80" s="14">
        <v>891900446</v>
      </c>
      <c r="B80" s="14" t="s">
        <v>81</v>
      </c>
      <c r="C80" s="14"/>
      <c r="D80" s="14">
        <v>815647</v>
      </c>
      <c r="E80" s="14" t="s">
        <v>243</v>
      </c>
      <c r="F80" s="14" t="s">
        <v>244</v>
      </c>
      <c r="G80" s="14"/>
      <c r="H80" s="14">
        <v>815647</v>
      </c>
      <c r="I80" s="11">
        <v>40752</v>
      </c>
      <c r="J80" s="87">
        <v>3516</v>
      </c>
      <c r="K80" s="87">
        <v>1416</v>
      </c>
      <c r="L80" s="14" t="s">
        <v>186</v>
      </c>
      <c r="M80" s="14" t="s">
        <v>268</v>
      </c>
      <c r="N80" s="14" t="s">
        <v>139</v>
      </c>
      <c r="O80" s="87">
        <v>5500</v>
      </c>
      <c r="P80" s="87">
        <v>0</v>
      </c>
      <c r="Q80" s="87">
        <v>0</v>
      </c>
      <c r="R80" s="87">
        <v>0</v>
      </c>
      <c r="S80" s="87">
        <v>5500</v>
      </c>
      <c r="T80" s="87">
        <v>0</v>
      </c>
      <c r="U80" s="14"/>
      <c r="V80" s="87">
        <v>0</v>
      </c>
      <c r="W80" s="14"/>
      <c r="X80" s="87">
        <v>0</v>
      </c>
      <c r="Y80" s="87">
        <v>5500</v>
      </c>
      <c r="Z80" s="87"/>
      <c r="AA80" s="14">
        <v>2200252855</v>
      </c>
      <c r="AB80" s="14" t="s">
        <v>263</v>
      </c>
      <c r="AC80" s="87">
        <v>0</v>
      </c>
      <c r="AD80" s="11">
        <v>40752</v>
      </c>
      <c r="AE80" s="14"/>
      <c r="AF80" s="14">
        <v>2</v>
      </c>
      <c r="AG80" s="14"/>
      <c r="AH80" s="14"/>
      <c r="AI80" s="14">
        <v>1</v>
      </c>
      <c r="AJ80" s="14">
        <v>20140628</v>
      </c>
      <c r="AK80" s="14">
        <v>20140528</v>
      </c>
      <c r="AL80" s="87">
        <v>5500</v>
      </c>
      <c r="AM80" s="87">
        <v>0</v>
      </c>
      <c r="AN80" s="14"/>
    </row>
    <row r="81" spans="1:40" x14ac:dyDescent="0.25">
      <c r="A81" s="14">
        <v>891900446</v>
      </c>
      <c r="B81" s="14" t="s">
        <v>81</v>
      </c>
      <c r="C81" s="14"/>
      <c r="D81" s="14">
        <v>815818</v>
      </c>
      <c r="E81" s="14" t="s">
        <v>245</v>
      </c>
      <c r="F81" s="14" t="s">
        <v>246</v>
      </c>
      <c r="G81" s="14"/>
      <c r="H81" s="14">
        <v>815818</v>
      </c>
      <c r="I81" s="11">
        <v>40820</v>
      </c>
      <c r="J81" s="87">
        <v>3200</v>
      </c>
      <c r="K81" s="87">
        <v>3200</v>
      </c>
      <c r="L81" s="14" t="s">
        <v>186</v>
      </c>
      <c r="M81" s="14" t="s">
        <v>268</v>
      </c>
      <c r="N81" s="14" t="s">
        <v>139</v>
      </c>
      <c r="O81" s="87">
        <v>40300</v>
      </c>
      <c r="P81" s="87">
        <v>0</v>
      </c>
      <c r="Q81" s="87">
        <v>0</v>
      </c>
      <c r="R81" s="87">
        <v>0</v>
      </c>
      <c r="S81" s="87">
        <v>40300</v>
      </c>
      <c r="T81" s="87">
        <v>0</v>
      </c>
      <c r="U81" s="14"/>
      <c r="V81" s="87">
        <v>0</v>
      </c>
      <c r="W81" s="14"/>
      <c r="X81" s="87">
        <v>0</v>
      </c>
      <c r="Y81" s="87">
        <v>40300</v>
      </c>
      <c r="Z81" s="87"/>
      <c r="AA81" s="14">
        <v>2200252855</v>
      </c>
      <c r="AB81" s="14" t="s">
        <v>263</v>
      </c>
      <c r="AC81" s="87">
        <v>0</v>
      </c>
      <c r="AD81" s="11">
        <v>40820</v>
      </c>
      <c r="AE81" s="14"/>
      <c r="AF81" s="14">
        <v>2</v>
      </c>
      <c r="AG81" s="14"/>
      <c r="AH81" s="14"/>
      <c r="AI81" s="14">
        <v>1</v>
      </c>
      <c r="AJ81" s="14">
        <v>20140628</v>
      </c>
      <c r="AK81" s="14">
        <v>20140528</v>
      </c>
      <c r="AL81" s="87">
        <v>40300</v>
      </c>
      <c r="AM81" s="87">
        <v>0</v>
      </c>
      <c r="AN81" s="14"/>
    </row>
    <row r="82" spans="1:40" x14ac:dyDescent="0.25">
      <c r="A82" s="14">
        <v>891900446</v>
      </c>
      <c r="B82" s="14" t="s">
        <v>81</v>
      </c>
      <c r="C82" s="14"/>
      <c r="D82" s="14">
        <v>815846</v>
      </c>
      <c r="E82" s="14" t="s">
        <v>247</v>
      </c>
      <c r="F82" s="14" t="s">
        <v>248</v>
      </c>
      <c r="G82" s="14"/>
      <c r="H82" s="14">
        <v>815846</v>
      </c>
      <c r="I82" s="11">
        <v>40969</v>
      </c>
      <c r="J82" s="87">
        <v>3400</v>
      </c>
      <c r="K82" s="87">
        <v>3400</v>
      </c>
      <c r="L82" s="14" t="s">
        <v>186</v>
      </c>
      <c r="M82" s="14" t="s">
        <v>268</v>
      </c>
      <c r="N82" s="14" t="s">
        <v>139</v>
      </c>
      <c r="O82" s="87">
        <v>22200</v>
      </c>
      <c r="P82" s="87">
        <v>0</v>
      </c>
      <c r="Q82" s="87">
        <v>0</v>
      </c>
      <c r="R82" s="87">
        <v>0</v>
      </c>
      <c r="S82" s="87">
        <v>22200</v>
      </c>
      <c r="T82" s="87">
        <v>0</v>
      </c>
      <c r="U82" s="14"/>
      <c r="V82" s="87">
        <v>0</v>
      </c>
      <c r="W82" s="14"/>
      <c r="X82" s="87">
        <v>0</v>
      </c>
      <c r="Y82" s="87">
        <v>22200</v>
      </c>
      <c r="Z82" s="87"/>
      <c r="AA82" s="14">
        <v>2200252855</v>
      </c>
      <c r="AB82" s="14" t="s">
        <v>263</v>
      </c>
      <c r="AC82" s="87">
        <v>0</v>
      </c>
      <c r="AD82" s="11">
        <v>40969</v>
      </c>
      <c r="AE82" s="14"/>
      <c r="AF82" s="14">
        <v>2</v>
      </c>
      <c r="AG82" s="14"/>
      <c r="AH82" s="14"/>
      <c r="AI82" s="14">
        <v>1</v>
      </c>
      <c r="AJ82" s="14">
        <v>20140628</v>
      </c>
      <c r="AK82" s="14">
        <v>20140528</v>
      </c>
      <c r="AL82" s="87">
        <v>22200</v>
      </c>
      <c r="AM82" s="87">
        <v>0</v>
      </c>
      <c r="AN82" s="14"/>
    </row>
    <row r="83" spans="1:40" x14ac:dyDescent="0.25">
      <c r="A83" s="14">
        <v>891900446</v>
      </c>
      <c r="B83" s="14" t="s">
        <v>81</v>
      </c>
      <c r="C83" s="14"/>
      <c r="D83" s="14">
        <v>815964</v>
      </c>
      <c r="E83" s="14" t="s">
        <v>249</v>
      </c>
      <c r="F83" s="14" t="s">
        <v>250</v>
      </c>
      <c r="G83" s="14"/>
      <c r="H83" s="14">
        <v>815964</v>
      </c>
      <c r="I83" s="11">
        <v>40992</v>
      </c>
      <c r="J83" s="87">
        <v>3400</v>
      </c>
      <c r="K83" s="87">
        <v>3400</v>
      </c>
      <c r="L83" s="14" t="s">
        <v>186</v>
      </c>
      <c r="M83" s="14" t="s">
        <v>268</v>
      </c>
      <c r="N83" s="14" t="s">
        <v>139</v>
      </c>
      <c r="O83" s="87">
        <v>77703</v>
      </c>
      <c r="P83" s="87">
        <v>0</v>
      </c>
      <c r="Q83" s="87">
        <v>0</v>
      </c>
      <c r="R83" s="87">
        <v>0</v>
      </c>
      <c r="S83" s="87">
        <v>77703</v>
      </c>
      <c r="T83" s="87">
        <v>0</v>
      </c>
      <c r="U83" s="14"/>
      <c r="V83" s="87">
        <v>0</v>
      </c>
      <c r="W83" s="14"/>
      <c r="X83" s="87">
        <v>0</v>
      </c>
      <c r="Y83" s="87">
        <v>77703</v>
      </c>
      <c r="Z83" s="87"/>
      <c r="AA83" s="14">
        <v>2200252855</v>
      </c>
      <c r="AB83" s="14" t="s">
        <v>263</v>
      </c>
      <c r="AC83" s="87">
        <v>0</v>
      </c>
      <c r="AD83" s="11">
        <v>40992</v>
      </c>
      <c r="AE83" s="14"/>
      <c r="AF83" s="14">
        <v>2</v>
      </c>
      <c r="AG83" s="14"/>
      <c r="AH83" s="14"/>
      <c r="AI83" s="14">
        <v>1</v>
      </c>
      <c r="AJ83" s="14">
        <v>20140628</v>
      </c>
      <c r="AK83" s="14">
        <v>20140528</v>
      </c>
      <c r="AL83" s="87">
        <v>77703</v>
      </c>
      <c r="AM83" s="87">
        <v>0</v>
      </c>
      <c r="AN83" s="14"/>
    </row>
    <row r="84" spans="1:40" x14ac:dyDescent="0.25">
      <c r="A84" s="14">
        <v>891900446</v>
      </c>
      <c r="B84" s="14" t="s">
        <v>81</v>
      </c>
      <c r="C84" s="14"/>
      <c r="D84" s="14">
        <v>815975</v>
      </c>
      <c r="E84" s="14" t="s">
        <v>251</v>
      </c>
      <c r="F84" s="14" t="s">
        <v>252</v>
      </c>
      <c r="G84" s="14"/>
      <c r="H84" s="14">
        <v>815975</v>
      </c>
      <c r="I84" s="11">
        <v>41026</v>
      </c>
      <c r="J84" s="87">
        <v>84100</v>
      </c>
      <c r="K84" s="87">
        <v>84100</v>
      </c>
      <c r="L84" s="14" t="s">
        <v>186</v>
      </c>
      <c r="M84" s="14" t="s">
        <v>268</v>
      </c>
      <c r="N84" s="14" t="s">
        <v>139</v>
      </c>
      <c r="O84" s="87">
        <v>30858</v>
      </c>
      <c r="P84" s="87">
        <v>0</v>
      </c>
      <c r="Q84" s="87">
        <v>0</v>
      </c>
      <c r="R84" s="87">
        <v>0</v>
      </c>
      <c r="S84" s="87">
        <v>30858</v>
      </c>
      <c r="T84" s="87">
        <v>0</v>
      </c>
      <c r="U84" s="14"/>
      <c r="V84" s="87">
        <v>0</v>
      </c>
      <c r="W84" s="14"/>
      <c r="X84" s="87">
        <v>0</v>
      </c>
      <c r="Y84" s="87">
        <v>30858</v>
      </c>
      <c r="Z84" s="87"/>
      <c r="AA84" s="14">
        <v>2200252855</v>
      </c>
      <c r="AB84" s="14" t="s">
        <v>263</v>
      </c>
      <c r="AC84" s="87">
        <v>0</v>
      </c>
      <c r="AD84" s="11">
        <v>41026</v>
      </c>
      <c r="AE84" s="14"/>
      <c r="AF84" s="14">
        <v>2</v>
      </c>
      <c r="AG84" s="14"/>
      <c r="AH84" s="14"/>
      <c r="AI84" s="14">
        <v>1</v>
      </c>
      <c r="AJ84" s="14">
        <v>20140628</v>
      </c>
      <c r="AK84" s="14">
        <v>20140528</v>
      </c>
      <c r="AL84" s="87">
        <v>30858</v>
      </c>
      <c r="AM84" s="87">
        <v>0</v>
      </c>
      <c r="AN84" s="14"/>
    </row>
    <row r="85" spans="1:40" x14ac:dyDescent="0.25">
      <c r="A85" s="14">
        <v>891900446</v>
      </c>
      <c r="B85" s="14" t="s">
        <v>81</v>
      </c>
      <c r="C85" s="14"/>
      <c r="D85" s="14">
        <v>808298</v>
      </c>
      <c r="E85" s="14" t="s">
        <v>253</v>
      </c>
      <c r="F85" s="14" t="s">
        <v>254</v>
      </c>
      <c r="G85" s="14"/>
      <c r="H85" s="14">
        <v>808298</v>
      </c>
      <c r="I85" s="11">
        <v>40967</v>
      </c>
      <c r="J85" s="87">
        <v>37346</v>
      </c>
      <c r="K85" s="87">
        <v>37346</v>
      </c>
      <c r="L85" s="14" t="s">
        <v>186</v>
      </c>
      <c r="M85" s="14" t="s">
        <v>268</v>
      </c>
      <c r="N85" s="14" t="s">
        <v>139</v>
      </c>
      <c r="O85" s="87">
        <v>22200</v>
      </c>
      <c r="P85" s="87">
        <v>0</v>
      </c>
      <c r="Q85" s="87">
        <v>0</v>
      </c>
      <c r="R85" s="87">
        <v>0</v>
      </c>
      <c r="S85" s="87">
        <v>22200</v>
      </c>
      <c r="T85" s="87">
        <v>0</v>
      </c>
      <c r="U85" s="14"/>
      <c r="V85" s="87">
        <v>0</v>
      </c>
      <c r="W85" s="14"/>
      <c r="X85" s="87">
        <v>0</v>
      </c>
      <c r="Y85" s="87">
        <v>22200</v>
      </c>
      <c r="Z85" s="87"/>
      <c r="AA85" s="14">
        <v>2200252855</v>
      </c>
      <c r="AB85" s="14" t="s">
        <v>263</v>
      </c>
      <c r="AC85" s="87">
        <v>0</v>
      </c>
      <c r="AD85" s="11">
        <v>40967</v>
      </c>
      <c r="AE85" s="14"/>
      <c r="AF85" s="14">
        <v>2</v>
      </c>
      <c r="AG85" s="14"/>
      <c r="AH85" s="14"/>
      <c r="AI85" s="14">
        <v>1</v>
      </c>
      <c r="AJ85" s="14">
        <v>20140628</v>
      </c>
      <c r="AK85" s="14">
        <v>20140528</v>
      </c>
      <c r="AL85" s="87">
        <v>22200</v>
      </c>
      <c r="AM85" s="87">
        <v>0</v>
      </c>
      <c r="AN85" s="14"/>
    </row>
    <row r="86" spans="1:40" x14ac:dyDescent="0.25">
      <c r="A86" s="14">
        <v>891900446</v>
      </c>
      <c r="B86" s="14" t="s">
        <v>81</v>
      </c>
      <c r="C86" s="14"/>
      <c r="D86" s="14">
        <v>808436</v>
      </c>
      <c r="E86" s="14" t="s">
        <v>255</v>
      </c>
      <c r="F86" s="14" t="s">
        <v>256</v>
      </c>
      <c r="G86" s="14"/>
      <c r="H86" s="14">
        <v>808436</v>
      </c>
      <c r="I86" s="11">
        <v>40967</v>
      </c>
      <c r="J86" s="87">
        <v>57200</v>
      </c>
      <c r="K86" s="87">
        <v>57200</v>
      </c>
      <c r="L86" s="14" t="s">
        <v>186</v>
      </c>
      <c r="M86" s="14" t="s">
        <v>268</v>
      </c>
      <c r="N86" s="14" t="s">
        <v>139</v>
      </c>
      <c r="O86" s="87">
        <v>14400</v>
      </c>
      <c r="P86" s="87">
        <v>0</v>
      </c>
      <c r="Q86" s="87">
        <v>0</v>
      </c>
      <c r="R86" s="87">
        <v>0</v>
      </c>
      <c r="S86" s="87">
        <v>14400</v>
      </c>
      <c r="T86" s="87">
        <v>0</v>
      </c>
      <c r="U86" s="14"/>
      <c r="V86" s="87">
        <v>0</v>
      </c>
      <c r="W86" s="14"/>
      <c r="X86" s="87">
        <v>0</v>
      </c>
      <c r="Y86" s="87">
        <v>14400</v>
      </c>
      <c r="Z86" s="87"/>
      <c r="AA86" s="14">
        <v>2200252855</v>
      </c>
      <c r="AB86" s="14" t="s">
        <v>263</v>
      </c>
      <c r="AC86" s="87">
        <v>0</v>
      </c>
      <c r="AD86" s="11">
        <v>40967</v>
      </c>
      <c r="AE86" s="14"/>
      <c r="AF86" s="14">
        <v>2</v>
      </c>
      <c r="AG86" s="14"/>
      <c r="AH86" s="14"/>
      <c r="AI86" s="14">
        <v>1</v>
      </c>
      <c r="AJ86" s="14">
        <v>20140628</v>
      </c>
      <c r="AK86" s="14">
        <v>20140528</v>
      </c>
      <c r="AL86" s="87">
        <v>14400</v>
      </c>
      <c r="AM86" s="87">
        <v>0</v>
      </c>
      <c r="AN86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40.85546875" bestFit="1" customWidth="1"/>
    <col min="2" max="2" width="12.7109375" style="93" bestFit="1" customWidth="1"/>
    <col min="3" max="3" width="15" style="94" bestFit="1" customWidth="1"/>
  </cols>
  <sheetData>
    <row r="3" spans="1:3" x14ac:dyDescent="0.25">
      <c r="A3" s="92" t="s">
        <v>271</v>
      </c>
      <c r="B3" s="93" t="s">
        <v>272</v>
      </c>
      <c r="C3" s="97" t="s">
        <v>273</v>
      </c>
    </row>
    <row r="4" spans="1:3" x14ac:dyDescent="0.25">
      <c r="A4" s="91" t="s">
        <v>269</v>
      </c>
      <c r="B4" s="95">
        <v>12</v>
      </c>
      <c r="C4" s="96">
        <v>286397</v>
      </c>
    </row>
    <row r="5" spans="1:3" x14ac:dyDescent="0.25">
      <c r="A5" s="91" t="s">
        <v>267</v>
      </c>
      <c r="B5" s="95">
        <v>26</v>
      </c>
      <c r="C5" s="96">
        <v>2302217</v>
      </c>
    </row>
    <row r="6" spans="1:3" x14ac:dyDescent="0.25">
      <c r="A6" s="91" t="s">
        <v>268</v>
      </c>
      <c r="B6" s="95">
        <v>46</v>
      </c>
      <c r="C6" s="96">
        <v>920789</v>
      </c>
    </row>
    <row r="7" spans="1:3" x14ac:dyDescent="0.25">
      <c r="A7" s="93" t="s">
        <v>270</v>
      </c>
      <c r="B7" s="95">
        <v>84</v>
      </c>
      <c r="C7" s="97">
        <v>3509403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1" style="39" customWidth="1"/>
    <col min="2" max="2" width="11.42578125" style="39"/>
    <col min="3" max="3" width="17.5703125" style="39" customWidth="1"/>
    <col min="4" max="4" width="11.5703125" style="39" customWidth="1"/>
    <col min="5" max="8" width="11.42578125" style="39"/>
    <col min="9" max="9" width="22.5703125" style="39" customWidth="1"/>
    <col min="10" max="10" width="14" style="39" customWidth="1"/>
    <col min="11" max="11" width="1.7109375" style="39" customWidth="1"/>
    <col min="12" max="222" width="11.42578125" style="39"/>
    <col min="223" max="223" width="4.42578125" style="39" customWidth="1"/>
    <col min="224" max="224" width="11.42578125" style="39"/>
    <col min="225" max="225" width="17.5703125" style="39" customWidth="1"/>
    <col min="226" max="226" width="11.5703125" style="39" customWidth="1"/>
    <col min="227" max="230" width="11.42578125" style="39"/>
    <col min="231" max="231" width="22.5703125" style="39" customWidth="1"/>
    <col min="232" max="232" width="14" style="39" customWidth="1"/>
    <col min="233" max="233" width="1.7109375" style="39" customWidth="1"/>
    <col min="234" max="478" width="11.42578125" style="39"/>
    <col min="479" max="479" width="4.42578125" style="39" customWidth="1"/>
    <col min="480" max="480" width="11.42578125" style="39"/>
    <col min="481" max="481" width="17.5703125" style="39" customWidth="1"/>
    <col min="482" max="482" width="11.5703125" style="39" customWidth="1"/>
    <col min="483" max="486" width="11.42578125" style="39"/>
    <col min="487" max="487" width="22.5703125" style="39" customWidth="1"/>
    <col min="488" max="488" width="14" style="39" customWidth="1"/>
    <col min="489" max="489" width="1.7109375" style="39" customWidth="1"/>
    <col min="490" max="734" width="11.42578125" style="39"/>
    <col min="735" max="735" width="4.42578125" style="39" customWidth="1"/>
    <col min="736" max="736" width="11.42578125" style="39"/>
    <col min="737" max="737" width="17.5703125" style="39" customWidth="1"/>
    <col min="738" max="738" width="11.5703125" style="39" customWidth="1"/>
    <col min="739" max="742" width="11.42578125" style="39"/>
    <col min="743" max="743" width="22.5703125" style="39" customWidth="1"/>
    <col min="744" max="744" width="14" style="39" customWidth="1"/>
    <col min="745" max="745" width="1.7109375" style="39" customWidth="1"/>
    <col min="746" max="990" width="11.42578125" style="39"/>
    <col min="991" max="991" width="4.42578125" style="39" customWidth="1"/>
    <col min="992" max="992" width="11.42578125" style="39"/>
    <col min="993" max="993" width="17.5703125" style="39" customWidth="1"/>
    <col min="994" max="994" width="11.5703125" style="39" customWidth="1"/>
    <col min="995" max="998" width="11.42578125" style="39"/>
    <col min="999" max="999" width="22.5703125" style="39" customWidth="1"/>
    <col min="1000" max="1000" width="14" style="39" customWidth="1"/>
    <col min="1001" max="1001" width="1.7109375" style="39" customWidth="1"/>
    <col min="1002" max="1246" width="11.42578125" style="39"/>
    <col min="1247" max="1247" width="4.42578125" style="39" customWidth="1"/>
    <col min="1248" max="1248" width="11.42578125" style="39"/>
    <col min="1249" max="1249" width="17.5703125" style="39" customWidth="1"/>
    <col min="1250" max="1250" width="11.5703125" style="39" customWidth="1"/>
    <col min="1251" max="1254" width="11.42578125" style="39"/>
    <col min="1255" max="1255" width="22.5703125" style="39" customWidth="1"/>
    <col min="1256" max="1256" width="14" style="39" customWidth="1"/>
    <col min="1257" max="1257" width="1.7109375" style="39" customWidth="1"/>
    <col min="1258" max="1502" width="11.42578125" style="39"/>
    <col min="1503" max="1503" width="4.42578125" style="39" customWidth="1"/>
    <col min="1504" max="1504" width="11.42578125" style="39"/>
    <col min="1505" max="1505" width="17.5703125" style="39" customWidth="1"/>
    <col min="1506" max="1506" width="11.5703125" style="39" customWidth="1"/>
    <col min="1507" max="1510" width="11.42578125" style="39"/>
    <col min="1511" max="1511" width="22.5703125" style="39" customWidth="1"/>
    <col min="1512" max="1512" width="14" style="39" customWidth="1"/>
    <col min="1513" max="1513" width="1.7109375" style="39" customWidth="1"/>
    <col min="1514" max="1758" width="11.42578125" style="39"/>
    <col min="1759" max="1759" width="4.42578125" style="39" customWidth="1"/>
    <col min="1760" max="1760" width="11.42578125" style="39"/>
    <col min="1761" max="1761" width="17.5703125" style="39" customWidth="1"/>
    <col min="1762" max="1762" width="11.5703125" style="39" customWidth="1"/>
    <col min="1763" max="1766" width="11.42578125" style="39"/>
    <col min="1767" max="1767" width="22.5703125" style="39" customWidth="1"/>
    <col min="1768" max="1768" width="14" style="39" customWidth="1"/>
    <col min="1769" max="1769" width="1.7109375" style="39" customWidth="1"/>
    <col min="1770" max="2014" width="11.42578125" style="39"/>
    <col min="2015" max="2015" width="4.42578125" style="39" customWidth="1"/>
    <col min="2016" max="2016" width="11.42578125" style="39"/>
    <col min="2017" max="2017" width="17.5703125" style="39" customWidth="1"/>
    <col min="2018" max="2018" width="11.5703125" style="39" customWidth="1"/>
    <col min="2019" max="2022" width="11.42578125" style="39"/>
    <col min="2023" max="2023" width="22.5703125" style="39" customWidth="1"/>
    <col min="2024" max="2024" width="14" style="39" customWidth="1"/>
    <col min="2025" max="2025" width="1.7109375" style="39" customWidth="1"/>
    <col min="2026" max="2270" width="11.42578125" style="39"/>
    <col min="2271" max="2271" width="4.42578125" style="39" customWidth="1"/>
    <col min="2272" max="2272" width="11.42578125" style="39"/>
    <col min="2273" max="2273" width="17.5703125" style="39" customWidth="1"/>
    <col min="2274" max="2274" width="11.5703125" style="39" customWidth="1"/>
    <col min="2275" max="2278" width="11.42578125" style="39"/>
    <col min="2279" max="2279" width="22.5703125" style="39" customWidth="1"/>
    <col min="2280" max="2280" width="14" style="39" customWidth="1"/>
    <col min="2281" max="2281" width="1.7109375" style="39" customWidth="1"/>
    <col min="2282" max="2526" width="11.42578125" style="39"/>
    <col min="2527" max="2527" width="4.42578125" style="39" customWidth="1"/>
    <col min="2528" max="2528" width="11.42578125" style="39"/>
    <col min="2529" max="2529" width="17.5703125" style="39" customWidth="1"/>
    <col min="2530" max="2530" width="11.5703125" style="39" customWidth="1"/>
    <col min="2531" max="2534" width="11.42578125" style="39"/>
    <col min="2535" max="2535" width="22.5703125" style="39" customWidth="1"/>
    <col min="2536" max="2536" width="14" style="39" customWidth="1"/>
    <col min="2537" max="2537" width="1.7109375" style="39" customWidth="1"/>
    <col min="2538" max="2782" width="11.42578125" style="39"/>
    <col min="2783" max="2783" width="4.42578125" style="39" customWidth="1"/>
    <col min="2784" max="2784" width="11.42578125" style="39"/>
    <col min="2785" max="2785" width="17.5703125" style="39" customWidth="1"/>
    <col min="2786" max="2786" width="11.5703125" style="39" customWidth="1"/>
    <col min="2787" max="2790" width="11.42578125" style="39"/>
    <col min="2791" max="2791" width="22.5703125" style="39" customWidth="1"/>
    <col min="2792" max="2792" width="14" style="39" customWidth="1"/>
    <col min="2793" max="2793" width="1.7109375" style="39" customWidth="1"/>
    <col min="2794" max="3038" width="11.42578125" style="39"/>
    <col min="3039" max="3039" width="4.42578125" style="39" customWidth="1"/>
    <col min="3040" max="3040" width="11.42578125" style="39"/>
    <col min="3041" max="3041" width="17.5703125" style="39" customWidth="1"/>
    <col min="3042" max="3042" width="11.5703125" style="39" customWidth="1"/>
    <col min="3043" max="3046" width="11.42578125" style="39"/>
    <col min="3047" max="3047" width="22.5703125" style="39" customWidth="1"/>
    <col min="3048" max="3048" width="14" style="39" customWidth="1"/>
    <col min="3049" max="3049" width="1.7109375" style="39" customWidth="1"/>
    <col min="3050" max="3294" width="11.42578125" style="39"/>
    <col min="3295" max="3295" width="4.42578125" style="39" customWidth="1"/>
    <col min="3296" max="3296" width="11.42578125" style="39"/>
    <col min="3297" max="3297" width="17.5703125" style="39" customWidth="1"/>
    <col min="3298" max="3298" width="11.5703125" style="39" customWidth="1"/>
    <col min="3299" max="3302" width="11.42578125" style="39"/>
    <col min="3303" max="3303" width="22.5703125" style="39" customWidth="1"/>
    <col min="3304" max="3304" width="14" style="39" customWidth="1"/>
    <col min="3305" max="3305" width="1.7109375" style="39" customWidth="1"/>
    <col min="3306" max="3550" width="11.42578125" style="39"/>
    <col min="3551" max="3551" width="4.42578125" style="39" customWidth="1"/>
    <col min="3552" max="3552" width="11.42578125" style="39"/>
    <col min="3553" max="3553" width="17.5703125" style="39" customWidth="1"/>
    <col min="3554" max="3554" width="11.5703125" style="39" customWidth="1"/>
    <col min="3555" max="3558" width="11.42578125" style="39"/>
    <col min="3559" max="3559" width="22.5703125" style="39" customWidth="1"/>
    <col min="3560" max="3560" width="14" style="39" customWidth="1"/>
    <col min="3561" max="3561" width="1.7109375" style="39" customWidth="1"/>
    <col min="3562" max="3806" width="11.42578125" style="39"/>
    <col min="3807" max="3807" width="4.42578125" style="39" customWidth="1"/>
    <col min="3808" max="3808" width="11.42578125" style="39"/>
    <col min="3809" max="3809" width="17.5703125" style="39" customWidth="1"/>
    <col min="3810" max="3810" width="11.5703125" style="39" customWidth="1"/>
    <col min="3811" max="3814" width="11.42578125" style="39"/>
    <col min="3815" max="3815" width="22.5703125" style="39" customWidth="1"/>
    <col min="3816" max="3816" width="14" style="39" customWidth="1"/>
    <col min="3817" max="3817" width="1.7109375" style="39" customWidth="1"/>
    <col min="3818" max="4062" width="11.42578125" style="39"/>
    <col min="4063" max="4063" width="4.42578125" style="39" customWidth="1"/>
    <col min="4064" max="4064" width="11.42578125" style="39"/>
    <col min="4065" max="4065" width="17.5703125" style="39" customWidth="1"/>
    <col min="4066" max="4066" width="11.5703125" style="39" customWidth="1"/>
    <col min="4067" max="4070" width="11.42578125" style="39"/>
    <col min="4071" max="4071" width="22.5703125" style="39" customWidth="1"/>
    <col min="4072" max="4072" width="14" style="39" customWidth="1"/>
    <col min="4073" max="4073" width="1.7109375" style="39" customWidth="1"/>
    <col min="4074" max="4318" width="11.42578125" style="39"/>
    <col min="4319" max="4319" width="4.42578125" style="39" customWidth="1"/>
    <col min="4320" max="4320" width="11.42578125" style="39"/>
    <col min="4321" max="4321" width="17.5703125" style="39" customWidth="1"/>
    <col min="4322" max="4322" width="11.5703125" style="39" customWidth="1"/>
    <col min="4323" max="4326" width="11.42578125" style="39"/>
    <col min="4327" max="4327" width="22.5703125" style="39" customWidth="1"/>
    <col min="4328" max="4328" width="14" style="39" customWidth="1"/>
    <col min="4329" max="4329" width="1.7109375" style="39" customWidth="1"/>
    <col min="4330" max="4574" width="11.42578125" style="39"/>
    <col min="4575" max="4575" width="4.42578125" style="39" customWidth="1"/>
    <col min="4576" max="4576" width="11.42578125" style="39"/>
    <col min="4577" max="4577" width="17.5703125" style="39" customWidth="1"/>
    <col min="4578" max="4578" width="11.5703125" style="39" customWidth="1"/>
    <col min="4579" max="4582" width="11.42578125" style="39"/>
    <col min="4583" max="4583" width="22.5703125" style="39" customWidth="1"/>
    <col min="4584" max="4584" width="14" style="39" customWidth="1"/>
    <col min="4585" max="4585" width="1.7109375" style="39" customWidth="1"/>
    <col min="4586" max="4830" width="11.42578125" style="39"/>
    <col min="4831" max="4831" width="4.42578125" style="39" customWidth="1"/>
    <col min="4832" max="4832" width="11.42578125" style="39"/>
    <col min="4833" max="4833" width="17.5703125" style="39" customWidth="1"/>
    <col min="4834" max="4834" width="11.5703125" style="39" customWidth="1"/>
    <col min="4835" max="4838" width="11.42578125" style="39"/>
    <col min="4839" max="4839" width="22.5703125" style="39" customWidth="1"/>
    <col min="4840" max="4840" width="14" style="39" customWidth="1"/>
    <col min="4841" max="4841" width="1.7109375" style="39" customWidth="1"/>
    <col min="4842" max="5086" width="11.42578125" style="39"/>
    <col min="5087" max="5087" width="4.42578125" style="39" customWidth="1"/>
    <col min="5088" max="5088" width="11.42578125" style="39"/>
    <col min="5089" max="5089" width="17.5703125" style="39" customWidth="1"/>
    <col min="5090" max="5090" width="11.5703125" style="39" customWidth="1"/>
    <col min="5091" max="5094" width="11.42578125" style="39"/>
    <col min="5095" max="5095" width="22.5703125" style="39" customWidth="1"/>
    <col min="5096" max="5096" width="14" style="39" customWidth="1"/>
    <col min="5097" max="5097" width="1.7109375" style="39" customWidth="1"/>
    <col min="5098" max="5342" width="11.42578125" style="39"/>
    <col min="5343" max="5343" width="4.42578125" style="39" customWidth="1"/>
    <col min="5344" max="5344" width="11.42578125" style="39"/>
    <col min="5345" max="5345" width="17.5703125" style="39" customWidth="1"/>
    <col min="5346" max="5346" width="11.5703125" style="39" customWidth="1"/>
    <col min="5347" max="5350" width="11.42578125" style="39"/>
    <col min="5351" max="5351" width="22.5703125" style="39" customWidth="1"/>
    <col min="5352" max="5352" width="14" style="39" customWidth="1"/>
    <col min="5353" max="5353" width="1.7109375" style="39" customWidth="1"/>
    <col min="5354" max="5598" width="11.42578125" style="39"/>
    <col min="5599" max="5599" width="4.42578125" style="39" customWidth="1"/>
    <col min="5600" max="5600" width="11.42578125" style="39"/>
    <col min="5601" max="5601" width="17.5703125" style="39" customWidth="1"/>
    <col min="5602" max="5602" width="11.5703125" style="39" customWidth="1"/>
    <col min="5603" max="5606" width="11.42578125" style="39"/>
    <col min="5607" max="5607" width="22.5703125" style="39" customWidth="1"/>
    <col min="5608" max="5608" width="14" style="39" customWidth="1"/>
    <col min="5609" max="5609" width="1.7109375" style="39" customWidth="1"/>
    <col min="5610" max="5854" width="11.42578125" style="39"/>
    <col min="5855" max="5855" width="4.42578125" style="39" customWidth="1"/>
    <col min="5856" max="5856" width="11.42578125" style="39"/>
    <col min="5857" max="5857" width="17.5703125" style="39" customWidth="1"/>
    <col min="5858" max="5858" width="11.5703125" style="39" customWidth="1"/>
    <col min="5859" max="5862" width="11.42578125" style="39"/>
    <col min="5863" max="5863" width="22.5703125" style="39" customWidth="1"/>
    <col min="5864" max="5864" width="14" style="39" customWidth="1"/>
    <col min="5865" max="5865" width="1.7109375" style="39" customWidth="1"/>
    <col min="5866" max="6110" width="11.42578125" style="39"/>
    <col min="6111" max="6111" width="4.42578125" style="39" customWidth="1"/>
    <col min="6112" max="6112" width="11.42578125" style="39"/>
    <col min="6113" max="6113" width="17.5703125" style="39" customWidth="1"/>
    <col min="6114" max="6114" width="11.5703125" style="39" customWidth="1"/>
    <col min="6115" max="6118" width="11.42578125" style="39"/>
    <col min="6119" max="6119" width="22.5703125" style="39" customWidth="1"/>
    <col min="6120" max="6120" width="14" style="39" customWidth="1"/>
    <col min="6121" max="6121" width="1.7109375" style="39" customWidth="1"/>
    <col min="6122" max="6366" width="11.42578125" style="39"/>
    <col min="6367" max="6367" width="4.42578125" style="39" customWidth="1"/>
    <col min="6368" max="6368" width="11.42578125" style="39"/>
    <col min="6369" max="6369" width="17.5703125" style="39" customWidth="1"/>
    <col min="6370" max="6370" width="11.5703125" style="39" customWidth="1"/>
    <col min="6371" max="6374" width="11.42578125" style="39"/>
    <col min="6375" max="6375" width="22.5703125" style="39" customWidth="1"/>
    <col min="6376" max="6376" width="14" style="39" customWidth="1"/>
    <col min="6377" max="6377" width="1.7109375" style="39" customWidth="1"/>
    <col min="6378" max="6622" width="11.42578125" style="39"/>
    <col min="6623" max="6623" width="4.42578125" style="39" customWidth="1"/>
    <col min="6624" max="6624" width="11.42578125" style="39"/>
    <col min="6625" max="6625" width="17.5703125" style="39" customWidth="1"/>
    <col min="6626" max="6626" width="11.5703125" style="39" customWidth="1"/>
    <col min="6627" max="6630" width="11.42578125" style="39"/>
    <col min="6631" max="6631" width="22.5703125" style="39" customWidth="1"/>
    <col min="6632" max="6632" width="14" style="39" customWidth="1"/>
    <col min="6633" max="6633" width="1.7109375" style="39" customWidth="1"/>
    <col min="6634" max="6878" width="11.42578125" style="39"/>
    <col min="6879" max="6879" width="4.42578125" style="39" customWidth="1"/>
    <col min="6880" max="6880" width="11.42578125" style="39"/>
    <col min="6881" max="6881" width="17.5703125" style="39" customWidth="1"/>
    <col min="6882" max="6882" width="11.5703125" style="39" customWidth="1"/>
    <col min="6883" max="6886" width="11.42578125" style="39"/>
    <col min="6887" max="6887" width="22.5703125" style="39" customWidth="1"/>
    <col min="6888" max="6888" width="14" style="39" customWidth="1"/>
    <col min="6889" max="6889" width="1.7109375" style="39" customWidth="1"/>
    <col min="6890" max="7134" width="11.42578125" style="39"/>
    <col min="7135" max="7135" width="4.42578125" style="39" customWidth="1"/>
    <col min="7136" max="7136" width="11.42578125" style="39"/>
    <col min="7137" max="7137" width="17.5703125" style="39" customWidth="1"/>
    <col min="7138" max="7138" width="11.5703125" style="39" customWidth="1"/>
    <col min="7139" max="7142" width="11.42578125" style="39"/>
    <col min="7143" max="7143" width="22.5703125" style="39" customWidth="1"/>
    <col min="7144" max="7144" width="14" style="39" customWidth="1"/>
    <col min="7145" max="7145" width="1.7109375" style="39" customWidth="1"/>
    <col min="7146" max="7390" width="11.42578125" style="39"/>
    <col min="7391" max="7391" width="4.42578125" style="39" customWidth="1"/>
    <col min="7392" max="7392" width="11.42578125" style="39"/>
    <col min="7393" max="7393" width="17.5703125" style="39" customWidth="1"/>
    <col min="7394" max="7394" width="11.5703125" style="39" customWidth="1"/>
    <col min="7395" max="7398" width="11.42578125" style="39"/>
    <col min="7399" max="7399" width="22.5703125" style="39" customWidth="1"/>
    <col min="7400" max="7400" width="14" style="39" customWidth="1"/>
    <col min="7401" max="7401" width="1.7109375" style="39" customWidth="1"/>
    <col min="7402" max="7646" width="11.42578125" style="39"/>
    <col min="7647" max="7647" width="4.42578125" style="39" customWidth="1"/>
    <col min="7648" max="7648" width="11.42578125" style="39"/>
    <col min="7649" max="7649" width="17.5703125" style="39" customWidth="1"/>
    <col min="7650" max="7650" width="11.5703125" style="39" customWidth="1"/>
    <col min="7651" max="7654" width="11.42578125" style="39"/>
    <col min="7655" max="7655" width="22.5703125" style="39" customWidth="1"/>
    <col min="7656" max="7656" width="14" style="39" customWidth="1"/>
    <col min="7657" max="7657" width="1.7109375" style="39" customWidth="1"/>
    <col min="7658" max="7902" width="11.42578125" style="39"/>
    <col min="7903" max="7903" width="4.42578125" style="39" customWidth="1"/>
    <col min="7904" max="7904" width="11.42578125" style="39"/>
    <col min="7905" max="7905" width="17.5703125" style="39" customWidth="1"/>
    <col min="7906" max="7906" width="11.5703125" style="39" customWidth="1"/>
    <col min="7907" max="7910" width="11.42578125" style="39"/>
    <col min="7911" max="7911" width="22.5703125" style="39" customWidth="1"/>
    <col min="7912" max="7912" width="14" style="39" customWidth="1"/>
    <col min="7913" max="7913" width="1.7109375" style="39" customWidth="1"/>
    <col min="7914" max="8158" width="11.42578125" style="39"/>
    <col min="8159" max="8159" width="4.42578125" style="39" customWidth="1"/>
    <col min="8160" max="8160" width="11.42578125" style="39"/>
    <col min="8161" max="8161" width="17.5703125" style="39" customWidth="1"/>
    <col min="8162" max="8162" width="11.5703125" style="39" customWidth="1"/>
    <col min="8163" max="8166" width="11.42578125" style="39"/>
    <col min="8167" max="8167" width="22.5703125" style="39" customWidth="1"/>
    <col min="8168" max="8168" width="14" style="39" customWidth="1"/>
    <col min="8169" max="8169" width="1.7109375" style="39" customWidth="1"/>
    <col min="8170" max="8414" width="11.42578125" style="39"/>
    <col min="8415" max="8415" width="4.42578125" style="39" customWidth="1"/>
    <col min="8416" max="8416" width="11.42578125" style="39"/>
    <col min="8417" max="8417" width="17.5703125" style="39" customWidth="1"/>
    <col min="8418" max="8418" width="11.5703125" style="39" customWidth="1"/>
    <col min="8419" max="8422" width="11.42578125" style="39"/>
    <col min="8423" max="8423" width="22.5703125" style="39" customWidth="1"/>
    <col min="8424" max="8424" width="14" style="39" customWidth="1"/>
    <col min="8425" max="8425" width="1.7109375" style="39" customWidth="1"/>
    <col min="8426" max="8670" width="11.42578125" style="39"/>
    <col min="8671" max="8671" width="4.42578125" style="39" customWidth="1"/>
    <col min="8672" max="8672" width="11.42578125" style="39"/>
    <col min="8673" max="8673" width="17.5703125" style="39" customWidth="1"/>
    <col min="8674" max="8674" width="11.5703125" style="39" customWidth="1"/>
    <col min="8675" max="8678" width="11.42578125" style="39"/>
    <col min="8679" max="8679" width="22.5703125" style="39" customWidth="1"/>
    <col min="8680" max="8680" width="14" style="39" customWidth="1"/>
    <col min="8681" max="8681" width="1.7109375" style="39" customWidth="1"/>
    <col min="8682" max="8926" width="11.42578125" style="39"/>
    <col min="8927" max="8927" width="4.42578125" style="39" customWidth="1"/>
    <col min="8928" max="8928" width="11.42578125" style="39"/>
    <col min="8929" max="8929" width="17.5703125" style="39" customWidth="1"/>
    <col min="8930" max="8930" width="11.5703125" style="39" customWidth="1"/>
    <col min="8931" max="8934" width="11.42578125" style="39"/>
    <col min="8935" max="8935" width="22.5703125" style="39" customWidth="1"/>
    <col min="8936" max="8936" width="14" style="39" customWidth="1"/>
    <col min="8937" max="8937" width="1.7109375" style="39" customWidth="1"/>
    <col min="8938" max="9182" width="11.42578125" style="39"/>
    <col min="9183" max="9183" width="4.42578125" style="39" customWidth="1"/>
    <col min="9184" max="9184" width="11.42578125" style="39"/>
    <col min="9185" max="9185" width="17.5703125" style="39" customWidth="1"/>
    <col min="9186" max="9186" width="11.5703125" style="39" customWidth="1"/>
    <col min="9187" max="9190" width="11.42578125" style="39"/>
    <col min="9191" max="9191" width="22.5703125" style="39" customWidth="1"/>
    <col min="9192" max="9192" width="14" style="39" customWidth="1"/>
    <col min="9193" max="9193" width="1.7109375" style="39" customWidth="1"/>
    <col min="9194" max="9438" width="11.42578125" style="39"/>
    <col min="9439" max="9439" width="4.42578125" style="39" customWidth="1"/>
    <col min="9440" max="9440" width="11.42578125" style="39"/>
    <col min="9441" max="9441" width="17.5703125" style="39" customWidth="1"/>
    <col min="9442" max="9442" width="11.5703125" style="39" customWidth="1"/>
    <col min="9443" max="9446" width="11.42578125" style="39"/>
    <col min="9447" max="9447" width="22.5703125" style="39" customWidth="1"/>
    <col min="9448" max="9448" width="14" style="39" customWidth="1"/>
    <col min="9449" max="9449" width="1.7109375" style="39" customWidth="1"/>
    <col min="9450" max="9694" width="11.42578125" style="39"/>
    <col min="9695" max="9695" width="4.42578125" style="39" customWidth="1"/>
    <col min="9696" max="9696" width="11.42578125" style="39"/>
    <col min="9697" max="9697" width="17.5703125" style="39" customWidth="1"/>
    <col min="9698" max="9698" width="11.5703125" style="39" customWidth="1"/>
    <col min="9699" max="9702" width="11.42578125" style="39"/>
    <col min="9703" max="9703" width="22.5703125" style="39" customWidth="1"/>
    <col min="9704" max="9704" width="14" style="39" customWidth="1"/>
    <col min="9705" max="9705" width="1.7109375" style="39" customWidth="1"/>
    <col min="9706" max="9950" width="11.42578125" style="39"/>
    <col min="9951" max="9951" width="4.42578125" style="39" customWidth="1"/>
    <col min="9952" max="9952" width="11.42578125" style="39"/>
    <col min="9953" max="9953" width="17.5703125" style="39" customWidth="1"/>
    <col min="9954" max="9954" width="11.5703125" style="39" customWidth="1"/>
    <col min="9955" max="9958" width="11.42578125" style="39"/>
    <col min="9959" max="9959" width="22.5703125" style="39" customWidth="1"/>
    <col min="9960" max="9960" width="14" style="39" customWidth="1"/>
    <col min="9961" max="9961" width="1.7109375" style="39" customWidth="1"/>
    <col min="9962" max="10206" width="11.42578125" style="39"/>
    <col min="10207" max="10207" width="4.42578125" style="39" customWidth="1"/>
    <col min="10208" max="10208" width="11.42578125" style="39"/>
    <col min="10209" max="10209" width="17.5703125" style="39" customWidth="1"/>
    <col min="10210" max="10210" width="11.5703125" style="39" customWidth="1"/>
    <col min="10211" max="10214" width="11.42578125" style="39"/>
    <col min="10215" max="10215" width="22.5703125" style="39" customWidth="1"/>
    <col min="10216" max="10216" width="14" style="39" customWidth="1"/>
    <col min="10217" max="10217" width="1.7109375" style="39" customWidth="1"/>
    <col min="10218" max="10462" width="11.42578125" style="39"/>
    <col min="10463" max="10463" width="4.42578125" style="39" customWidth="1"/>
    <col min="10464" max="10464" width="11.42578125" style="39"/>
    <col min="10465" max="10465" width="17.5703125" style="39" customWidth="1"/>
    <col min="10466" max="10466" width="11.5703125" style="39" customWidth="1"/>
    <col min="10467" max="10470" width="11.42578125" style="39"/>
    <col min="10471" max="10471" width="22.5703125" style="39" customWidth="1"/>
    <col min="10472" max="10472" width="14" style="39" customWidth="1"/>
    <col min="10473" max="10473" width="1.7109375" style="39" customWidth="1"/>
    <col min="10474" max="10718" width="11.42578125" style="39"/>
    <col min="10719" max="10719" width="4.42578125" style="39" customWidth="1"/>
    <col min="10720" max="10720" width="11.42578125" style="39"/>
    <col min="10721" max="10721" width="17.5703125" style="39" customWidth="1"/>
    <col min="10722" max="10722" width="11.5703125" style="39" customWidth="1"/>
    <col min="10723" max="10726" width="11.42578125" style="39"/>
    <col min="10727" max="10727" width="22.5703125" style="39" customWidth="1"/>
    <col min="10728" max="10728" width="14" style="39" customWidth="1"/>
    <col min="10729" max="10729" width="1.7109375" style="39" customWidth="1"/>
    <col min="10730" max="10974" width="11.42578125" style="39"/>
    <col min="10975" max="10975" width="4.42578125" style="39" customWidth="1"/>
    <col min="10976" max="10976" width="11.42578125" style="39"/>
    <col min="10977" max="10977" width="17.5703125" style="39" customWidth="1"/>
    <col min="10978" max="10978" width="11.5703125" style="39" customWidth="1"/>
    <col min="10979" max="10982" width="11.42578125" style="39"/>
    <col min="10983" max="10983" width="22.5703125" style="39" customWidth="1"/>
    <col min="10984" max="10984" width="14" style="39" customWidth="1"/>
    <col min="10985" max="10985" width="1.7109375" style="39" customWidth="1"/>
    <col min="10986" max="11230" width="11.42578125" style="39"/>
    <col min="11231" max="11231" width="4.42578125" style="39" customWidth="1"/>
    <col min="11232" max="11232" width="11.42578125" style="39"/>
    <col min="11233" max="11233" width="17.5703125" style="39" customWidth="1"/>
    <col min="11234" max="11234" width="11.5703125" style="39" customWidth="1"/>
    <col min="11235" max="11238" width="11.42578125" style="39"/>
    <col min="11239" max="11239" width="22.5703125" style="39" customWidth="1"/>
    <col min="11240" max="11240" width="14" style="39" customWidth="1"/>
    <col min="11241" max="11241" width="1.7109375" style="39" customWidth="1"/>
    <col min="11242" max="11486" width="11.42578125" style="39"/>
    <col min="11487" max="11487" width="4.42578125" style="39" customWidth="1"/>
    <col min="11488" max="11488" width="11.42578125" style="39"/>
    <col min="11489" max="11489" width="17.5703125" style="39" customWidth="1"/>
    <col min="11490" max="11490" width="11.5703125" style="39" customWidth="1"/>
    <col min="11491" max="11494" width="11.42578125" style="39"/>
    <col min="11495" max="11495" width="22.5703125" style="39" customWidth="1"/>
    <col min="11496" max="11496" width="14" style="39" customWidth="1"/>
    <col min="11497" max="11497" width="1.7109375" style="39" customWidth="1"/>
    <col min="11498" max="11742" width="11.42578125" style="39"/>
    <col min="11743" max="11743" width="4.42578125" style="39" customWidth="1"/>
    <col min="11744" max="11744" width="11.42578125" style="39"/>
    <col min="11745" max="11745" width="17.5703125" style="39" customWidth="1"/>
    <col min="11746" max="11746" width="11.5703125" style="39" customWidth="1"/>
    <col min="11747" max="11750" width="11.42578125" style="39"/>
    <col min="11751" max="11751" width="22.5703125" style="39" customWidth="1"/>
    <col min="11752" max="11752" width="14" style="39" customWidth="1"/>
    <col min="11753" max="11753" width="1.7109375" style="39" customWidth="1"/>
    <col min="11754" max="11998" width="11.42578125" style="39"/>
    <col min="11999" max="11999" width="4.42578125" style="39" customWidth="1"/>
    <col min="12000" max="12000" width="11.42578125" style="39"/>
    <col min="12001" max="12001" width="17.5703125" style="39" customWidth="1"/>
    <col min="12002" max="12002" width="11.5703125" style="39" customWidth="1"/>
    <col min="12003" max="12006" width="11.42578125" style="39"/>
    <col min="12007" max="12007" width="22.5703125" style="39" customWidth="1"/>
    <col min="12008" max="12008" width="14" style="39" customWidth="1"/>
    <col min="12009" max="12009" width="1.7109375" style="39" customWidth="1"/>
    <col min="12010" max="12254" width="11.42578125" style="39"/>
    <col min="12255" max="12255" width="4.42578125" style="39" customWidth="1"/>
    <col min="12256" max="12256" width="11.42578125" style="39"/>
    <col min="12257" max="12257" width="17.5703125" style="39" customWidth="1"/>
    <col min="12258" max="12258" width="11.5703125" style="39" customWidth="1"/>
    <col min="12259" max="12262" width="11.42578125" style="39"/>
    <col min="12263" max="12263" width="22.5703125" style="39" customWidth="1"/>
    <col min="12264" max="12264" width="14" style="39" customWidth="1"/>
    <col min="12265" max="12265" width="1.7109375" style="39" customWidth="1"/>
    <col min="12266" max="12510" width="11.42578125" style="39"/>
    <col min="12511" max="12511" width="4.42578125" style="39" customWidth="1"/>
    <col min="12512" max="12512" width="11.42578125" style="39"/>
    <col min="12513" max="12513" width="17.5703125" style="39" customWidth="1"/>
    <col min="12514" max="12514" width="11.5703125" style="39" customWidth="1"/>
    <col min="12515" max="12518" width="11.42578125" style="39"/>
    <col min="12519" max="12519" width="22.5703125" style="39" customWidth="1"/>
    <col min="12520" max="12520" width="14" style="39" customWidth="1"/>
    <col min="12521" max="12521" width="1.7109375" style="39" customWidth="1"/>
    <col min="12522" max="12766" width="11.42578125" style="39"/>
    <col min="12767" max="12767" width="4.42578125" style="39" customWidth="1"/>
    <col min="12768" max="12768" width="11.42578125" style="39"/>
    <col min="12769" max="12769" width="17.5703125" style="39" customWidth="1"/>
    <col min="12770" max="12770" width="11.5703125" style="39" customWidth="1"/>
    <col min="12771" max="12774" width="11.42578125" style="39"/>
    <col min="12775" max="12775" width="22.5703125" style="39" customWidth="1"/>
    <col min="12776" max="12776" width="14" style="39" customWidth="1"/>
    <col min="12777" max="12777" width="1.7109375" style="39" customWidth="1"/>
    <col min="12778" max="13022" width="11.42578125" style="39"/>
    <col min="13023" max="13023" width="4.42578125" style="39" customWidth="1"/>
    <col min="13024" max="13024" width="11.42578125" style="39"/>
    <col min="13025" max="13025" width="17.5703125" style="39" customWidth="1"/>
    <col min="13026" max="13026" width="11.5703125" style="39" customWidth="1"/>
    <col min="13027" max="13030" width="11.42578125" style="39"/>
    <col min="13031" max="13031" width="22.5703125" style="39" customWidth="1"/>
    <col min="13032" max="13032" width="14" style="39" customWidth="1"/>
    <col min="13033" max="13033" width="1.7109375" style="39" customWidth="1"/>
    <col min="13034" max="13278" width="11.42578125" style="39"/>
    <col min="13279" max="13279" width="4.42578125" style="39" customWidth="1"/>
    <col min="13280" max="13280" width="11.42578125" style="39"/>
    <col min="13281" max="13281" width="17.5703125" style="39" customWidth="1"/>
    <col min="13282" max="13282" width="11.5703125" style="39" customWidth="1"/>
    <col min="13283" max="13286" width="11.42578125" style="39"/>
    <col min="13287" max="13287" width="22.5703125" style="39" customWidth="1"/>
    <col min="13288" max="13288" width="14" style="39" customWidth="1"/>
    <col min="13289" max="13289" width="1.7109375" style="39" customWidth="1"/>
    <col min="13290" max="13534" width="11.42578125" style="39"/>
    <col min="13535" max="13535" width="4.42578125" style="39" customWidth="1"/>
    <col min="13536" max="13536" width="11.42578125" style="39"/>
    <col min="13537" max="13537" width="17.5703125" style="39" customWidth="1"/>
    <col min="13538" max="13538" width="11.5703125" style="39" customWidth="1"/>
    <col min="13539" max="13542" width="11.42578125" style="39"/>
    <col min="13543" max="13543" width="22.5703125" style="39" customWidth="1"/>
    <col min="13544" max="13544" width="14" style="39" customWidth="1"/>
    <col min="13545" max="13545" width="1.7109375" style="39" customWidth="1"/>
    <col min="13546" max="13790" width="11.42578125" style="39"/>
    <col min="13791" max="13791" width="4.42578125" style="39" customWidth="1"/>
    <col min="13792" max="13792" width="11.42578125" style="39"/>
    <col min="13793" max="13793" width="17.5703125" style="39" customWidth="1"/>
    <col min="13794" max="13794" width="11.5703125" style="39" customWidth="1"/>
    <col min="13795" max="13798" width="11.42578125" style="39"/>
    <col min="13799" max="13799" width="22.5703125" style="39" customWidth="1"/>
    <col min="13800" max="13800" width="14" style="39" customWidth="1"/>
    <col min="13801" max="13801" width="1.7109375" style="39" customWidth="1"/>
    <col min="13802" max="14046" width="11.42578125" style="39"/>
    <col min="14047" max="14047" width="4.42578125" style="39" customWidth="1"/>
    <col min="14048" max="14048" width="11.42578125" style="39"/>
    <col min="14049" max="14049" width="17.5703125" style="39" customWidth="1"/>
    <col min="14050" max="14050" width="11.5703125" style="39" customWidth="1"/>
    <col min="14051" max="14054" width="11.42578125" style="39"/>
    <col min="14055" max="14055" width="22.5703125" style="39" customWidth="1"/>
    <col min="14056" max="14056" width="14" style="39" customWidth="1"/>
    <col min="14057" max="14057" width="1.7109375" style="39" customWidth="1"/>
    <col min="14058" max="14302" width="11.42578125" style="39"/>
    <col min="14303" max="14303" width="4.42578125" style="39" customWidth="1"/>
    <col min="14304" max="14304" width="11.42578125" style="39"/>
    <col min="14305" max="14305" width="17.5703125" style="39" customWidth="1"/>
    <col min="14306" max="14306" width="11.5703125" style="39" customWidth="1"/>
    <col min="14307" max="14310" width="11.42578125" style="39"/>
    <col min="14311" max="14311" width="22.5703125" style="39" customWidth="1"/>
    <col min="14312" max="14312" width="14" style="39" customWidth="1"/>
    <col min="14313" max="14313" width="1.7109375" style="39" customWidth="1"/>
    <col min="14314" max="14558" width="11.42578125" style="39"/>
    <col min="14559" max="14559" width="4.42578125" style="39" customWidth="1"/>
    <col min="14560" max="14560" width="11.42578125" style="39"/>
    <col min="14561" max="14561" width="17.5703125" style="39" customWidth="1"/>
    <col min="14562" max="14562" width="11.5703125" style="39" customWidth="1"/>
    <col min="14563" max="14566" width="11.42578125" style="39"/>
    <col min="14567" max="14567" width="22.5703125" style="39" customWidth="1"/>
    <col min="14568" max="14568" width="14" style="39" customWidth="1"/>
    <col min="14569" max="14569" width="1.7109375" style="39" customWidth="1"/>
    <col min="14570" max="14814" width="11.42578125" style="39"/>
    <col min="14815" max="14815" width="4.42578125" style="39" customWidth="1"/>
    <col min="14816" max="14816" width="11.42578125" style="39"/>
    <col min="14817" max="14817" width="17.5703125" style="39" customWidth="1"/>
    <col min="14818" max="14818" width="11.5703125" style="39" customWidth="1"/>
    <col min="14819" max="14822" width="11.42578125" style="39"/>
    <col min="14823" max="14823" width="22.5703125" style="39" customWidth="1"/>
    <col min="14824" max="14824" width="14" style="39" customWidth="1"/>
    <col min="14825" max="14825" width="1.7109375" style="39" customWidth="1"/>
    <col min="14826" max="15070" width="11.42578125" style="39"/>
    <col min="15071" max="15071" width="4.42578125" style="39" customWidth="1"/>
    <col min="15072" max="15072" width="11.42578125" style="39"/>
    <col min="15073" max="15073" width="17.5703125" style="39" customWidth="1"/>
    <col min="15074" max="15074" width="11.5703125" style="39" customWidth="1"/>
    <col min="15075" max="15078" width="11.42578125" style="39"/>
    <col min="15079" max="15079" width="22.5703125" style="39" customWidth="1"/>
    <col min="15080" max="15080" width="14" style="39" customWidth="1"/>
    <col min="15081" max="15081" width="1.7109375" style="39" customWidth="1"/>
    <col min="15082" max="15326" width="11.42578125" style="39"/>
    <col min="15327" max="15327" width="4.42578125" style="39" customWidth="1"/>
    <col min="15328" max="15328" width="11.42578125" style="39"/>
    <col min="15329" max="15329" width="17.5703125" style="39" customWidth="1"/>
    <col min="15330" max="15330" width="11.5703125" style="39" customWidth="1"/>
    <col min="15331" max="15334" width="11.42578125" style="39"/>
    <col min="15335" max="15335" width="22.5703125" style="39" customWidth="1"/>
    <col min="15336" max="15336" width="14" style="39" customWidth="1"/>
    <col min="15337" max="15337" width="1.7109375" style="39" customWidth="1"/>
    <col min="15338" max="15582" width="11.42578125" style="39"/>
    <col min="15583" max="15583" width="4.42578125" style="39" customWidth="1"/>
    <col min="15584" max="15584" width="11.42578125" style="39"/>
    <col min="15585" max="15585" width="17.5703125" style="39" customWidth="1"/>
    <col min="15586" max="15586" width="11.5703125" style="39" customWidth="1"/>
    <col min="15587" max="15590" width="11.42578125" style="39"/>
    <col min="15591" max="15591" width="22.5703125" style="39" customWidth="1"/>
    <col min="15592" max="15592" width="14" style="39" customWidth="1"/>
    <col min="15593" max="15593" width="1.7109375" style="39" customWidth="1"/>
    <col min="15594" max="15838" width="11.42578125" style="39"/>
    <col min="15839" max="15839" width="4.42578125" style="39" customWidth="1"/>
    <col min="15840" max="15840" width="11.42578125" style="39"/>
    <col min="15841" max="15841" width="17.5703125" style="39" customWidth="1"/>
    <col min="15842" max="15842" width="11.5703125" style="39" customWidth="1"/>
    <col min="15843" max="15846" width="11.42578125" style="39"/>
    <col min="15847" max="15847" width="22.5703125" style="39" customWidth="1"/>
    <col min="15848" max="15848" width="14" style="39" customWidth="1"/>
    <col min="15849" max="15849" width="1.7109375" style="39" customWidth="1"/>
    <col min="15850" max="16094" width="11.42578125" style="39"/>
    <col min="16095" max="16095" width="4.42578125" style="39" customWidth="1"/>
    <col min="16096" max="16096" width="11.42578125" style="39"/>
    <col min="16097" max="16097" width="17.5703125" style="39" customWidth="1"/>
    <col min="16098" max="16098" width="11.5703125" style="39" customWidth="1"/>
    <col min="16099" max="16102" width="11.42578125" style="39"/>
    <col min="16103" max="16103" width="22.5703125" style="39" customWidth="1"/>
    <col min="16104" max="16104" width="14" style="39" customWidth="1"/>
    <col min="16105" max="16105" width="1.7109375" style="39" customWidth="1"/>
    <col min="16106" max="16384" width="11.42578125" style="39"/>
  </cols>
  <sheetData>
    <row r="1" spans="2:10" ht="6" customHeight="1" thickBot="1" x14ac:dyDescent="0.25"/>
    <row r="2" spans="2:10" ht="19.5" customHeight="1" x14ac:dyDescent="0.2">
      <c r="B2" s="40"/>
      <c r="C2" s="41"/>
      <c r="D2" s="42" t="s">
        <v>17</v>
      </c>
      <c r="E2" s="43"/>
      <c r="F2" s="43"/>
      <c r="G2" s="43"/>
      <c r="H2" s="43"/>
      <c r="I2" s="44"/>
      <c r="J2" s="45" t="s">
        <v>18</v>
      </c>
    </row>
    <row r="3" spans="2:10" ht="13.5" thickBot="1" x14ac:dyDescent="0.25">
      <c r="B3" s="46"/>
      <c r="C3" s="47"/>
      <c r="D3" s="48"/>
      <c r="E3" s="49"/>
      <c r="F3" s="49"/>
      <c r="G3" s="49"/>
      <c r="H3" s="49"/>
      <c r="I3" s="50"/>
      <c r="J3" s="51"/>
    </row>
    <row r="4" spans="2:10" x14ac:dyDescent="0.2">
      <c r="B4" s="46"/>
      <c r="C4" s="47"/>
      <c r="D4" s="42" t="s">
        <v>19</v>
      </c>
      <c r="E4" s="43"/>
      <c r="F4" s="43"/>
      <c r="G4" s="43"/>
      <c r="H4" s="43"/>
      <c r="I4" s="44"/>
      <c r="J4" s="45" t="s">
        <v>20</v>
      </c>
    </row>
    <row r="5" spans="2:10" x14ac:dyDescent="0.2">
      <c r="B5" s="46"/>
      <c r="C5" s="47"/>
      <c r="D5" s="52"/>
      <c r="E5" s="53"/>
      <c r="F5" s="53"/>
      <c r="G5" s="53"/>
      <c r="H5" s="53"/>
      <c r="I5" s="54"/>
      <c r="J5" s="55"/>
    </row>
    <row r="6" spans="2:10" ht="13.5" thickBot="1" x14ac:dyDescent="0.25">
      <c r="B6" s="56"/>
      <c r="C6" s="57"/>
      <c r="D6" s="48"/>
      <c r="E6" s="49"/>
      <c r="F6" s="49"/>
      <c r="G6" s="49"/>
      <c r="H6" s="49"/>
      <c r="I6" s="50"/>
      <c r="J6" s="51"/>
    </row>
    <row r="7" spans="2:10" x14ac:dyDescent="0.2">
      <c r="B7" s="58"/>
      <c r="J7" s="59"/>
    </row>
    <row r="8" spans="2:10" x14ac:dyDescent="0.2">
      <c r="B8" s="58"/>
      <c r="J8" s="59"/>
    </row>
    <row r="9" spans="2:10" x14ac:dyDescent="0.2">
      <c r="B9" s="58"/>
      <c r="J9" s="59"/>
    </row>
    <row r="10" spans="2:10" x14ac:dyDescent="0.2">
      <c r="B10" s="58"/>
      <c r="C10" s="60" t="s">
        <v>274</v>
      </c>
      <c r="E10" s="61"/>
      <c r="J10" s="59"/>
    </row>
    <row r="11" spans="2:10" x14ac:dyDescent="0.2">
      <c r="B11" s="58"/>
      <c r="J11" s="59"/>
    </row>
    <row r="12" spans="2:10" x14ac:dyDescent="0.2">
      <c r="B12" s="58"/>
      <c r="C12" s="60" t="s">
        <v>257</v>
      </c>
      <c r="J12" s="59"/>
    </row>
    <row r="13" spans="2:10" x14ac:dyDescent="0.2">
      <c r="B13" s="58"/>
      <c r="C13" s="60" t="s">
        <v>258</v>
      </c>
      <c r="J13" s="59"/>
    </row>
    <row r="14" spans="2:10" x14ac:dyDescent="0.2">
      <c r="B14" s="58"/>
      <c r="J14" s="59"/>
    </row>
    <row r="15" spans="2:10" x14ac:dyDescent="0.2">
      <c r="B15" s="58"/>
      <c r="C15" s="39" t="s">
        <v>21</v>
      </c>
      <c r="J15" s="59"/>
    </row>
    <row r="16" spans="2:10" x14ac:dyDescent="0.2">
      <c r="B16" s="58"/>
      <c r="C16" s="62"/>
      <c r="J16" s="59"/>
    </row>
    <row r="17" spans="2:10" x14ac:dyDescent="0.2">
      <c r="B17" s="58"/>
      <c r="C17" s="39" t="s">
        <v>22</v>
      </c>
      <c r="D17" s="61"/>
      <c r="H17" s="63" t="s">
        <v>23</v>
      </c>
      <c r="I17" s="63" t="s">
        <v>24</v>
      </c>
      <c r="J17" s="59"/>
    </row>
    <row r="18" spans="2:10" x14ac:dyDescent="0.2">
      <c r="B18" s="58"/>
      <c r="C18" s="60" t="s">
        <v>25</v>
      </c>
      <c r="D18" s="60"/>
      <c r="E18" s="60"/>
      <c r="F18" s="60"/>
      <c r="H18" s="64">
        <v>84</v>
      </c>
      <c r="I18" s="98">
        <v>3509403</v>
      </c>
      <c r="J18" s="59"/>
    </row>
    <row r="19" spans="2:10" x14ac:dyDescent="0.2">
      <c r="B19" s="58"/>
      <c r="C19" s="39" t="s">
        <v>26</v>
      </c>
      <c r="H19" s="65">
        <v>46</v>
      </c>
      <c r="I19" s="66">
        <v>920789</v>
      </c>
      <c r="J19" s="59"/>
    </row>
    <row r="20" spans="2:10" x14ac:dyDescent="0.2">
      <c r="B20" s="58"/>
      <c r="C20" s="39" t="s">
        <v>27</v>
      </c>
      <c r="H20" s="65">
        <v>0</v>
      </c>
      <c r="I20" s="66">
        <v>0</v>
      </c>
      <c r="J20" s="59"/>
    </row>
    <row r="21" spans="2:10" x14ac:dyDescent="0.2">
      <c r="B21" s="58"/>
      <c r="C21" s="39" t="s">
        <v>28</v>
      </c>
      <c r="H21" s="65">
        <v>26</v>
      </c>
      <c r="I21" s="67">
        <v>2302217</v>
      </c>
      <c r="J21" s="59"/>
    </row>
    <row r="22" spans="2:10" x14ac:dyDescent="0.2">
      <c r="B22" s="58"/>
      <c r="C22" s="39" t="s">
        <v>269</v>
      </c>
      <c r="H22" s="65">
        <v>12</v>
      </c>
      <c r="I22" s="66">
        <v>286397</v>
      </c>
      <c r="J22" s="59"/>
    </row>
    <row r="23" spans="2:10" ht="13.5" thickBot="1" x14ac:dyDescent="0.25">
      <c r="B23" s="58"/>
      <c r="C23" s="39" t="s">
        <v>29</v>
      </c>
      <c r="H23" s="68">
        <v>0</v>
      </c>
      <c r="I23" s="69">
        <v>0</v>
      </c>
      <c r="J23" s="59"/>
    </row>
    <row r="24" spans="2:10" x14ac:dyDescent="0.2">
      <c r="B24" s="58"/>
      <c r="C24" s="60" t="s">
        <v>30</v>
      </c>
      <c r="D24" s="60"/>
      <c r="E24" s="60"/>
      <c r="F24" s="60"/>
      <c r="H24" s="64">
        <f>H19+H20+H21+H22+H23</f>
        <v>84</v>
      </c>
      <c r="I24" s="70">
        <f>I19+I20+I21+I22+I23</f>
        <v>3509403</v>
      </c>
      <c r="J24" s="59"/>
    </row>
    <row r="25" spans="2:10" x14ac:dyDescent="0.2">
      <c r="B25" s="58"/>
      <c r="C25" s="39" t="s">
        <v>31</v>
      </c>
      <c r="H25" s="65">
        <v>0</v>
      </c>
      <c r="I25" s="66">
        <v>0</v>
      </c>
      <c r="J25" s="59"/>
    </row>
    <row r="26" spans="2:10" x14ac:dyDescent="0.2">
      <c r="B26" s="58"/>
      <c r="C26" s="39" t="s">
        <v>32</v>
      </c>
      <c r="H26" s="65">
        <v>0</v>
      </c>
      <c r="I26" s="66">
        <v>0</v>
      </c>
      <c r="J26" s="59"/>
    </row>
    <row r="27" spans="2:10" ht="13.5" thickBot="1" x14ac:dyDescent="0.25">
      <c r="B27" s="58"/>
      <c r="C27" s="39" t="s">
        <v>33</v>
      </c>
      <c r="H27" s="68">
        <v>0</v>
      </c>
      <c r="I27" s="69">
        <v>0</v>
      </c>
      <c r="J27" s="59"/>
    </row>
    <row r="28" spans="2:10" x14ac:dyDescent="0.2">
      <c r="B28" s="58"/>
      <c r="C28" s="60" t="s">
        <v>34</v>
      </c>
      <c r="D28" s="60"/>
      <c r="E28" s="60"/>
      <c r="F28" s="60"/>
      <c r="H28" s="64">
        <f>H25+H26+H27</f>
        <v>0</v>
      </c>
      <c r="I28" s="70">
        <f>I25+I26+I27</f>
        <v>0</v>
      </c>
      <c r="J28" s="59"/>
    </row>
    <row r="29" spans="2:10" ht="13.5" thickBot="1" x14ac:dyDescent="0.25">
      <c r="B29" s="58"/>
      <c r="C29" s="39" t="s">
        <v>35</v>
      </c>
      <c r="D29" s="60"/>
      <c r="E29" s="60"/>
      <c r="F29" s="60"/>
      <c r="H29" s="68">
        <v>0</v>
      </c>
      <c r="I29" s="69">
        <v>0</v>
      </c>
      <c r="J29" s="59"/>
    </row>
    <row r="30" spans="2:10" x14ac:dyDescent="0.2">
      <c r="B30" s="58"/>
      <c r="C30" s="60" t="s">
        <v>36</v>
      </c>
      <c r="D30" s="60"/>
      <c r="E30" s="60"/>
      <c r="F30" s="60"/>
      <c r="H30" s="65">
        <f>H29</f>
        <v>0</v>
      </c>
      <c r="I30" s="66">
        <f>I29</f>
        <v>0</v>
      </c>
      <c r="J30" s="59"/>
    </row>
    <row r="31" spans="2:10" x14ac:dyDescent="0.2">
      <c r="B31" s="58"/>
      <c r="C31" s="60"/>
      <c r="D31" s="60"/>
      <c r="E31" s="60"/>
      <c r="F31" s="60"/>
      <c r="H31" s="71"/>
      <c r="I31" s="70"/>
      <c r="J31" s="59"/>
    </row>
    <row r="32" spans="2:10" ht="13.5" thickBot="1" x14ac:dyDescent="0.25">
      <c r="B32" s="58"/>
      <c r="C32" s="60" t="s">
        <v>37</v>
      </c>
      <c r="D32" s="60"/>
      <c r="H32" s="72">
        <f>H24+H28+H30</f>
        <v>84</v>
      </c>
      <c r="I32" s="73">
        <f>I24+I28+I30</f>
        <v>3509403</v>
      </c>
      <c r="J32" s="59"/>
    </row>
    <row r="33" spans="2:10" ht="13.5" thickTop="1" x14ac:dyDescent="0.2">
      <c r="B33" s="58"/>
      <c r="C33" s="60"/>
      <c r="D33" s="60"/>
      <c r="H33" s="74"/>
      <c r="I33" s="66"/>
      <c r="J33" s="59"/>
    </row>
    <row r="34" spans="2:10" x14ac:dyDescent="0.2">
      <c r="B34" s="58"/>
      <c r="G34" s="74"/>
      <c r="H34" s="74"/>
      <c r="I34" s="74"/>
      <c r="J34" s="59"/>
    </row>
    <row r="35" spans="2:10" x14ac:dyDescent="0.2">
      <c r="B35" s="58"/>
      <c r="G35" s="74"/>
      <c r="H35" s="74"/>
      <c r="I35" s="74"/>
      <c r="J35" s="59"/>
    </row>
    <row r="36" spans="2:10" x14ac:dyDescent="0.2">
      <c r="B36" s="58"/>
      <c r="G36" s="74"/>
      <c r="H36" s="74"/>
      <c r="I36" s="74"/>
      <c r="J36" s="59"/>
    </row>
    <row r="37" spans="2:10" ht="13.5" thickBot="1" x14ac:dyDescent="0.25">
      <c r="B37" s="58"/>
      <c r="C37" s="75"/>
      <c r="D37" s="75"/>
      <c r="G37" s="76" t="s">
        <v>38</v>
      </c>
      <c r="H37" s="75"/>
      <c r="I37" s="74"/>
      <c r="J37" s="59"/>
    </row>
    <row r="38" spans="2:10" ht="4.5" customHeight="1" x14ac:dyDescent="0.2">
      <c r="B38" s="58"/>
      <c r="C38" s="74"/>
      <c r="D38" s="74"/>
      <c r="G38" s="74"/>
      <c r="H38" s="74"/>
      <c r="I38" s="74"/>
      <c r="J38" s="59"/>
    </row>
    <row r="39" spans="2:10" x14ac:dyDescent="0.2">
      <c r="B39" s="58"/>
      <c r="C39" s="60" t="s">
        <v>39</v>
      </c>
      <c r="G39" s="77" t="s">
        <v>40</v>
      </c>
      <c r="H39" s="74"/>
      <c r="I39" s="74"/>
      <c r="J39" s="59"/>
    </row>
    <row r="40" spans="2:10" x14ac:dyDescent="0.2">
      <c r="B40" s="58"/>
      <c r="G40" s="74"/>
      <c r="H40" s="74"/>
      <c r="I40" s="74"/>
      <c r="J40" s="59"/>
    </row>
    <row r="41" spans="2:10" ht="18.75" customHeight="1" thickBot="1" x14ac:dyDescent="0.25">
      <c r="B41" s="78"/>
      <c r="C41" s="79"/>
      <c r="D41" s="79"/>
      <c r="E41" s="79"/>
      <c r="F41" s="79"/>
      <c r="G41" s="75"/>
      <c r="H41" s="75"/>
      <c r="I41" s="75"/>
      <c r="J41" s="8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RC</vt:lpstr>
      <vt:lpstr>INFO IPS RS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dcterms:created xsi:type="dcterms:W3CDTF">2022-10-07T19:11:05Z</dcterms:created>
  <dcterms:modified xsi:type="dcterms:W3CDTF">2022-10-11T15:20:50Z</dcterms:modified>
</cp:coreProperties>
</file>