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B6CE02DF-74A4-4E62-9952-CAE016112327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0" hidden="1">'INFO IPS'!$A$10:$H$13</definedName>
  </definedNames>
  <calcPr calcId="191029"/>
  <pivotCaches>
    <pivotCache cacheId="1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  <c r="F5" i="1" l="1"/>
  <c r="F4" i="1"/>
  <c r="B1" i="1"/>
</calcChain>
</file>

<file path=xl/sharedStrings.xml><?xml version="1.0" encoding="utf-8"?>
<sst xmlns="http://schemas.openxmlformats.org/spreadsheetml/2006/main" count="150" uniqueCount="126">
  <si>
    <t>FECHA</t>
  </si>
  <si>
    <t>PERIODO RECLAMADO</t>
  </si>
  <si>
    <t>desde</t>
  </si>
  <si>
    <t>hasta</t>
  </si>
  <si>
    <t>NOMBRE IPS</t>
  </si>
  <si>
    <t>NIT</t>
  </si>
  <si>
    <t>SALDO RECLAMADO</t>
  </si>
  <si>
    <t>CONTACTO</t>
  </si>
  <si>
    <t>CANTIDAD FACTURAS</t>
  </si>
  <si>
    <t>CARGO</t>
  </si>
  <si>
    <t>CORREO</t>
  </si>
  <si>
    <t>TELEFONO</t>
  </si>
  <si>
    <t>PREFIJO</t>
  </si>
  <si>
    <t>NUMERO DE FACTURA</t>
  </si>
  <si>
    <t>FECHA DE FACTURA</t>
  </si>
  <si>
    <t xml:space="preserve">VALOR FACTURA </t>
  </si>
  <si>
    <t>GLOSA ACTIVA</t>
  </si>
  <si>
    <t>SALDO ACTUAL</t>
  </si>
  <si>
    <t>RESPONSABLE AREA</t>
  </si>
  <si>
    <t>Diego Aguado</t>
  </si>
  <si>
    <t>ANALISTA CARTERA</t>
  </si>
  <si>
    <t>FECHA RADICACION</t>
  </si>
  <si>
    <t>OTROS CORREOS NECESARIOS</t>
  </si>
  <si>
    <t>NOMBRE EPS</t>
  </si>
  <si>
    <t>Versión 1</t>
  </si>
  <si>
    <t xml:space="preserve">Aprobación: 01-08-2020              </t>
  </si>
  <si>
    <t>Cel. 3145901289</t>
  </si>
  <si>
    <t>Código: OP-FR-018</t>
  </si>
  <si>
    <t>JOSE ALEJANDRO IBITO HENAO</t>
  </si>
  <si>
    <t>carterahospitalulloa@gmail.com</t>
  </si>
  <si>
    <t>carteradfa@gmail.com</t>
  </si>
  <si>
    <t>HOSPITAL LOCAL PEDRO SAEN DIAZ</t>
  </si>
  <si>
    <t>891.902.036-9</t>
  </si>
  <si>
    <t>FE</t>
  </si>
  <si>
    <t>ENTIDAD</t>
  </si>
  <si>
    <t xml:space="preserve">Comfenalco  Valle  E.P.S. 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</si>
  <si>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</si>
  <si>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</si>
  <si>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</si>
  <si>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</si>
  <si>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</si>
  <si>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</si>
  <si>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</si>
  <si>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</si>
  <si>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</si>
  <si>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</si>
  <si>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</si>
  <si>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</si>
  <si>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</si>
  <si>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21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</si>
  <si>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</si>
  <si>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</si>
  <si>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</si>
  <si>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</si>
  <si>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</si>
  <si>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</si>
  <si>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</si>
  <si>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</si>
  <si>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</si>
  <si>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</si>
  <si>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</si>
  <si>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</si>
  <si>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</si>
  <si>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</si>
  <si>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</si>
  <si>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</si>
  <si>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</si>
  <si>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</si>
  <si>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</si>
  <si>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</si>
  <si>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</si>
  <si>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</si>
  <si>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</si>
  <si>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</si>
  <si>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</si>
  <si>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</si>
  <si>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</si>
  <si>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</si>
  <si>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</si>
  <si>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</si>
  <si>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</si>
  <si>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</si>
  <si>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HOSPITAL LOCAL PEDRO SAENZ</t>
  </si>
  <si>
    <t>FE_19532</t>
  </si>
  <si>
    <t>891902036_FE_19532</t>
  </si>
  <si>
    <t>A)Factura no radicada en ERP</t>
  </si>
  <si>
    <t>no_cruza</t>
  </si>
  <si>
    <t>FE_21310</t>
  </si>
  <si>
    <t>891902036_FE_21310</t>
  </si>
  <si>
    <t>FE_21309</t>
  </si>
  <si>
    <t>891902036_FE_21309</t>
  </si>
  <si>
    <t>FE_22027</t>
  </si>
  <si>
    <t>891902036_FE_22027</t>
  </si>
  <si>
    <t>FACTURA NO RADICADA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</si>
  <si>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</si>
  <si>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</si>
  <si>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</si>
  <si>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</si>
  <si>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</si>
  <si>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</si>
  <si>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</si>
  <si>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</si>
  <si>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</si>
  <si>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</si>
  <si>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</si>
  <si>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</si>
  <si>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</si>
  <si>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</si>
  <si>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</si>
  <si>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</si>
  <si>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</si>
  <si>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</si>
  <si>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</si>
  <si>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</si>
  <si>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</si>
  <si>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</si>
  <si>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</si>
  <si>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</si>
  <si>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</si>
  <si>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</si>
  <si>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</si>
  <si>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</si>
  <si>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24 DE 2022</t>
  </si>
  <si>
    <t>Señores : HOSPITAL LOCAL PEDRO SAENZ</t>
  </si>
  <si>
    <t>NIT: 891902036</t>
  </si>
  <si>
    <t>A continuacion me permito remitir nuestra respuesta al estado de cartera presentado en la fecha: 20/10/2022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</si>
</sst>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.00\ _€_-;\-* #,##0.00\ _€_-;_-* &quot;-&quot;??\ _€_-;_-@_-"/>
    <numFmt numFmtId="166" formatCode="_-* #,##0_-;\-* #,##0_-;_-* &quot;-&quot;??_-;_-@_-"/>
    <numFmt numFmtId="167" formatCode="dd/mm/yyyy;@"/>
    <numFmt numFmtId="168" formatCode="&quot;$&quot;\ #,##0"/>
    <numFmt numFmtId="173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00B0F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555555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8" fillId="0" borderId="0"/>
    <xf numFmtId="0" fontId="7" fillId="0" borderId="0"/>
  </cellStyleXfs>
  <cellXfs count="111">
    <xf numFmtId="0" fontId="0" fillId="0" borderId="0" xfId="0"/>
    <xf numFmtId="0" fontId="0" fillId="2" borderId="0" xfId="0" applyFill="1"/>
    <xf numFmtId="0" fontId="3" fillId="2" borderId="1" xfId="0" applyFont="1" applyFill="1" applyBorder="1"/>
    <xf numFmtId="167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/>
    </xf>
    <xf numFmtId="14" fontId="0" fillId="2" borderId="0" xfId="0" applyNumberFormat="1" applyFill="1"/>
    <xf numFmtId="41" fontId="0" fillId="2" borderId="0" xfId="5" applyFont="1" applyFill="1"/>
    <xf numFmtId="166" fontId="0" fillId="0" borderId="1" xfId="6" applyNumberFormat="1" applyFont="1" applyBorder="1"/>
    <xf numFmtId="166" fontId="3" fillId="3" borderId="1" xfId="6" applyNumberFormat="1" applyFont="1" applyFill="1" applyBorder="1" applyAlignment="1">
      <alignment horizontal="center" vertical="center" wrapText="1"/>
    </xf>
    <xf numFmtId="166" fontId="3" fillId="3" borderId="1" xfId="6" applyNumberFormat="1" applyFont="1" applyFill="1" applyBorder="1" applyAlignment="1">
      <alignment horizontal="center" vertical="center"/>
    </xf>
    <xf numFmtId="166" fontId="0" fillId="2" borderId="1" xfId="6" applyNumberFormat="1" applyFont="1" applyFill="1" applyBorder="1"/>
    <xf numFmtId="0" fontId="0" fillId="0" borderId="1" xfId="0" applyFont="1" applyBorder="1"/>
    <xf numFmtId="0" fontId="0" fillId="2" borderId="1" xfId="0" applyFont="1" applyFill="1" applyBorder="1"/>
    <xf numFmtId="14" fontId="0" fillId="0" borderId="1" xfId="0" applyNumberFormat="1" applyFont="1" applyBorder="1"/>
    <xf numFmtId="0" fontId="0" fillId="2" borderId="1" xfId="0" applyNumberFormat="1" applyFont="1" applyFill="1" applyBorder="1"/>
    <xf numFmtId="14" fontId="0" fillId="2" borderId="1" xfId="0" applyNumberFormat="1" applyFont="1" applyFill="1" applyBorder="1"/>
    <xf numFmtId="0" fontId="5" fillId="0" borderId="1" xfId="0" applyFont="1" applyBorder="1" applyAlignment="1">
      <alignment horizontal="center" wrapText="1"/>
    </xf>
    <xf numFmtId="0" fontId="10" fillId="0" borderId="1" xfId="8" applyFont="1" applyFill="1" applyBorder="1" applyAlignment="1">
      <alignment horizontal="right" wrapText="1"/>
    </xf>
    <xf numFmtId="14" fontId="10" fillId="0" borderId="1" xfId="8" applyNumberFormat="1" applyFont="1" applyFill="1" applyBorder="1" applyAlignment="1">
      <alignment horizontal="right" wrapText="1"/>
    </xf>
    <xf numFmtId="166" fontId="10" fillId="0" borderId="1" xfId="6" applyNumberFormat="1" applyFont="1" applyFill="1" applyBorder="1" applyAlignment="1">
      <alignment horizontal="right" wrapText="1"/>
    </xf>
    <xf numFmtId="14" fontId="0" fillId="2" borderId="1" xfId="0" applyNumberFormat="1" applyFont="1" applyFill="1" applyBorder="1" applyAlignment="1">
      <alignment horizontal="left"/>
    </xf>
    <xf numFmtId="166" fontId="3" fillId="2" borderId="2" xfId="2" applyNumberFormat="1" applyFont="1" applyFill="1" applyBorder="1" applyAlignment="1">
      <alignment horizontal="center" vertical="center"/>
    </xf>
    <xf numFmtId="166" fontId="3" fillId="2" borderId="3" xfId="2" applyNumberFormat="1" applyFont="1" applyFill="1" applyBorder="1" applyAlignment="1">
      <alignment horizontal="center" vertical="center"/>
    </xf>
    <xf numFmtId="166" fontId="3" fillId="2" borderId="4" xfId="2" applyNumberFormat="1" applyFont="1" applyFill="1" applyBorder="1" applyAlignment="1">
      <alignment horizontal="center" vertical="center"/>
    </xf>
    <xf numFmtId="166" fontId="3" fillId="2" borderId="5" xfId="2" applyNumberFormat="1" applyFont="1" applyFill="1" applyBorder="1" applyAlignment="1">
      <alignment horizontal="center" vertical="center"/>
    </xf>
    <xf numFmtId="166" fontId="3" fillId="2" borderId="6" xfId="2" applyNumberFormat="1" applyFont="1" applyFill="1" applyBorder="1" applyAlignment="1">
      <alignment horizontal="center" vertical="center"/>
    </xf>
    <xf numFmtId="166" fontId="3" fillId="2" borderId="7" xfId="2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/>
    </xf>
    <xf numFmtId="0" fontId="0" fillId="0" borderId="1" xfId="0" applyFont="1" applyBorder="1"/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44" fontId="0" fillId="2" borderId="8" xfId="4" applyFont="1" applyFill="1" applyBorder="1" applyAlignment="1">
      <alignment horizontal="center"/>
    </xf>
    <xf numFmtId="44" fontId="0" fillId="2" borderId="9" xfId="4" applyFont="1" applyFill="1" applyBorder="1" applyAlignment="1">
      <alignment horizontal="center"/>
    </xf>
    <xf numFmtId="44" fontId="0" fillId="2" borderId="10" xfId="4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2" fillId="0" borderId="0" xfId="1" applyFont="1" applyFill="1"/>
    <xf numFmtId="0" fontId="0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left"/>
    </xf>
    <xf numFmtId="1" fontId="0" fillId="2" borderId="1" xfId="0" applyNumberFormat="1" applyFont="1" applyFill="1" applyBorder="1" applyAlignment="1">
      <alignment horizontal="center"/>
    </xf>
    <xf numFmtId="168" fontId="0" fillId="0" borderId="0" xfId="0" applyNumberFormat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8" fontId="0" fillId="0" borderId="1" xfId="0" applyNumberFormat="1" applyBorder="1"/>
    <xf numFmtId="0" fontId="0" fillId="0" borderId="11" xfId="0" applyBorder="1"/>
    <xf numFmtId="0" fontId="0" fillId="0" borderId="11" xfId="0" pivotButton="1" applyBorder="1"/>
    <xf numFmtId="0" fontId="0" fillId="0" borderId="12" xfId="0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168" fontId="0" fillId="0" borderId="12" xfId="0" applyNumberFormat="1" applyBorder="1"/>
    <xf numFmtId="168" fontId="0" fillId="0" borderId="14" xfId="0" applyNumberFormat="1" applyBorder="1"/>
    <xf numFmtId="0" fontId="8" fillId="0" borderId="0" xfId="9" applyFont="1"/>
    <xf numFmtId="0" fontId="8" fillId="0" borderId="15" xfId="9" applyFont="1" applyBorder="1" applyAlignment="1">
      <alignment horizontal="centerContinuous"/>
    </xf>
    <xf numFmtId="0" fontId="8" fillId="0" borderId="16" xfId="9" applyFont="1" applyBorder="1" applyAlignment="1">
      <alignment horizontal="centerContinuous"/>
    </xf>
    <xf numFmtId="0" fontId="11" fillId="0" borderId="15" xfId="9" applyFont="1" applyBorder="1" applyAlignment="1">
      <alignment horizontal="centerContinuous" vertical="center"/>
    </xf>
    <xf numFmtId="0" fontId="11" fillId="0" borderId="17" xfId="9" applyFont="1" applyBorder="1" applyAlignment="1">
      <alignment horizontal="centerContinuous" vertical="center"/>
    </xf>
    <xf numFmtId="0" fontId="11" fillId="0" borderId="16" xfId="9" applyFont="1" applyBorder="1" applyAlignment="1">
      <alignment horizontal="centerContinuous" vertical="center"/>
    </xf>
    <xf numFmtId="0" fontId="11" fillId="0" borderId="18" xfId="9" applyFont="1" applyBorder="1" applyAlignment="1">
      <alignment horizontal="centerContinuous" vertical="center"/>
    </xf>
    <xf numFmtId="0" fontId="8" fillId="0" borderId="19" xfId="9" applyFont="1" applyBorder="1" applyAlignment="1">
      <alignment horizontal="centerContinuous"/>
    </xf>
    <xf numFmtId="0" fontId="8" fillId="0" borderId="20" xfId="9" applyFont="1" applyBorder="1" applyAlignment="1">
      <alignment horizontal="centerContinuous"/>
    </xf>
    <xf numFmtId="0" fontId="11" fillId="0" borderId="21" xfId="9" applyFont="1" applyBorder="1" applyAlignment="1">
      <alignment horizontal="centerContinuous" vertical="center"/>
    </xf>
    <xf numFmtId="0" fontId="11" fillId="0" borderId="22" xfId="9" applyFont="1" applyBorder="1" applyAlignment="1">
      <alignment horizontal="centerContinuous" vertical="center"/>
    </xf>
    <xf numFmtId="0" fontId="11" fillId="0" borderId="23" xfId="9" applyFont="1" applyBorder="1" applyAlignment="1">
      <alignment horizontal="centerContinuous" vertical="center"/>
    </xf>
    <xf numFmtId="0" fontId="11" fillId="0" borderId="24" xfId="9" applyFont="1" applyBorder="1" applyAlignment="1">
      <alignment horizontal="centerContinuous" vertical="center"/>
    </xf>
    <xf numFmtId="0" fontId="11" fillId="0" borderId="19" xfId="9" applyFont="1" applyBorder="1" applyAlignment="1">
      <alignment horizontal="centerContinuous" vertical="center"/>
    </xf>
    <xf numFmtId="0" fontId="11" fillId="0" borderId="0" xfId="9" applyFont="1" applyAlignment="1">
      <alignment horizontal="centerContinuous" vertical="center"/>
    </xf>
    <xf numFmtId="0" fontId="11" fillId="0" borderId="20" xfId="9" applyFont="1" applyBorder="1" applyAlignment="1">
      <alignment horizontal="centerContinuous" vertical="center"/>
    </xf>
    <xf numFmtId="0" fontId="11" fillId="0" borderId="25" xfId="9" applyFont="1" applyBorder="1" applyAlignment="1">
      <alignment horizontal="centerContinuous" vertical="center"/>
    </xf>
    <xf numFmtId="0" fontId="8" fillId="0" borderId="21" xfId="9" applyFont="1" applyBorder="1" applyAlignment="1">
      <alignment horizontal="centerContinuous"/>
    </xf>
    <xf numFmtId="0" fontId="8" fillId="0" borderId="23" xfId="9" applyFont="1" applyBorder="1" applyAlignment="1">
      <alignment horizontal="centerContinuous"/>
    </xf>
    <xf numFmtId="0" fontId="8" fillId="0" borderId="19" xfId="9" applyFont="1" applyBorder="1"/>
    <xf numFmtId="0" fontId="8" fillId="0" borderId="20" xfId="9" applyFont="1" applyBorder="1"/>
    <xf numFmtId="0" fontId="11" fillId="0" borderId="0" xfId="9" applyFont="1"/>
    <xf numFmtId="14" fontId="8" fillId="0" borderId="0" xfId="9" applyNumberFormat="1" applyFont="1"/>
    <xf numFmtId="14" fontId="8" fillId="0" borderId="0" xfId="9" applyNumberFormat="1" applyFont="1" applyAlignment="1">
      <alignment horizontal="left"/>
    </xf>
    <xf numFmtId="0" fontId="11" fillId="0" borderId="0" xfId="9" applyFont="1" applyAlignment="1">
      <alignment horizontal="center"/>
    </xf>
    <xf numFmtId="1" fontId="11" fillId="0" borderId="0" xfId="9" applyNumberFormat="1" applyFont="1" applyAlignment="1">
      <alignment horizontal="center"/>
    </xf>
    <xf numFmtId="168" fontId="11" fillId="0" borderId="0" xfId="9" applyNumberFormat="1" applyFont="1" applyAlignment="1">
      <alignment horizontal="right"/>
    </xf>
    <xf numFmtId="1" fontId="8" fillId="0" borderId="0" xfId="9" applyNumberFormat="1" applyFont="1" applyAlignment="1">
      <alignment horizontal="center"/>
    </xf>
    <xf numFmtId="173" fontId="8" fillId="0" borderId="0" xfId="9" applyNumberFormat="1" applyFont="1" applyAlignment="1">
      <alignment horizontal="right"/>
    </xf>
    <xf numFmtId="168" fontId="8" fillId="0" borderId="0" xfId="9" applyNumberFormat="1" applyFont="1" applyAlignment="1">
      <alignment horizontal="right"/>
    </xf>
    <xf numFmtId="1" fontId="8" fillId="0" borderId="22" xfId="9" applyNumberFormat="1" applyFont="1" applyBorder="1" applyAlignment="1">
      <alignment horizontal="center"/>
    </xf>
    <xf numFmtId="173" fontId="8" fillId="0" borderId="22" xfId="9" applyNumberFormat="1" applyFont="1" applyBorder="1" applyAlignment="1">
      <alignment horizontal="right"/>
    </xf>
    <xf numFmtId="173" fontId="11" fillId="0" borderId="0" xfId="9" applyNumberFormat="1" applyFont="1" applyAlignment="1">
      <alignment horizontal="right"/>
    </xf>
    <xf numFmtId="0" fontId="8" fillId="0" borderId="0" xfId="9" applyFont="1" applyAlignment="1">
      <alignment horizontal="center"/>
    </xf>
    <xf numFmtId="1" fontId="11" fillId="0" borderId="26" xfId="9" applyNumberFormat="1" applyFont="1" applyBorder="1" applyAlignment="1">
      <alignment horizontal="center"/>
    </xf>
    <xf numFmtId="173" fontId="11" fillId="0" borderId="26" xfId="9" applyNumberFormat="1" applyFont="1" applyBorder="1" applyAlignment="1">
      <alignment horizontal="right"/>
    </xf>
    <xf numFmtId="173" fontId="8" fillId="0" borderId="0" xfId="9" applyNumberFormat="1" applyFont="1"/>
    <xf numFmtId="173" fontId="8" fillId="0" borderId="22" xfId="9" applyNumberFormat="1" applyFont="1" applyBorder="1"/>
    <xf numFmtId="173" fontId="11" fillId="0" borderId="22" xfId="9" applyNumberFormat="1" applyFont="1" applyBorder="1"/>
    <xf numFmtId="173" fontId="11" fillId="0" borderId="0" xfId="9" applyNumberFormat="1" applyFont="1"/>
    <xf numFmtId="0" fontId="8" fillId="0" borderId="21" xfId="9" applyFont="1" applyBorder="1"/>
    <xf numFmtId="0" fontId="8" fillId="0" borderId="22" xfId="9" applyFont="1" applyBorder="1"/>
    <xf numFmtId="0" fontId="8" fillId="0" borderId="23" xfId="9" applyFont="1" applyBorder="1"/>
  </cellXfs>
  <cellStyles count="10">
    <cellStyle name="Hipervínculo" xfId="1" builtinId="8"/>
    <cellStyle name="Millares" xfId="6" builtinId="3"/>
    <cellStyle name="Millares [0]" xfId="5" builtinId="6"/>
    <cellStyle name="Millares 3" xfId="2" xr:uid="{00000000-0005-0000-0000-000003000000}"/>
    <cellStyle name="Moneda" xfId="4" builtinId="4"/>
    <cellStyle name="Moneda [0] 2 2" xfId="3" xr:uid="{00000000-0005-0000-0000-000005000000}"/>
    <cellStyle name="Normal" xfId="0" builtinId="0"/>
    <cellStyle name="Normal 2" xfId="7" xr:uid="{00000000-0005-0000-0000-000007000000}"/>
    <cellStyle name="Normal 2 2" xfId="9" xr:uid="{ED36D26E-B1FD-41F1-A485-8D205636CD35}"/>
    <cellStyle name="Normal_Hoja2" xfId="8" xr:uid="{00000000-0005-0000-0000-000008000000}"/>
  </cellStyles>
  <dxfs count="5">
    <dxf>
      <numFmt numFmtId="172" formatCode="&quot;$&quot;\ #,##0.0"/>
    </dxf>
    <dxf>
      <numFmt numFmtId="168" formatCode="&quot;$&quot;\ #,##0"/>
    </dxf>
    <dxf>
      <numFmt numFmtId="172" formatCode="&quot;$&quot;\ #,##0.0"/>
    </dxf>
    <dxf>
      <numFmt numFmtId="171" formatCode="&quot;$&quot;\ #,##0.00"/>
    </dxf>
    <dxf>
      <numFmt numFmtId="171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D761F17-B3D6-49BA-BE95-252DDA6BE0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F50D77E-DA21-4F51-BB0D-9FD8943DA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8.466012500001" createdVersion="8" refreshedVersion="8" minRefreshableVersion="3" recordCount="4" xr:uid="{2F8FADEA-A237-4965-BCE4-9145E14EF1BC}">
  <cacheSource type="worksheet">
    <worksheetSource ref="A2:AT6" sheet="ESTADO DE CADA FACTURA"/>
  </cacheSource>
  <cacheFields count="46">
    <cacheField name="NIT_IPS" numFmtId="0">
      <sharedItems containsSemiMixedTypes="0" containsString="0" containsNumber="1" containsInteger="1" minValue="891902036" maxValue="89190203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9532" maxValue="22027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01-30T00:00:00" maxDate="2022-08-04T00:00:00"/>
    </cacheField>
    <cacheField name="VALOR_FACT_IPS" numFmtId="168">
      <sharedItems containsSemiMixedTypes="0" containsString="0" containsNumber="1" containsInteger="1" minValue="6000" maxValue="113325"/>
    </cacheField>
    <cacheField name="SALDO_FACT_IPS" numFmtId="168">
      <sharedItems containsSemiMixedTypes="0" containsString="0" containsNumber="1" containsInteger="1" minValue="6000" maxValue="113325"/>
    </cacheField>
    <cacheField name="OBSERVACION_SASS" numFmtId="0">
      <sharedItems/>
    </cacheField>
    <cacheField name="ESTADO EPS OCTUBRE 21 DEL 2022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8">
      <sharedItems containsNonDate="0" containsString="0" containsBlank="1"/>
    </cacheField>
    <cacheField name="VALOR_NOTA_CREDITO" numFmtId="168">
      <sharedItems containsNonDate="0" containsString="0" containsBlank="1"/>
    </cacheField>
    <cacheField name="VALOR_GLOSA_ACEPTDA" numFmtId="168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VALOR_GLOSA_DV" numFmtId="168">
      <sharedItems containsNonDate="0" containsString="0" containsBlank="1"/>
    </cacheField>
    <cacheField name="OBSERVACION_GLOSA_DV" numFmtId="0">
      <sharedItems containsNonDate="0" containsString="0" containsBlank="1"/>
    </cacheField>
    <cacheField name="VALOR_CRUZADO_SASS" numFmtId="168">
      <sharedItems containsNonDate="0" containsString="0" containsBlank="1"/>
    </cacheField>
    <cacheField name="SALDO_SASS" numFmtId="168">
      <sharedItems containsNonDate="0" containsString="0" containsBlank="1"/>
    </cacheField>
    <cacheField name="VALO_CANCELADO_SAP" numFmtId="168">
      <sharedItems containsNonDate="0" containsString="0" containsBlank="1"/>
    </cacheField>
    <cacheField name="RETENCION" numFmtId="168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01-30T00:00:00" maxDate="2022-09-03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F_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891902036"/>
    <s v="HOSPITAL LOCAL PEDRO SAENZ"/>
    <s v="FE"/>
    <n v="19532"/>
    <m/>
    <m/>
    <m/>
    <s v="FE_19532"/>
    <s v="891902036_FE_19532"/>
    <d v="2022-01-30T00:00:00"/>
    <n v="113325"/>
    <n v="113325"/>
    <s v="A)Factura no radicada en ERP"/>
    <x v="0"/>
    <m/>
    <m/>
    <m/>
    <m/>
    <m/>
    <s v="no_cruza"/>
    <m/>
    <m/>
    <m/>
    <m/>
    <m/>
    <m/>
    <m/>
    <m/>
    <m/>
    <m/>
    <m/>
    <m/>
    <m/>
    <m/>
    <m/>
    <d v="2022-01-30T00:00:00"/>
    <m/>
    <m/>
    <m/>
    <m/>
    <m/>
    <m/>
    <m/>
    <m/>
    <m/>
    <m/>
  </r>
  <r>
    <n v="891902036"/>
    <s v="HOSPITAL LOCAL PEDRO SAENZ"/>
    <s v="FE"/>
    <n v="21310"/>
    <m/>
    <m/>
    <m/>
    <s v="FE_21310"/>
    <s v="891902036_FE_21310"/>
    <d v="2022-06-22T00:00:00"/>
    <n v="65700"/>
    <n v="657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6-22T00:00:00"/>
    <m/>
    <m/>
    <m/>
    <m/>
    <m/>
    <m/>
    <m/>
    <m/>
    <m/>
    <m/>
  </r>
  <r>
    <n v="891902036"/>
    <s v="HOSPITAL LOCAL PEDRO SAENZ"/>
    <s v="FE"/>
    <n v="21309"/>
    <m/>
    <m/>
    <m/>
    <s v="FE_21309"/>
    <s v="891902036_FE_21309"/>
    <d v="2022-06-22T00:00:00"/>
    <n v="6000"/>
    <n v="60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6-22T00:00:00"/>
    <m/>
    <m/>
    <m/>
    <m/>
    <m/>
    <m/>
    <m/>
    <m/>
    <m/>
    <m/>
  </r>
  <r>
    <n v="891902036"/>
    <s v="HOSPITAL LOCAL PEDRO SAENZ"/>
    <s v="FE"/>
    <n v="22027"/>
    <m/>
    <m/>
    <m/>
    <s v="FE_22027"/>
    <s v="891902036_FE_22027"/>
    <d v="2022-08-03T00:00:00"/>
    <n v="6000"/>
    <n v="60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02T00:00:00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5C7B4F-A3B2-4CD9-8D3F-A9A69095F327}" name="TablaDinámica1" cacheId="1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5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8" showAll="0"/>
    <pivotField dataField="1" numFmtId="168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8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arteradfa@gmail.com" TargetMode="External"/><Relationship Id="rId1" Type="http://schemas.openxmlformats.org/officeDocument/2006/relationships/hyperlink" Target="mailto:carterahospitalullo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workbookViewId="0">
      <selection activeCell="F4" sqref="F4:H4"/>
    </sheetView>
  </sheetViews>
  <sheetFormatPr baseColWidth="10" defaultRowHeight="15" x14ac:dyDescent="0.25"/>
  <cols>
    <col min="1" max="1" width="18.7109375" style="1" bestFit="1" customWidth="1"/>
    <col min="2" max="2" width="23.5703125" style="1" customWidth="1"/>
    <col min="3" max="3" width="12" style="1" customWidth="1"/>
    <col min="4" max="4" width="19.7109375" style="8" bestFit="1" customWidth="1"/>
    <col min="5" max="5" width="14.42578125" style="8" bestFit="1" customWidth="1"/>
    <col min="6" max="6" width="14.5703125" style="9" bestFit="1" customWidth="1"/>
    <col min="7" max="7" width="15" style="9" customWidth="1"/>
    <col min="8" max="8" width="16.85546875" style="9" customWidth="1"/>
    <col min="9" max="16384" width="11.42578125" style="1"/>
  </cols>
  <sheetData>
    <row r="1" spans="1:8" x14ac:dyDescent="0.25">
      <c r="A1" s="2" t="s">
        <v>0</v>
      </c>
      <c r="B1" s="23">
        <f ca="1">TODAY()</f>
        <v>44858</v>
      </c>
      <c r="C1" s="23"/>
      <c r="D1" s="24" t="s">
        <v>1</v>
      </c>
      <c r="E1" s="25"/>
      <c r="F1" s="26"/>
      <c r="G1" s="3" t="s">
        <v>2</v>
      </c>
      <c r="H1" s="3" t="s">
        <v>3</v>
      </c>
    </row>
    <row r="2" spans="1:8" x14ac:dyDescent="0.25">
      <c r="A2" s="2" t="s">
        <v>4</v>
      </c>
      <c r="B2" s="30" t="s">
        <v>31</v>
      </c>
      <c r="C2" s="30"/>
      <c r="D2" s="27"/>
      <c r="E2" s="28"/>
      <c r="F2" s="29"/>
      <c r="G2" s="7">
        <v>44562</v>
      </c>
      <c r="H2" s="7">
        <v>44804</v>
      </c>
    </row>
    <row r="3" spans="1:8" x14ac:dyDescent="0.25">
      <c r="A3" s="2" t="s">
        <v>5</v>
      </c>
      <c r="B3" s="30" t="s">
        <v>32</v>
      </c>
      <c r="C3" s="30"/>
      <c r="D3" s="31" t="s">
        <v>23</v>
      </c>
      <c r="E3" s="31"/>
      <c r="F3" s="32" t="s">
        <v>35</v>
      </c>
      <c r="G3" s="33"/>
      <c r="H3" s="34"/>
    </row>
    <row r="4" spans="1:8" x14ac:dyDescent="0.25">
      <c r="A4" s="2" t="s">
        <v>7</v>
      </c>
      <c r="B4" s="30" t="s">
        <v>28</v>
      </c>
      <c r="C4" s="30"/>
      <c r="D4" s="31" t="s">
        <v>6</v>
      </c>
      <c r="E4" s="31"/>
      <c r="F4" s="39">
        <f>SUM(H11:H1048576)</f>
        <v>191025</v>
      </c>
      <c r="G4" s="40"/>
      <c r="H4" s="41"/>
    </row>
    <row r="5" spans="1:8" x14ac:dyDescent="0.25">
      <c r="A5" s="2" t="s">
        <v>9</v>
      </c>
      <c r="B5" s="42" t="s">
        <v>20</v>
      </c>
      <c r="C5" s="42"/>
      <c r="D5" s="31" t="s">
        <v>8</v>
      </c>
      <c r="E5" s="31"/>
      <c r="F5" s="43">
        <f>COUNT(C11:C1048576)</f>
        <v>4</v>
      </c>
      <c r="G5" s="44"/>
      <c r="H5" s="45"/>
    </row>
    <row r="6" spans="1:8" x14ac:dyDescent="0.25">
      <c r="A6" s="4" t="s">
        <v>10</v>
      </c>
      <c r="B6" s="46" t="s">
        <v>29</v>
      </c>
      <c r="C6" s="47"/>
      <c r="D6" s="48" t="s">
        <v>22</v>
      </c>
      <c r="E6" s="48"/>
      <c r="F6" s="48"/>
      <c r="G6" s="48"/>
      <c r="H6" s="48"/>
    </row>
    <row r="7" spans="1:8" x14ac:dyDescent="0.25">
      <c r="A7" s="2" t="s">
        <v>11</v>
      </c>
      <c r="B7" s="49" t="s">
        <v>26</v>
      </c>
      <c r="C7" s="49"/>
      <c r="D7" s="50" t="s">
        <v>30</v>
      </c>
      <c r="E7" s="50"/>
      <c r="F7" s="50"/>
      <c r="G7" s="50"/>
      <c r="H7" s="50"/>
    </row>
    <row r="8" spans="1:8" x14ac:dyDescent="0.25">
      <c r="A8" s="2" t="s">
        <v>18</v>
      </c>
      <c r="B8" s="51" t="s">
        <v>19</v>
      </c>
      <c r="C8" s="51"/>
      <c r="D8" s="52"/>
      <c r="E8" s="52"/>
      <c r="F8" s="52"/>
      <c r="G8" s="52"/>
      <c r="H8" s="52"/>
    </row>
    <row r="9" spans="1:8" x14ac:dyDescent="0.25">
      <c r="A9" s="35" t="s">
        <v>27</v>
      </c>
      <c r="B9" s="35"/>
      <c r="C9" s="35" t="s">
        <v>25</v>
      </c>
      <c r="D9" s="35"/>
      <c r="E9" s="19" t="s">
        <v>24</v>
      </c>
      <c r="F9" s="36"/>
      <c r="G9" s="37"/>
      <c r="H9" s="38"/>
    </row>
    <row r="10" spans="1:8" ht="30" x14ac:dyDescent="0.25">
      <c r="A10" s="5" t="s">
        <v>34</v>
      </c>
      <c r="B10" s="5" t="s">
        <v>12</v>
      </c>
      <c r="C10" s="6" t="s">
        <v>13</v>
      </c>
      <c r="D10" s="6" t="s">
        <v>14</v>
      </c>
      <c r="E10" s="6" t="s">
        <v>21</v>
      </c>
      <c r="F10" s="11" t="s">
        <v>15</v>
      </c>
      <c r="G10" s="12" t="s">
        <v>16</v>
      </c>
      <c r="H10" s="12" t="s">
        <v>17</v>
      </c>
    </row>
    <row r="11" spans="1:8" x14ac:dyDescent="0.25">
      <c r="A11" s="14" t="s">
        <v>35</v>
      </c>
      <c r="B11" s="15" t="s">
        <v>33</v>
      </c>
      <c r="C11" s="14">
        <v>19532</v>
      </c>
      <c r="D11" s="16">
        <v>44591</v>
      </c>
      <c r="E11" s="16">
        <v>44591</v>
      </c>
      <c r="F11" s="10">
        <v>113325</v>
      </c>
      <c r="G11" s="13"/>
      <c r="H11" s="10">
        <v>113325</v>
      </c>
    </row>
    <row r="12" spans="1:8" x14ac:dyDescent="0.25">
      <c r="A12" s="14" t="s">
        <v>35</v>
      </c>
      <c r="B12" s="15" t="s">
        <v>33</v>
      </c>
      <c r="C12" s="17">
        <v>21310</v>
      </c>
      <c r="D12" s="18">
        <v>44734</v>
      </c>
      <c r="E12" s="18">
        <v>44734</v>
      </c>
      <c r="F12" s="13">
        <v>65700</v>
      </c>
      <c r="G12" s="13"/>
      <c r="H12" s="13">
        <v>65700</v>
      </c>
    </row>
    <row r="13" spans="1:8" x14ac:dyDescent="0.25">
      <c r="A13" s="14" t="s">
        <v>35</v>
      </c>
      <c r="B13" s="15" t="s">
        <v>33</v>
      </c>
      <c r="C13" s="17">
        <v>21309</v>
      </c>
      <c r="D13" s="18">
        <v>44734</v>
      </c>
      <c r="E13" s="18">
        <v>44734</v>
      </c>
      <c r="F13" s="13">
        <v>6000</v>
      </c>
      <c r="G13" s="13"/>
      <c r="H13" s="13">
        <v>6000</v>
      </c>
    </row>
    <row r="14" spans="1:8" x14ac:dyDescent="0.25">
      <c r="A14" s="14" t="s">
        <v>35</v>
      </c>
      <c r="B14" s="15" t="s">
        <v>33</v>
      </c>
      <c r="C14" s="20">
        <v>22027</v>
      </c>
      <c r="D14" s="21">
        <v>44776</v>
      </c>
      <c r="E14" s="21">
        <v>44806</v>
      </c>
      <c r="F14" s="22">
        <v>6000</v>
      </c>
      <c r="G14" s="13"/>
      <c r="H14" s="22">
        <v>6000</v>
      </c>
    </row>
  </sheetData>
  <mergeCells count="21">
    <mergeCell ref="A9:B9"/>
    <mergeCell ref="C9:D9"/>
    <mergeCell ref="F9:H9"/>
    <mergeCell ref="D4:E4"/>
    <mergeCell ref="F4:H4"/>
    <mergeCell ref="B4:C4"/>
    <mergeCell ref="B5:C5"/>
    <mergeCell ref="D5:E5"/>
    <mergeCell ref="F5:H5"/>
    <mergeCell ref="B6:C6"/>
    <mergeCell ref="D6:H6"/>
    <mergeCell ref="B7:C7"/>
    <mergeCell ref="D7:H7"/>
    <mergeCell ref="B8:C8"/>
    <mergeCell ref="D8:H8"/>
    <mergeCell ref="B1:C1"/>
    <mergeCell ref="D1:F2"/>
    <mergeCell ref="B2:C2"/>
    <mergeCell ref="B3:C3"/>
    <mergeCell ref="D3:E3"/>
    <mergeCell ref="F3:H3"/>
  </mergeCells>
  <hyperlinks>
    <hyperlink ref="B6" r:id="rId1" xr:uid="{00000000-0004-0000-0000-000000000000}"/>
    <hyperlink ref="D7" r:id="rId2" xr:uid="{00000000-0004-0000-0000-000001000000}"/>
  </hyperlinks>
  <pageMargins left="0.7" right="0.7" top="0.75" bottom="0.75" header="0.3" footer="0.3"/>
  <pageSetup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B4A94-BC04-4E90-A881-543FCE129F6E}">
  <dimension ref="A3:C5"/>
  <sheetViews>
    <sheetView showGridLines="0"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4.28515625" bestFit="1" customWidth="1"/>
  </cols>
  <sheetData>
    <row r="3" spans="1:3" x14ac:dyDescent="0.25">
      <c r="A3" s="60" t="s">
        <v>95</v>
      </c>
      <c r="B3" s="59" t="s">
        <v>96</v>
      </c>
      <c r="C3" s="61" t="s">
        <v>97</v>
      </c>
    </row>
    <row r="4" spans="1:3" x14ac:dyDescent="0.25">
      <c r="A4" s="62" t="s">
        <v>93</v>
      </c>
      <c r="B4" s="63">
        <v>4</v>
      </c>
      <c r="C4" s="66">
        <v>191025</v>
      </c>
    </row>
    <row r="5" spans="1:3" x14ac:dyDescent="0.25">
      <c r="A5" s="64" t="s">
        <v>94</v>
      </c>
      <c r="B5" s="65">
        <v>4</v>
      </c>
      <c r="C5" s="67">
        <v>191025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DFBE8-6090-4CF6-90C0-D8F85AA1AC92}">
  <dimension ref="A1:AT9"/>
  <sheetViews>
    <sheetView showGridLines="0" zoomScale="85" zoomScaleNormal="85" workbookViewId="0">
      <selection activeCell="B3" sqref="B3"/>
    </sheetView>
  </sheetViews>
  <sheetFormatPr baseColWidth="10" defaultRowHeight="15" x14ac:dyDescent="0.25"/>
  <cols>
    <col min="1" max="1" width="10.28515625" bestFit="1" customWidth="1"/>
    <col min="2" max="2" width="35.285156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9" width="15.140625" customWidth="1"/>
    <col min="10" max="10" width="15.85546875" bestFit="1" customWidth="1"/>
    <col min="11" max="11" width="16.28515625" bestFit="1" customWidth="1"/>
    <col min="12" max="12" width="16.140625" bestFit="1" customWidth="1"/>
    <col min="13" max="13" width="31.5703125" customWidth="1"/>
    <col min="14" max="14" width="31.42578125" bestFit="1" customWidth="1"/>
    <col min="15" max="19" width="31.5703125" customWidth="1"/>
    <col min="20" max="20" width="23.28515625" bestFit="1" customWidth="1"/>
    <col min="21" max="21" width="23.140625" bestFit="1" customWidth="1"/>
    <col min="22" max="22" width="22" bestFit="1" customWidth="1"/>
    <col min="23" max="23" width="23.28515625" bestFit="1" customWidth="1"/>
    <col min="24" max="24" width="31.7109375" bestFit="1" customWidth="1"/>
    <col min="25" max="25" width="17.5703125" bestFit="1" customWidth="1"/>
    <col min="26" max="26" width="24.5703125" bestFit="1" customWidth="1"/>
    <col min="27" max="27" width="22.140625" bestFit="1" customWidth="1"/>
    <col min="28" max="28" width="12.140625" bestFit="1" customWidth="1"/>
    <col min="29" max="29" width="22.42578125" bestFit="1" customWidth="1"/>
    <col min="30" max="30" width="11.140625" bestFit="1" customWidth="1"/>
    <col min="31" max="31" width="25.28515625" bestFit="1" customWidth="1"/>
    <col min="32" max="32" width="27.28515625" bestFit="1" customWidth="1"/>
    <col min="33" max="33" width="21.7109375" bestFit="1" customWidth="1"/>
    <col min="34" max="34" width="14.5703125" bestFit="1" customWidth="1"/>
    <col min="35" max="35" width="28.85546875" bestFit="1" customWidth="1"/>
    <col min="36" max="36" width="15.140625" bestFit="1" customWidth="1"/>
    <col min="37" max="37" width="24.42578125" bestFit="1" customWidth="1"/>
    <col min="38" max="38" width="21.5703125" bestFit="1" customWidth="1"/>
    <col min="39" max="39" width="24.7109375" bestFit="1" customWidth="1"/>
    <col min="40" max="40" width="21.5703125" bestFit="1" customWidth="1"/>
    <col min="41" max="41" width="23.5703125" bestFit="1" customWidth="1"/>
    <col min="42" max="42" width="23.85546875" bestFit="1" customWidth="1"/>
    <col min="43" max="43" width="12.140625" bestFit="1" customWidth="1"/>
    <col min="44" max="44" width="32.42578125" bestFit="1" customWidth="1"/>
    <col min="45" max="45" width="50.140625" bestFit="1" customWidth="1"/>
    <col min="46" max="46" width="8.7109375" bestFit="1" customWidth="1"/>
  </cols>
  <sheetData>
    <row r="1" spans="1:46" x14ac:dyDescent="0.25">
      <c r="K1" s="53">
        <v>191025</v>
      </c>
      <c r="L1" s="53">
        <v>191025</v>
      </c>
      <c r="U1" s="53">
        <v>0</v>
      </c>
      <c r="V1" s="53">
        <v>0</v>
      </c>
      <c r="W1" s="53">
        <v>0</v>
      </c>
      <c r="Y1" s="53">
        <v>0</v>
      </c>
      <c r="AA1" s="53">
        <v>0</v>
      </c>
      <c r="AB1" s="53">
        <v>0</v>
      </c>
      <c r="AC1" s="53">
        <v>0</v>
      </c>
      <c r="AD1" s="53">
        <v>0</v>
      </c>
    </row>
    <row r="2" spans="1:46" ht="39.950000000000003" customHeight="1" x14ac:dyDescent="0.25">
      <c r="A2" s="54" t="s">
        <v>36</v>
      </c>
      <c r="B2" s="54" t="s">
        <v>37</v>
      </c>
      <c r="C2" s="54" t="s">
        <v>38</v>
      </c>
      <c r="D2" s="54" t="s">
        <v>39</v>
      </c>
      <c r="E2" s="54" t="s">
        <v>40</v>
      </c>
      <c r="F2" s="54" t="s">
        <v>41</v>
      </c>
      <c r="G2" s="54" t="s">
        <v>42</v>
      </c>
      <c r="H2" s="55" t="s">
        <v>43</v>
      </c>
      <c r="I2" s="55" t="s">
        <v>44</v>
      </c>
      <c r="J2" s="54" t="s">
        <v>45</v>
      </c>
      <c r="K2" s="54" t="s">
        <v>46</v>
      </c>
      <c r="L2" s="54" t="s">
        <v>47</v>
      </c>
      <c r="M2" s="54" t="s">
        <v>48</v>
      </c>
      <c r="N2" s="55" t="s">
        <v>49</v>
      </c>
      <c r="O2" s="55" t="s">
        <v>50</v>
      </c>
      <c r="P2" s="55" t="s">
        <v>51</v>
      </c>
      <c r="Q2" s="55" t="s">
        <v>52</v>
      </c>
      <c r="R2" s="55" t="s">
        <v>53</v>
      </c>
      <c r="S2" s="55" t="s">
        <v>54</v>
      </c>
      <c r="T2" s="54" t="s">
        <v>55</v>
      </c>
      <c r="U2" s="54" t="s">
        <v>56</v>
      </c>
      <c r="V2" s="54" t="s">
        <v>57</v>
      </c>
      <c r="W2" s="55" t="s">
        <v>58</v>
      </c>
      <c r="X2" s="55" t="s">
        <v>59</v>
      </c>
      <c r="Y2" s="55" t="s">
        <v>60</v>
      </c>
      <c r="Z2" s="55" t="s">
        <v>61</v>
      </c>
      <c r="AA2" s="54" t="s">
        <v>62</v>
      </c>
      <c r="AB2" s="54" t="s">
        <v>63</v>
      </c>
      <c r="AC2" s="54" t="s">
        <v>64</v>
      </c>
      <c r="AD2" s="54" t="s">
        <v>65</v>
      </c>
      <c r="AE2" s="54" t="s">
        <v>66</v>
      </c>
      <c r="AF2" s="54" t="s">
        <v>67</v>
      </c>
      <c r="AG2" s="54" t="s">
        <v>68</v>
      </c>
      <c r="AH2" s="54" t="s">
        <v>69</v>
      </c>
      <c r="AI2" s="54" t="s">
        <v>70</v>
      </c>
      <c r="AJ2" s="54" t="s">
        <v>71</v>
      </c>
      <c r="AK2" s="54" t="s">
        <v>72</v>
      </c>
      <c r="AL2" s="54" t="s">
        <v>73</v>
      </c>
      <c r="AM2" s="54" t="s">
        <v>74</v>
      </c>
      <c r="AN2" s="54" t="s">
        <v>75</v>
      </c>
      <c r="AO2" s="54" t="s">
        <v>76</v>
      </c>
      <c r="AP2" s="54" t="s">
        <v>77</v>
      </c>
      <c r="AQ2" s="54" t="s">
        <v>78</v>
      </c>
      <c r="AR2" s="54" t="s">
        <v>79</v>
      </c>
      <c r="AS2" s="54" t="s">
        <v>80</v>
      </c>
      <c r="AT2" s="54" t="s">
        <v>81</v>
      </c>
    </row>
    <row r="3" spans="1:46" x14ac:dyDescent="0.25">
      <c r="A3" s="56">
        <v>891902036</v>
      </c>
      <c r="B3" s="56" t="s">
        <v>82</v>
      </c>
      <c r="C3" s="56" t="s">
        <v>33</v>
      </c>
      <c r="D3" s="56">
        <v>19532</v>
      </c>
      <c r="E3" s="56"/>
      <c r="F3" s="56"/>
      <c r="G3" s="56"/>
      <c r="H3" s="56" t="s">
        <v>83</v>
      </c>
      <c r="I3" s="56" t="s">
        <v>84</v>
      </c>
      <c r="J3" s="57">
        <v>44591</v>
      </c>
      <c r="K3" s="58">
        <v>113325</v>
      </c>
      <c r="L3" s="58">
        <v>113325</v>
      </c>
      <c r="M3" s="56" t="s">
        <v>85</v>
      </c>
      <c r="N3" s="56" t="s">
        <v>93</v>
      </c>
      <c r="O3" s="56"/>
      <c r="P3" s="56"/>
      <c r="Q3" s="56"/>
      <c r="R3" s="56"/>
      <c r="S3" s="56"/>
      <c r="T3" s="56" t="s">
        <v>86</v>
      </c>
      <c r="U3" s="58"/>
      <c r="V3" s="58"/>
      <c r="W3" s="58"/>
      <c r="X3" s="56"/>
      <c r="Y3" s="58"/>
      <c r="Z3" s="56"/>
      <c r="AA3" s="58"/>
      <c r="AB3" s="58"/>
      <c r="AC3" s="58"/>
      <c r="AD3" s="58"/>
      <c r="AE3" s="56"/>
      <c r="AF3" s="56"/>
      <c r="AG3" s="56"/>
      <c r="AH3" s="56"/>
      <c r="AI3" s="56"/>
      <c r="AJ3" s="57">
        <v>44591</v>
      </c>
      <c r="AK3" s="56"/>
      <c r="AL3" s="56"/>
      <c r="AM3" s="56"/>
      <c r="AN3" s="56"/>
      <c r="AO3" s="56"/>
      <c r="AP3" s="56"/>
      <c r="AQ3" s="56"/>
      <c r="AR3" s="56"/>
      <c r="AS3" s="56"/>
      <c r="AT3" s="56"/>
    </row>
    <row r="4" spans="1:46" x14ac:dyDescent="0.25">
      <c r="A4" s="56">
        <v>891902036</v>
      </c>
      <c r="B4" s="56" t="s">
        <v>82</v>
      </c>
      <c r="C4" s="56" t="s">
        <v>33</v>
      </c>
      <c r="D4" s="56">
        <v>21310</v>
      </c>
      <c r="E4" s="56"/>
      <c r="F4" s="56"/>
      <c r="G4" s="56"/>
      <c r="H4" s="56" t="s">
        <v>87</v>
      </c>
      <c r="I4" s="56" t="s">
        <v>88</v>
      </c>
      <c r="J4" s="57">
        <v>44734</v>
      </c>
      <c r="K4" s="58">
        <v>65700</v>
      </c>
      <c r="L4" s="58">
        <v>65700</v>
      </c>
      <c r="M4" s="56" t="s">
        <v>85</v>
      </c>
      <c r="N4" s="56" t="s">
        <v>93</v>
      </c>
      <c r="O4" s="56"/>
      <c r="P4" s="56"/>
      <c r="Q4" s="56"/>
      <c r="R4" s="56"/>
      <c r="S4" s="56"/>
      <c r="T4" s="56" t="s">
        <v>86</v>
      </c>
      <c r="U4" s="58"/>
      <c r="V4" s="58"/>
      <c r="W4" s="58"/>
      <c r="X4" s="56"/>
      <c r="Y4" s="58"/>
      <c r="Z4" s="56"/>
      <c r="AA4" s="58"/>
      <c r="AB4" s="58"/>
      <c r="AC4" s="58"/>
      <c r="AD4" s="58"/>
      <c r="AE4" s="56"/>
      <c r="AF4" s="56"/>
      <c r="AG4" s="56"/>
      <c r="AH4" s="56"/>
      <c r="AI4" s="56"/>
      <c r="AJ4" s="57">
        <v>44734</v>
      </c>
      <c r="AK4" s="56"/>
      <c r="AL4" s="56"/>
      <c r="AM4" s="56"/>
      <c r="AN4" s="56"/>
      <c r="AO4" s="56"/>
      <c r="AP4" s="56"/>
      <c r="AQ4" s="56"/>
      <c r="AR4" s="56"/>
      <c r="AS4" s="56"/>
      <c r="AT4" s="56"/>
    </row>
    <row r="5" spans="1:46" x14ac:dyDescent="0.25">
      <c r="A5" s="56">
        <v>891902036</v>
      </c>
      <c r="B5" s="56" t="s">
        <v>82</v>
      </c>
      <c r="C5" s="56" t="s">
        <v>33</v>
      </c>
      <c r="D5" s="56">
        <v>21309</v>
      </c>
      <c r="E5" s="56"/>
      <c r="F5" s="56"/>
      <c r="G5" s="56"/>
      <c r="H5" s="56" t="s">
        <v>89</v>
      </c>
      <c r="I5" s="56" t="s">
        <v>90</v>
      </c>
      <c r="J5" s="57">
        <v>44734</v>
      </c>
      <c r="K5" s="58">
        <v>6000</v>
      </c>
      <c r="L5" s="58">
        <v>6000</v>
      </c>
      <c r="M5" s="56" t="s">
        <v>85</v>
      </c>
      <c r="N5" s="56" t="s">
        <v>93</v>
      </c>
      <c r="O5" s="56"/>
      <c r="P5" s="56"/>
      <c r="Q5" s="56"/>
      <c r="R5" s="56"/>
      <c r="S5" s="56"/>
      <c r="T5" s="56" t="s">
        <v>86</v>
      </c>
      <c r="U5" s="58"/>
      <c r="V5" s="58"/>
      <c r="W5" s="58"/>
      <c r="X5" s="56"/>
      <c r="Y5" s="58"/>
      <c r="Z5" s="56"/>
      <c r="AA5" s="58"/>
      <c r="AB5" s="58"/>
      <c r="AC5" s="58"/>
      <c r="AD5" s="58"/>
      <c r="AE5" s="56"/>
      <c r="AF5" s="56"/>
      <c r="AG5" s="56"/>
      <c r="AH5" s="56"/>
      <c r="AI5" s="56"/>
      <c r="AJ5" s="57">
        <v>44734</v>
      </c>
      <c r="AK5" s="56"/>
      <c r="AL5" s="56"/>
      <c r="AM5" s="56"/>
      <c r="AN5" s="56"/>
      <c r="AO5" s="56"/>
      <c r="AP5" s="56"/>
      <c r="AQ5" s="56"/>
      <c r="AR5" s="56"/>
      <c r="AS5" s="56"/>
      <c r="AT5" s="56"/>
    </row>
    <row r="6" spans="1:46" x14ac:dyDescent="0.25">
      <c r="A6" s="56">
        <v>891902036</v>
      </c>
      <c r="B6" s="56" t="s">
        <v>82</v>
      </c>
      <c r="C6" s="56" t="s">
        <v>33</v>
      </c>
      <c r="D6" s="56">
        <v>22027</v>
      </c>
      <c r="E6" s="56"/>
      <c r="F6" s="56"/>
      <c r="G6" s="56"/>
      <c r="H6" s="56" t="s">
        <v>91</v>
      </c>
      <c r="I6" s="56" t="s">
        <v>92</v>
      </c>
      <c r="J6" s="57">
        <v>44776</v>
      </c>
      <c r="K6" s="58">
        <v>6000</v>
      </c>
      <c r="L6" s="58">
        <v>6000</v>
      </c>
      <c r="M6" s="56" t="s">
        <v>85</v>
      </c>
      <c r="N6" s="56" t="s">
        <v>93</v>
      </c>
      <c r="O6" s="56"/>
      <c r="P6" s="56"/>
      <c r="Q6" s="56"/>
      <c r="R6" s="56"/>
      <c r="S6" s="56"/>
      <c r="T6" s="56" t="s">
        <v>86</v>
      </c>
      <c r="U6" s="58"/>
      <c r="V6" s="58"/>
      <c r="W6" s="58"/>
      <c r="X6" s="56"/>
      <c r="Y6" s="58"/>
      <c r="Z6" s="56"/>
      <c r="AA6" s="58"/>
      <c r="AB6" s="58"/>
      <c r="AC6" s="58"/>
      <c r="AD6" s="58"/>
      <c r="AE6" s="56"/>
      <c r="AF6" s="56"/>
      <c r="AG6" s="56"/>
      <c r="AH6" s="56"/>
      <c r="AI6" s="56"/>
      <c r="AJ6" s="57">
        <v>44806</v>
      </c>
      <c r="AK6" s="56"/>
      <c r="AL6" s="56"/>
      <c r="AM6" s="56"/>
      <c r="AN6" s="56"/>
      <c r="AO6" s="56"/>
      <c r="AP6" s="56"/>
      <c r="AQ6" s="56"/>
      <c r="AR6" s="56"/>
      <c r="AS6" s="56"/>
      <c r="AT6" s="56"/>
    </row>
    <row r="9" spans="1:46" ht="18.75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3F860-7E56-4411-8FD4-774AE3AB37CB}">
  <dimension ref="B1:J41"/>
  <sheetViews>
    <sheetView showGridLines="0" tabSelected="1" topLeftCell="A9" zoomScale="90" zoomScaleNormal="90" zoomScaleSheetLayoutView="100" workbookViewId="0">
      <selection activeCell="N20" sqref="N20"/>
    </sheetView>
  </sheetViews>
  <sheetFormatPr baseColWidth="10" defaultRowHeight="12.75" x14ac:dyDescent="0.2"/>
  <cols>
    <col min="1" max="1" width="1" style="68" customWidth="1"/>
    <col min="2" max="2" width="11.42578125" style="68"/>
    <col min="3" max="3" width="17.5703125" style="68" customWidth="1"/>
    <col min="4" max="4" width="11.5703125" style="68" customWidth="1"/>
    <col min="5" max="8" width="11.42578125" style="68"/>
    <col min="9" max="9" width="22.5703125" style="68" customWidth="1"/>
    <col min="10" max="10" width="14" style="68" customWidth="1"/>
    <col min="11" max="16384" width="11.42578125" style="68"/>
  </cols>
  <sheetData>
    <row r="1" spans="2:10" ht="6" customHeight="1" thickBot="1" x14ac:dyDescent="0.25"/>
    <row r="2" spans="2:10" ht="19.5" customHeight="1" x14ac:dyDescent="0.2">
      <c r="B2" s="69"/>
      <c r="C2" s="70"/>
      <c r="D2" s="71" t="s">
        <v>98</v>
      </c>
      <c r="E2" s="72"/>
      <c r="F2" s="72"/>
      <c r="G2" s="72"/>
      <c r="H2" s="72"/>
      <c r="I2" s="73"/>
      <c r="J2" s="74" t="s">
        <v>99</v>
      </c>
    </row>
    <row r="3" spans="2:10" ht="13.5" thickBot="1" x14ac:dyDescent="0.25">
      <c r="B3" s="75"/>
      <c r="C3" s="76"/>
      <c r="D3" s="77"/>
      <c r="E3" s="78"/>
      <c r="F3" s="78"/>
      <c r="G3" s="78"/>
      <c r="H3" s="78"/>
      <c r="I3" s="79"/>
      <c r="J3" s="80"/>
    </row>
    <row r="4" spans="2:10" x14ac:dyDescent="0.2">
      <c r="B4" s="75"/>
      <c r="C4" s="76"/>
      <c r="D4" s="71" t="s">
        <v>100</v>
      </c>
      <c r="E4" s="72"/>
      <c r="F4" s="72"/>
      <c r="G4" s="72"/>
      <c r="H4" s="72"/>
      <c r="I4" s="73"/>
      <c r="J4" s="74" t="s">
        <v>101</v>
      </c>
    </row>
    <row r="5" spans="2:10" x14ac:dyDescent="0.2">
      <c r="B5" s="75"/>
      <c r="C5" s="76"/>
      <c r="D5" s="81"/>
      <c r="E5" s="82"/>
      <c r="F5" s="82"/>
      <c r="G5" s="82"/>
      <c r="H5" s="82"/>
      <c r="I5" s="83"/>
      <c r="J5" s="84"/>
    </row>
    <row r="6" spans="2:10" ht="13.5" thickBot="1" x14ac:dyDescent="0.25">
      <c r="B6" s="85"/>
      <c r="C6" s="86"/>
      <c r="D6" s="77"/>
      <c r="E6" s="78"/>
      <c r="F6" s="78"/>
      <c r="G6" s="78"/>
      <c r="H6" s="78"/>
      <c r="I6" s="79"/>
      <c r="J6" s="80"/>
    </row>
    <row r="7" spans="2:10" x14ac:dyDescent="0.2">
      <c r="B7" s="87"/>
      <c r="J7" s="88"/>
    </row>
    <row r="8" spans="2:10" x14ac:dyDescent="0.2">
      <c r="B8" s="87"/>
      <c r="J8" s="88"/>
    </row>
    <row r="9" spans="2:10" x14ac:dyDescent="0.2">
      <c r="B9" s="87"/>
      <c r="J9" s="88"/>
    </row>
    <row r="10" spans="2:10" x14ac:dyDescent="0.2">
      <c r="B10" s="87"/>
      <c r="C10" s="89" t="s">
        <v>122</v>
      </c>
      <c r="E10" s="90"/>
      <c r="J10" s="88"/>
    </row>
    <row r="11" spans="2:10" x14ac:dyDescent="0.2">
      <c r="B11" s="87"/>
      <c r="J11" s="88"/>
    </row>
    <row r="12" spans="2:10" x14ac:dyDescent="0.2">
      <c r="B12" s="87"/>
      <c r="C12" s="89" t="s">
        <v>123</v>
      </c>
      <c r="J12" s="88"/>
    </row>
    <row r="13" spans="2:10" x14ac:dyDescent="0.2">
      <c r="B13" s="87"/>
      <c r="C13" s="89" t="s">
        <v>124</v>
      </c>
      <c r="J13" s="88"/>
    </row>
    <row r="14" spans="2:10" x14ac:dyDescent="0.2">
      <c r="B14" s="87"/>
      <c r="J14" s="88"/>
    </row>
    <row r="15" spans="2:10" x14ac:dyDescent="0.2">
      <c r="B15" s="87"/>
      <c r="C15" s="68" t="s">
        <v>125</v>
      </c>
      <c r="J15" s="88"/>
    </row>
    <row r="16" spans="2:10" x14ac:dyDescent="0.2">
      <c r="B16" s="87"/>
      <c r="C16" s="91"/>
      <c r="J16" s="88"/>
    </row>
    <row r="17" spans="2:10" x14ac:dyDescent="0.2">
      <c r="B17" s="87"/>
      <c r="C17" s="68" t="s">
        <v>102</v>
      </c>
      <c r="D17" s="90"/>
      <c r="H17" s="92" t="s">
        <v>103</v>
      </c>
      <c r="I17" s="92" t="s">
        <v>104</v>
      </c>
      <c r="J17" s="88"/>
    </row>
    <row r="18" spans="2:10" x14ac:dyDescent="0.2">
      <c r="B18" s="87"/>
      <c r="C18" s="89" t="s">
        <v>105</v>
      </c>
      <c r="D18" s="89"/>
      <c r="E18" s="89"/>
      <c r="F18" s="89"/>
      <c r="H18" s="93">
        <v>4</v>
      </c>
      <c r="I18" s="94">
        <v>191025</v>
      </c>
      <c r="J18" s="88"/>
    </row>
    <row r="19" spans="2:10" x14ac:dyDescent="0.2">
      <c r="B19" s="87"/>
      <c r="C19" s="68" t="s">
        <v>106</v>
      </c>
      <c r="H19" s="95">
        <v>0</v>
      </c>
      <c r="I19" s="96">
        <v>0</v>
      </c>
      <c r="J19" s="88"/>
    </row>
    <row r="20" spans="2:10" x14ac:dyDescent="0.2">
      <c r="B20" s="87"/>
      <c r="C20" s="68" t="s">
        <v>107</v>
      </c>
      <c r="H20" s="95">
        <v>0</v>
      </c>
      <c r="I20" s="96">
        <v>0</v>
      </c>
      <c r="J20" s="88"/>
    </row>
    <row r="21" spans="2:10" x14ac:dyDescent="0.2">
      <c r="B21" s="87"/>
      <c r="C21" s="68" t="s">
        <v>108</v>
      </c>
      <c r="H21" s="95">
        <v>4</v>
      </c>
      <c r="I21" s="97">
        <v>191025</v>
      </c>
      <c r="J21" s="88"/>
    </row>
    <row r="22" spans="2:10" x14ac:dyDescent="0.2">
      <c r="B22" s="87"/>
      <c r="C22" s="68" t="s">
        <v>109</v>
      </c>
      <c r="H22" s="95">
        <v>0</v>
      </c>
      <c r="I22" s="96">
        <v>0</v>
      </c>
      <c r="J22" s="88"/>
    </row>
    <row r="23" spans="2:10" ht="13.5" thickBot="1" x14ac:dyDescent="0.25">
      <c r="B23" s="87"/>
      <c r="C23" s="68" t="s">
        <v>110</v>
      </c>
      <c r="H23" s="98">
        <v>0</v>
      </c>
      <c r="I23" s="99">
        <v>0</v>
      </c>
      <c r="J23" s="88"/>
    </row>
    <row r="24" spans="2:10" x14ac:dyDescent="0.2">
      <c r="B24" s="87"/>
      <c r="C24" s="89" t="s">
        <v>111</v>
      </c>
      <c r="D24" s="89"/>
      <c r="E24" s="89"/>
      <c r="F24" s="89"/>
      <c r="H24" s="93">
        <f>H19+H20+H21+H22+H23</f>
        <v>4</v>
      </c>
      <c r="I24" s="100">
        <f>I19+I20+I21+I22+I23</f>
        <v>191025</v>
      </c>
      <c r="J24" s="88"/>
    </row>
    <row r="25" spans="2:10" x14ac:dyDescent="0.2">
      <c r="B25" s="87"/>
      <c r="C25" s="68" t="s">
        <v>112</v>
      </c>
      <c r="H25" s="95">
        <v>0</v>
      </c>
      <c r="I25" s="96">
        <v>0</v>
      </c>
      <c r="J25" s="88"/>
    </row>
    <row r="26" spans="2:10" x14ac:dyDescent="0.2">
      <c r="B26" s="87"/>
      <c r="C26" s="68" t="s">
        <v>113</v>
      </c>
      <c r="H26" s="95">
        <v>0</v>
      </c>
      <c r="I26" s="96">
        <v>0</v>
      </c>
      <c r="J26" s="88"/>
    </row>
    <row r="27" spans="2:10" ht="13.5" thickBot="1" x14ac:dyDescent="0.25">
      <c r="B27" s="87"/>
      <c r="C27" s="68" t="s">
        <v>114</v>
      </c>
      <c r="H27" s="98">
        <v>0</v>
      </c>
      <c r="I27" s="99">
        <v>0</v>
      </c>
      <c r="J27" s="88"/>
    </row>
    <row r="28" spans="2:10" x14ac:dyDescent="0.2">
      <c r="B28" s="87"/>
      <c r="C28" s="89" t="s">
        <v>115</v>
      </c>
      <c r="D28" s="89"/>
      <c r="E28" s="89"/>
      <c r="F28" s="89"/>
      <c r="H28" s="93">
        <f>H25+H26+H27</f>
        <v>0</v>
      </c>
      <c r="I28" s="100">
        <f>I25+I26+I27</f>
        <v>0</v>
      </c>
      <c r="J28" s="88"/>
    </row>
    <row r="29" spans="2:10" ht="13.5" thickBot="1" x14ac:dyDescent="0.25">
      <c r="B29" s="87"/>
      <c r="C29" s="68" t="s">
        <v>116</v>
      </c>
      <c r="D29" s="89"/>
      <c r="E29" s="89"/>
      <c r="F29" s="89"/>
      <c r="H29" s="98">
        <v>0</v>
      </c>
      <c r="I29" s="99">
        <v>0</v>
      </c>
      <c r="J29" s="88"/>
    </row>
    <row r="30" spans="2:10" x14ac:dyDescent="0.2">
      <c r="B30" s="87"/>
      <c r="C30" s="89" t="s">
        <v>117</v>
      </c>
      <c r="D30" s="89"/>
      <c r="E30" s="89"/>
      <c r="F30" s="89"/>
      <c r="H30" s="95">
        <f>H29</f>
        <v>0</v>
      </c>
      <c r="I30" s="96">
        <f>I29</f>
        <v>0</v>
      </c>
      <c r="J30" s="88"/>
    </row>
    <row r="31" spans="2:10" x14ac:dyDescent="0.2">
      <c r="B31" s="87"/>
      <c r="C31" s="89"/>
      <c r="D31" s="89"/>
      <c r="E31" s="89"/>
      <c r="F31" s="89"/>
      <c r="H31" s="101"/>
      <c r="I31" s="100"/>
      <c r="J31" s="88"/>
    </row>
    <row r="32" spans="2:10" ht="13.5" thickBot="1" x14ac:dyDescent="0.25">
      <c r="B32" s="87"/>
      <c r="C32" s="89" t="s">
        <v>118</v>
      </c>
      <c r="D32" s="89"/>
      <c r="H32" s="102">
        <f>H24+H28+H30</f>
        <v>4</v>
      </c>
      <c r="I32" s="103">
        <f>I24+I28+I30</f>
        <v>191025</v>
      </c>
      <c r="J32" s="88"/>
    </row>
    <row r="33" spans="2:10" ht="13.5" thickTop="1" x14ac:dyDescent="0.2">
      <c r="B33" s="87"/>
      <c r="C33" s="89"/>
      <c r="D33" s="89"/>
      <c r="H33" s="104"/>
      <c r="I33" s="96"/>
      <c r="J33" s="88"/>
    </row>
    <row r="34" spans="2:10" x14ac:dyDescent="0.2">
      <c r="B34" s="87"/>
      <c r="G34" s="104"/>
      <c r="H34" s="104"/>
      <c r="I34" s="104"/>
      <c r="J34" s="88"/>
    </row>
    <row r="35" spans="2:10" x14ac:dyDescent="0.2">
      <c r="B35" s="87"/>
      <c r="G35" s="104"/>
      <c r="H35" s="104"/>
      <c r="I35" s="104"/>
      <c r="J35" s="88"/>
    </row>
    <row r="36" spans="2:10" x14ac:dyDescent="0.2">
      <c r="B36" s="87"/>
      <c r="G36" s="104"/>
      <c r="H36" s="104"/>
      <c r="I36" s="104"/>
      <c r="J36" s="88"/>
    </row>
    <row r="37" spans="2:10" ht="13.5" thickBot="1" x14ac:dyDescent="0.25">
      <c r="B37" s="87"/>
      <c r="C37" s="105"/>
      <c r="D37" s="105"/>
      <c r="G37" s="106" t="s">
        <v>119</v>
      </c>
      <c r="H37" s="105"/>
      <c r="I37" s="104"/>
      <c r="J37" s="88"/>
    </row>
    <row r="38" spans="2:10" ht="4.5" customHeight="1" x14ac:dyDescent="0.2">
      <c r="B38" s="87"/>
      <c r="C38" s="104"/>
      <c r="D38" s="104"/>
      <c r="G38" s="104"/>
      <c r="H38" s="104"/>
      <c r="I38" s="104"/>
      <c r="J38" s="88"/>
    </row>
    <row r="39" spans="2:10" x14ac:dyDescent="0.2">
      <c r="B39" s="87"/>
      <c r="C39" s="89" t="s">
        <v>120</v>
      </c>
      <c r="G39" s="107" t="s">
        <v>121</v>
      </c>
      <c r="H39" s="104"/>
      <c r="I39" s="104"/>
      <c r="J39" s="88"/>
    </row>
    <row r="40" spans="2:10" x14ac:dyDescent="0.2">
      <c r="B40" s="87"/>
      <c r="G40" s="104"/>
      <c r="H40" s="104"/>
      <c r="I40" s="104"/>
      <c r="J40" s="88"/>
    </row>
    <row r="41" spans="2:10" ht="18.75" customHeight="1" thickBot="1" x14ac:dyDescent="0.25">
      <c r="B41" s="108"/>
      <c r="C41" s="109"/>
      <c r="D41" s="109"/>
      <c r="E41" s="109"/>
      <c r="F41" s="109"/>
      <c r="G41" s="105"/>
      <c r="H41" s="105"/>
      <c r="I41" s="105"/>
      <c r="J41" s="11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DFA CONSULTORES SAS</dc:creator>
  <cp:lastModifiedBy>Diego Fernando Fernandez Valencia</cp:lastModifiedBy>
  <cp:lastPrinted>2020-08-06T21:07:27Z</cp:lastPrinted>
  <dcterms:created xsi:type="dcterms:W3CDTF">2020-07-24T03:07:20Z</dcterms:created>
  <dcterms:modified xsi:type="dcterms:W3CDTF">2022-10-24T16:21:47Z</dcterms:modified>
</cp:coreProperties>
</file>