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scritorio\CARTERA AL 31 DE AGOSTO 2022\"/>
    </mc:Choice>
  </mc:AlternateContent>
  <bookViews>
    <workbookView xWindow="-120" yWindow="-120" windowWidth="20730" windowHeight="11160"/>
  </bookViews>
  <sheets>
    <sheet name="Cartera Marinilla" sheetId="1" r:id="rId1"/>
  </sheets>
  <definedNames>
    <definedName name="_xlnm._FilterDatabase" localSheetId="0" hidden="1">'Cartera Marinilla'!$A$12:$F$23</definedName>
  </definedNames>
  <calcPr calcId="152511"/>
  <pivotCaches>
    <pivotCache cacheId="42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F10" i="1" l="1"/>
</calcChain>
</file>

<file path=xl/sharedStrings.xml><?xml version="1.0" encoding="utf-8"?>
<sst xmlns="http://schemas.openxmlformats.org/spreadsheetml/2006/main" count="40" uniqueCount="26">
  <si>
    <t>REGIMEN</t>
  </si>
  <si>
    <t>FACTURA</t>
  </si>
  <si>
    <t>FE FECH CXC</t>
  </si>
  <si>
    <t>CONTACTO IPS</t>
  </si>
  <si>
    <t>RICARDO ARLEY HOYOS RODRIGUEZ</t>
  </si>
  <si>
    <t>TELEFONO</t>
  </si>
  <si>
    <t>CORREO</t>
  </si>
  <si>
    <t>VALOR</t>
  </si>
  <si>
    <t>Etiquetas de fila</t>
  </si>
  <si>
    <t>Total general</t>
  </si>
  <si>
    <t>VALOR POR REGIMEN</t>
  </si>
  <si>
    <t>PREFIJO</t>
  </si>
  <si>
    <t>ESE HOSPITAL SAN JUAN DE DIOS DE MARINILLA  NIT 890.980.752-3</t>
  </si>
  <si>
    <t xml:space="preserve">Carrera 36 N° 28 – 85 </t>
  </si>
  <si>
    <t>VALOR SALDO</t>
  </si>
  <si>
    <t>Suma de VALOR SALDO</t>
  </si>
  <si>
    <t>cartera@hospitalmarinilla.com</t>
  </si>
  <si>
    <t>VENCIMIENTOS A 31 DE AGOSTO DE 2022</t>
  </si>
  <si>
    <t>VALOR CXC</t>
  </si>
  <si>
    <t>2022</t>
  </si>
  <si>
    <t>2018</t>
  </si>
  <si>
    <t>COMFENALCO VALLE</t>
  </si>
  <si>
    <t>CONTRIBUTIVO</t>
  </si>
  <si>
    <t>2020</t>
  </si>
  <si>
    <t>2016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</si>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</sst>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164" formatCode="[$-10C0A]dd/mm/yyyy"/>
    <numFmt numFmtId="165" formatCode="[$-10C0A]&quot;$&quot;#,##0.00;\(&quot;$&quot;#,##0.00\)"/>
    <numFmt numFmtId="166" formatCode="&quot;$&quot;\ #,##0"/>
  </numFmts>
  <fonts count="13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465678"/>
      <name val="Tahoma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0"/>
      <color rgb="FFFF0000"/>
      <name val="Arial"/>
      <family val="2"/>
    </font>
    <font>
      <b/>
      <u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/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C6DAF8"/>
      </top>
      <bottom style="thin">
        <color rgb="FFC6DAF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6DAF8"/>
      </right>
      <top style="thin">
        <color rgb="FFC6DAF8"/>
      </top>
      <bottom style="thin">
        <color rgb="FFC6DAF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1">
    <xf numFmtId="0" fontId="1" fillId="0" borderId="0" xfId="0" applyFont="1" applyFill="1" applyBorder="1"/>
    <xf numFmtId="0" fontId="2" fillId="0" borderId="2" xfId="0" applyNumberFormat="1" applyFont="1" applyFill="1" applyBorder="1" applyAlignment="1">
      <alignment horizontal="center" vertical="top" wrapText="1" readingOrder="1"/>
    </xf>
    <xf numFmtId="0" fontId="3" fillId="0" borderId="2" xfId="0" applyNumberFormat="1" applyFont="1" applyFill="1" applyBorder="1" applyAlignment="1">
      <alignment vertical="top" wrapText="1" readingOrder="1"/>
    </xf>
    <xf numFmtId="0" fontId="3" fillId="0" borderId="3" xfId="0" applyNumberFormat="1" applyFont="1" applyFill="1" applyBorder="1" applyAlignment="1">
      <alignment vertical="top" wrapText="1" readingOrder="1"/>
    </xf>
    <xf numFmtId="0" fontId="1" fillId="0" borderId="8" xfId="0" applyFont="1" applyFill="1" applyBorder="1"/>
    <xf numFmtId="0" fontId="2" fillId="0" borderId="12" xfId="0" applyNumberFormat="1" applyFont="1" applyFill="1" applyBorder="1" applyAlignment="1">
      <alignment horizontal="center" vertical="top" wrapText="1" readingOrder="1"/>
    </xf>
    <xf numFmtId="0" fontId="2" fillId="0" borderId="13" xfId="0" applyNumberFormat="1" applyFont="1" applyFill="1" applyBorder="1" applyAlignment="1">
      <alignment horizontal="center" vertical="top" wrapText="1" readingOrder="1"/>
    </xf>
    <xf numFmtId="0" fontId="3" fillId="0" borderId="12" xfId="0" applyNumberFormat="1" applyFont="1" applyFill="1" applyBorder="1" applyAlignment="1">
      <alignment vertical="top" wrapText="1" readingOrder="1"/>
    </xf>
    <xf numFmtId="165" fontId="3" fillId="0" borderId="13" xfId="0" applyNumberFormat="1" applyFont="1" applyFill="1" applyBorder="1" applyAlignment="1">
      <alignment vertical="top" wrapText="1" readingOrder="1"/>
    </xf>
    <xf numFmtId="0" fontId="1" fillId="0" borderId="14" xfId="0" pivotButton="1" applyFont="1" applyFill="1" applyBorder="1"/>
    <xf numFmtId="0" fontId="1" fillId="0" borderId="14" xfId="0" applyFont="1" applyFill="1" applyBorder="1"/>
    <xf numFmtId="0" fontId="1" fillId="0" borderId="14" xfId="0" applyFont="1" applyFill="1" applyBorder="1" applyAlignment="1">
      <alignment horizontal="left"/>
    </xf>
    <xf numFmtId="166" fontId="1" fillId="0" borderId="14" xfId="0" applyNumberFormat="1" applyFont="1" applyFill="1" applyBorder="1"/>
    <xf numFmtId="0" fontId="1" fillId="0" borderId="0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14" fontId="10" fillId="2" borderId="8" xfId="0" applyNumberFormat="1" applyFont="1" applyFill="1" applyBorder="1"/>
    <xf numFmtId="0" fontId="1" fillId="0" borderId="18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horizontal="center" vertical="top" wrapText="1" readingOrder="1"/>
    </xf>
    <xf numFmtId="0" fontId="1" fillId="0" borderId="7" xfId="0" applyFont="1" applyFill="1" applyBorder="1"/>
    <xf numFmtId="0" fontId="1" fillId="0" borderId="0" xfId="0" applyFont="1" applyFill="1" applyBorder="1"/>
    <xf numFmtId="0" fontId="9" fillId="0" borderId="8" xfId="0" applyFont="1" applyFill="1" applyBorder="1" applyAlignment="1">
      <alignment horizontal="center"/>
    </xf>
    <xf numFmtId="165" fontId="8" fillId="0" borderId="19" xfId="1" applyNumberFormat="1" applyFont="1" applyFill="1" applyBorder="1" applyAlignment="1">
      <alignment horizontal="center" vertical="center" wrapText="1" readingOrder="1"/>
    </xf>
    <xf numFmtId="14" fontId="3" fillId="0" borderId="2" xfId="0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1" fillId="3" borderId="0" xfId="0" applyFont="1" applyFill="1" applyBorder="1" applyAlignment="1">
      <alignment horizontal="left" vertical="top" wrapText="1" readingOrder="1"/>
    </xf>
    <xf numFmtId="0" fontId="2" fillId="0" borderId="21" xfId="0" applyNumberFormat="1" applyFont="1" applyFill="1" applyBorder="1" applyAlignment="1">
      <alignment horizontal="center" vertical="top" wrapText="1" readingOrder="1"/>
    </xf>
    <xf numFmtId="0" fontId="9" fillId="0" borderId="14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4" fontId="5" fillId="0" borderId="5" xfId="0" applyNumberFormat="1" applyFont="1" applyBorder="1" applyAlignment="1">
      <alignment horizontal="center"/>
    </xf>
    <xf numFmtId="14" fontId="5" fillId="0" borderId="6" xfId="0" applyNumberFormat="1" applyFont="1" applyBorder="1" applyAlignment="1">
      <alignment horizontal="center"/>
    </xf>
    <xf numFmtId="0" fontId="7" fillId="4" borderId="10" xfId="2" applyFill="1" applyBorder="1" applyAlignment="1">
      <alignment horizontal="center"/>
    </xf>
    <xf numFmtId="0" fontId="12" fillId="4" borderId="11" xfId="2" applyFont="1" applyFill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8" fillId="3" borderId="20" xfId="0" applyFont="1" applyFill="1" applyBorder="1" applyAlignment="1">
      <alignment horizontal="left" vertical="top" wrapText="1" readingOrder="1"/>
    </xf>
    <xf numFmtId="0" fontId="1" fillId="3" borderId="18" xfId="0" applyFont="1" applyFill="1" applyBorder="1" applyAlignment="1">
      <alignment horizontal="left" vertical="top" wrapText="1" readingOrder="1"/>
    </xf>
    <xf numFmtId="0" fontId="1" fillId="3" borderId="1" xfId="0" applyFont="1" applyFill="1" applyBorder="1" applyAlignment="1">
      <alignment horizontal="left" vertical="top" wrapText="1" readingOrder="1"/>
    </xf>
    <xf numFmtId="1" fontId="5" fillId="0" borderId="5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7" xfId="0" applyFont="1" applyFill="1" applyBorder="1"/>
    <xf numFmtId="0" fontId="1" fillId="0" borderId="0" xfId="0" applyFont="1" applyFill="1" applyBorder="1"/>
    <xf numFmtId="0" fontId="1" fillId="0" borderId="8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11"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&quot;$&quot;\ 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6DAF8"/>
      <rgbColor rgb="00465678"/>
      <rgbColor rgb="00E5E5E5"/>
      <rgbColor rgb="004D4D4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38100</xdr:rowOff>
    </xdr:from>
    <xdr:to>
      <xdr:col>0</xdr:col>
      <xdr:colOff>1219201</xdr:colOff>
      <xdr:row>3</xdr:row>
      <xdr:rowOff>114300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6349110C-96E1-1FDB-332B-021E52E82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"/>
          <a:ext cx="12192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cturación" refreshedDate="44853.549084606479" createdVersion="8" refreshedVersion="5" minRefreshableVersion="3" recordCount="11">
  <cacheSource type="worksheet">
    <worksheetSource ref="A12:F23" sheet="Cartera Marinilla"/>
  </cacheSource>
  <cacheFields count="7">
    <cacheField name="REGIMEN" numFmtId="0">
      <sharedItems count="2">
        <s v="CONTRIBUTIVO"/>
        <s v="SUBSIDIADO" u="1"/>
      </sharedItems>
    </cacheField>
    <cacheField name="PREFIJO" numFmtId="0">
      <sharedItems/>
    </cacheField>
    <cacheField name="FACTURA" numFmtId="0">
      <sharedItems containsSemiMixedTypes="0" containsString="0" containsNumber="1" containsInteger="1" minValue="55677" maxValue="243193"/>
    </cacheField>
    <cacheField name="FE FECH CXC" numFmtId="14">
      <sharedItems containsSemiMixedTypes="0" containsNonDate="0" containsDate="1" containsString="0" minDate="2016-03-31T00:00:00" maxDate="2022-08-29T08:12:00" count="11">
        <d v="2016-03-31T00:00:00"/>
        <d v="2017-03-28T07:52:00"/>
        <d v="2018-10-03T11:47:00"/>
        <d v="2018-12-17T10:45:00"/>
        <d v="2020-02-28T15:02:00"/>
        <d v="2020-09-01T13:34:00"/>
        <d v="2020-10-06T14:25:00"/>
        <d v="2020-11-13T10:27:00"/>
        <d v="2022-04-27T15:27:00"/>
        <d v="2022-04-27T15:36:00"/>
        <d v="2022-08-29T08:12:00"/>
      </sharedItems>
      <fieldGroup par="6" base="3">
        <rangePr groupBy="months" startDate="2016-03-31T00:00:00" endDate="2022-08-29T08:12:00"/>
        <groupItems count="14">
          <s v="&lt;31/03/2016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9/08/2022"/>
        </groupItems>
      </fieldGroup>
    </cacheField>
    <cacheField name="VALOR CXC" numFmtId="14">
      <sharedItems containsNonDate="0" containsString="0" containsBlank="1"/>
    </cacheField>
    <cacheField name="VALOR SALDO" numFmtId="165">
      <sharedItems containsSemiMixedTypes="0" containsString="0" containsNumber="1" containsInteger="1" minValue="4700" maxValue="333098"/>
    </cacheField>
    <cacheField name="Años" numFmtId="0" databaseField="0">
      <fieldGroup base="3">
        <rangePr groupBy="years" startDate="2016-03-31T00:00:00" endDate="2022-08-29T08:12:00"/>
        <groupItems count="9">
          <s v="&lt;31/03/2016"/>
          <s v="2016"/>
          <s v="2017"/>
          <s v="2018"/>
          <s v="2019"/>
          <s v="2020"/>
          <s v="2021"/>
          <s v="2022"/>
          <s v="&gt;29/08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x v="0"/>
    <s v=""/>
    <n v="55677"/>
    <x v="0"/>
    <m/>
    <n v="333098"/>
  </r>
  <r>
    <x v="0"/>
    <s v=""/>
    <n v="65507"/>
    <x v="1"/>
    <m/>
    <n v="156650"/>
  </r>
  <r>
    <x v="0"/>
    <s v=""/>
    <n v="81810"/>
    <x v="2"/>
    <m/>
    <n v="11460"/>
  </r>
  <r>
    <x v="0"/>
    <s v=""/>
    <n v="85048"/>
    <x v="3"/>
    <m/>
    <n v="4700"/>
  </r>
  <r>
    <x v="0"/>
    <s v=""/>
    <n v="100931"/>
    <x v="4"/>
    <m/>
    <n v="84000"/>
  </r>
  <r>
    <x v="0"/>
    <s v="FEV"/>
    <n v="107603"/>
    <x v="5"/>
    <m/>
    <n v="15900"/>
  </r>
  <r>
    <x v="0"/>
    <s v="FEV"/>
    <n v="110079"/>
    <x v="6"/>
    <m/>
    <n v="56197"/>
  </r>
  <r>
    <x v="0"/>
    <s v="FEV"/>
    <n v="115962"/>
    <x v="7"/>
    <m/>
    <n v="76260"/>
  </r>
  <r>
    <x v="0"/>
    <s v="FEV"/>
    <n v="221968"/>
    <x v="8"/>
    <m/>
    <n v="332959"/>
  </r>
  <r>
    <x v="0"/>
    <s v="FEV"/>
    <n v="221975"/>
    <x v="9"/>
    <m/>
    <n v="81387"/>
  </r>
  <r>
    <x v="0"/>
    <s v="FEV"/>
    <n v="243193"/>
    <x v="10"/>
    <m/>
    <n v="2487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8:I14" firstHeaderRow="1" firstDataRow="1" firstDataCol="1"/>
  <pivotFields count="7">
    <pivotField showAll="0"/>
    <pivotField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axis="axisRow" showAll="0" defaultSubtotal="0">
      <items count="9">
        <item sd="0" x="4"/>
        <item sd="0" x="5"/>
        <item sd="0" x="6"/>
        <item sd="0" x="7"/>
        <item sd="0" x="3"/>
        <item x="0"/>
        <item sd="0" x="1"/>
        <item sd="0" x="2"/>
        <item x="8"/>
      </items>
    </pivotField>
  </pivotFields>
  <rowFields count="2">
    <field x="6"/>
    <field x="3"/>
  </rowFields>
  <rowItems count="6">
    <i>
      <x v="1"/>
    </i>
    <i>
      <x v="3"/>
    </i>
    <i>
      <x v="4"/>
    </i>
    <i>
      <x v="6"/>
    </i>
    <i>
      <x v="7"/>
    </i>
    <i t="grand">
      <x/>
    </i>
  </rowItems>
  <colItems count="1">
    <i/>
  </colItems>
  <dataFields count="1">
    <dataField name="Suma de VALOR SALDO" fld="5" baseField="3" baseItem="0" numFmtId="166"/>
  </dataFields>
  <formats count="5"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grandRow="1" outline="0" fieldPosition="0"/>
    </format>
    <format dxfId="1">
      <pivotArea dataOnly="0" labelOnly="1" outline="0" axis="axisValues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8" indent="0" outline="1" outlineData="1" multipleFieldFilters="0">
  <location ref="H3:I5" firstHeaderRow="1" firstDataRow="1" firstDataCol="1"/>
  <pivotFields count="7">
    <pivotField axis="axisRow" showAll="0">
      <items count="3">
        <item m="1" x="1"/>
        <item x="0"/>
        <item t="default"/>
      </items>
    </pivotField>
    <pivotField showAll="0"/>
    <pivotField showAll="0"/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 defaultSubtotal="0"/>
    <pivotField dataField="1" showAll="0"/>
    <pivotField showAll="0" defaultSubtotal="0">
      <items count="9">
        <item x="4"/>
        <item x="5"/>
        <item x="6"/>
        <item x="7"/>
        <item x="3"/>
        <item x="0"/>
        <item x="1"/>
        <item x="2"/>
        <item x="8"/>
      </items>
    </pivotField>
  </pivotFields>
  <rowFields count="1">
    <field x="0"/>
  </rowFields>
  <rowItems count="2">
    <i>
      <x v="1"/>
    </i>
    <i t="grand">
      <x/>
    </i>
  </rowItems>
  <colItems count="1">
    <i/>
  </colItems>
  <dataFields count="1">
    <dataField name="Suma de VALOR SALDO" fld="5" baseField="0" baseItem="0" numFmtId="166"/>
  </dataFields>
  <formats count="6">
    <format dxfId="10">
      <pivotArea type="all" dataOnly="0" outline="0" fieldPosition="0"/>
    </format>
    <format dxfId="9">
      <pivotArea outline="0" collapsedLevelsAreSubtotals="1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rtera@hospitalmarinilla.com" TargetMode="Externa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tabSelected="1" topLeftCell="A5" zoomScaleNormal="100" workbookViewId="0">
      <selection activeCell="D19" sqref="D19"/>
    </sheetView>
  </sheetViews>
  <sheetFormatPr baseColWidth="10" defaultRowHeight="15" x14ac:dyDescent="0.25"/>
  <cols>
    <col min="1" max="1" width="19.7109375" style="20" customWidth="1"/>
    <col min="2" max="2" width="17.7109375" style="21" customWidth="1"/>
    <col min="3" max="3" width="18.140625" style="21" customWidth="1"/>
    <col min="4" max="4" width="13.85546875" style="21" customWidth="1"/>
    <col min="5" max="5" width="13.85546875" style="25" customWidth="1"/>
    <col min="6" max="6" width="18.28515625" style="21" bestFit="1" customWidth="1"/>
    <col min="8" max="8" width="17.5703125" customWidth="1"/>
    <col min="9" max="9" width="21.5703125" bestFit="1" customWidth="1"/>
    <col min="10" max="10" width="14.85546875" bestFit="1" customWidth="1"/>
  </cols>
  <sheetData>
    <row r="1" spans="1:10" x14ac:dyDescent="0.25">
      <c r="A1" s="14"/>
      <c r="B1" s="42" t="s">
        <v>12</v>
      </c>
      <c r="C1" s="42"/>
      <c r="D1" s="42"/>
      <c r="E1" s="42"/>
      <c r="F1" s="43"/>
    </row>
    <row r="2" spans="1:10" x14ac:dyDescent="0.25">
      <c r="A2" s="15"/>
      <c r="B2" s="44" t="s">
        <v>17</v>
      </c>
      <c r="C2" s="44"/>
      <c r="D2" s="44"/>
      <c r="E2" s="44"/>
      <c r="F2" s="45"/>
      <c r="H2" s="28" t="s">
        <v>10</v>
      </c>
      <c r="I2" s="28"/>
      <c r="J2" s="28"/>
    </row>
    <row r="3" spans="1:10" x14ac:dyDescent="0.25">
      <c r="A3" s="15"/>
      <c r="B3" s="44" t="s">
        <v>13</v>
      </c>
      <c r="C3" s="44"/>
      <c r="D3" s="44"/>
      <c r="E3" s="44"/>
      <c r="F3" s="45"/>
      <c r="H3" s="9" t="s">
        <v>8</v>
      </c>
      <c r="I3" s="10" t="s">
        <v>15</v>
      </c>
    </row>
    <row r="4" spans="1:10" ht="15.75" thickBot="1" x14ac:dyDescent="0.3">
      <c r="A4" s="16"/>
      <c r="F4" s="17">
        <v>44075</v>
      </c>
      <c r="H4" s="11" t="s">
        <v>22</v>
      </c>
      <c r="I4" s="12">
        <v>1401328</v>
      </c>
    </row>
    <row r="5" spans="1:10" x14ac:dyDescent="0.25">
      <c r="A5" s="46" t="s">
        <v>3</v>
      </c>
      <c r="B5" s="47"/>
      <c r="C5" s="47"/>
      <c r="D5" s="33" t="s">
        <v>4</v>
      </c>
      <c r="E5" s="33"/>
      <c r="F5" s="34"/>
      <c r="H5" s="11" t="s">
        <v>9</v>
      </c>
      <c r="I5" s="12">
        <v>1401328</v>
      </c>
    </row>
    <row r="6" spans="1:10" x14ac:dyDescent="0.25">
      <c r="A6" s="29" t="s">
        <v>5</v>
      </c>
      <c r="B6" s="30"/>
      <c r="C6" s="30"/>
      <c r="D6" s="37">
        <v>3147628531</v>
      </c>
      <c r="E6" s="37"/>
      <c r="F6" s="38"/>
    </row>
    <row r="7" spans="1:10" ht="15.75" thickBot="1" x14ac:dyDescent="0.3">
      <c r="A7" s="31" t="s">
        <v>6</v>
      </c>
      <c r="B7" s="32"/>
      <c r="C7" s="32"/>
      <c r="D7" s="35" t="s">
        <v>16</v>
      </c>
      <c r="E7" s="35"/>
      <c r="F7" s="36"/>
    </row>
    <row r="8" spans="1:10" ht="28.9" customHeight="1" x14ac:dyDescent="0.25">
      <c r="A8" s="48"/>
      <c r="B8" s="49"/>
      <c r="C8" s="49"/>
      <c r="D8" s="49"/>
      <c r="E8" s="49"/>
      <c r="F8" s="50"/>
      <c r="H8" s="9" t="s">
        <v>8</v>
      </c>
      <c r="I8" s="10" t="s">
        <v>15</v>
      </c>
    </row>
    <row r="9" spans="1:10" ht="15.75" customHeight="1" thickBot="1" x14ac:dyDescent="0.3">
      <c r="F9" s="22" t="s">
        <v>7</v>
      </c>
      <c r="H9" s="11" t="s">
        <v>23</v>
      </c>
      <c r="I9" s="12">
        <v>232357</v>
      </c>
    </row>
    <row r="10" spans="1:10" ht="16.7" customHeight="1" thickBot="1" x14ac:dyDescent="0.3">
      <c r="A10" s="39" t="s">
        <v>21</v>
      </c>
      <c r="B10" s="40"/>
      <c r="C10" s="40"/>
      <c r="D10" s="41"/>
      <c r="E10" s="26"/>
      <c r="F10" s="23">
        <f>SUM(F13:F11134)</f>
        <v>1401328</v>
      </c>
      <c r="G10" s="18"/>
      <c r="H10" s="11" t="s">
        <v>19</v>
      </c>
      <c r="I10" s="12">
        <v>663063</v>
      </c>
    </row>
    <row r="11" spans="1:10" ht="13.5" customHeight="1" x14ac:dyDescent="0.25">
      <c r="F11" s="4"/>
      <c r="H11" s="11" t="s">
        <v>20</v>
      </c>
      <c r="I11" s="12">
        <v>16160</v>
      </c>
    </row>
    <row r="12" spans="1:10" x14ac:dyDescent="0.25">
      <c r="A12" s="5" t="s">
        <v>0</v>
      </c>
      <c r="B12" s="19" t="s">
        <v>11</v>
      </c>
      <c r="C12" s="1" t="s">
        <v>1</v>
      </c>
      <c r="D12" s="1" t="s">
        <v>2</v>
      </c>
      <c r="E12" s="27" t="s">
        <v>18</v>
      </c>
      <c r="F12" s="6" t="s">
        <v>14</v>
      </c>
      <c r="H12" s="11" t="s">
        <v>24</v>
      </c>
      <c r="I12" s="12">
        <v>333098</v>
      </c>
    </row>
    <row r="13" spans="1:10" x14ac:dyDescent="0.25">
      <c r="A13" s="7" t="s">
        <v>22</v>
      </c>
      <c r="B13" s="3" t="str">
        <f t="shared" ref="B13:B23" si="0">IF(D13&gt;=$F$4,"FEV","")</f>
        <v/>
      </c>
      <c r="C13" s="2">
        <v>55677</v>
      </c>
      <c r="D13" s="24">
        <v>42460</v>
      </c>
      <c r="E13" s="8">
        <v>333098</v>
      </c>
      <c r="F13" s="8">
        <v>333098</v>
      </c>
      <c r="G13" s="13"/>
      <c r="H13" s="11" t="s">
        <v>25</v>
      </c>
      <c r="I13" s="12">
        <v>156650</v>
      </c>
    </row>
    <row r="14" spans="1:10" x14ac:dyDescent="0.25">
      <c r="A14" s="7" t="s">
        <v>22</v>
      </c>
      <c r="B14" s="3" t="str">
        <f t="shared" si="0"/>
        <v/>
      </c>
      <c r="C14" s="2">
        <v>65507</v>
      </c>
      <c r="D14" s="24">
        <v>42822.327777777777</v>
      </c>
      <c r="E14" s="8">
        <v>156650</v>
      </c>
      <c r="F14" s="8">
        <v>156650</v>
      </c>
      <c r="G14" s="13"/>
      <c r="H14" s="11" t="s">
        <v>9</v>
      </c>
      <c r="I14" s="12">
        <v>1401328</v>
      </c>
    </row>
    <row r="15" spans="1:10" x14ac:dyDescent="0.25">
      <c r="A15" s="7" t="s">
        <v>22</v>
      </c>
      <c r="B15" s="3" t="str">
        <f t="shared" si="0"/>
        <v/>
      </c>
      <c r="C15" s="2">
        <v>81810</v>
      </c>
      <c r="D15" s="24">
        <v>43376.490972222222</v>
      </c>
      <c r="E15" s="8">
        <v>47160</v>
      </c>
      <c r="F15" s="8">
        <v>11460</v>
      </c>
      <c r="G15" s="13"/>
    </row>
    <row r="16" spans="1:10" x14ac:dyDescent="0.25">
      <c r="A16" s="7" t="s">
        <v>22</v>
      </c>
      <c r="B16" s="3" t="str">
        <f t="shared" si="0"/>
        <v/>
      </c>
      <c r="C16" s="2">
        <v>85048</v>
      </c>
      <c r="D16" s="24">
        <v>43451.447916666664</v>
      </c>
      <c r="E16" s="8">
        <v>4700</v>
      </c>
      <c r="F16" s="8">
        <v>4700</v>
      </c>
      <c r="G16" s="13"/>
    </row>
    <row r="17" spans="1:7" x14ac:dyDescent="0.25">
      <c r="A17" s="7" t="s">
        <v>22</v>
      </c>
      <c r="B17" s="3" t="str">
        <f t="shared" si="0"/>
        <v/>
      </c>
      <c r="C17" s="2">
        <v>100931</v>
      </c>
      <c r="D17" s="24">
        <v>43889.626388888886</v>
      </c>
      <c r="E17" s="8">
        <v>84000</v>
      </c>
      <c r="F17" s="8">
        <v>84000</v>
      </c>
      <c r="G17" s="13"/>
    </row>
    <row r="18" spans="1:7" x14ac:dyDescent="0.25">
      <c r="A18" s="7" t="s">
        <v>22</v>
      </c>
      <c r="B18" s="3" t="str">
        <f t="shared" si="0"/>
        <v>FEV</v>
      </c>
      <c r="C18" s="2">
        <v>107603</v>
      </c>
      <c r="D18" s="24">
        <v>44075.56527777778</v>
      </c>
      <c r="E18" s="8">
        <v>15900</v>
      </c>
      <c r="F18" s="8">
        <v>15900</v>
      </c>
      <c r="G18" s="13"/>
    </row>
    <row r="19" spans="1:7" x14ac:dyDescent="0.25">
      <c r="A19" s="7" t="s">
        <v>22</v>
      </c>
      <c r="B19" s="3" t="str">
        <f t="shared" si="0"/>
        <v>FEV</v>
      </c>
      <c r="C19" s="2">
        <v>110079</v>
      </c>
      <c r="D19" s="24">
        <v>44110.600694444445</v>
      </c>
      <c r="E19" s="8">
        <v>56197</v>
      </c>
      <c r="F19" s="8">
        <v>56197</v>
      </c>
      <c r="G19" s="13"/>
    </row>
    <row r="20" spans="1:7" x14ac:dyDescent="0.25">
      <c r="A20" s="7" t="s">
        <v>22</v>
      </c>
      <c r="B20" s="3" t="str">
        <f t="shared" si="0"/>
        <v>FEV</v>
      </c>
      <c r="C20" s="2">
        <v>115962</v>
      </c>
      <c r="D20" s="24">
        <v>44148.435416666667</v>
      </c>
      <c r="E20" s="8">
        <v>76260</v>
      </c>
      <c r="F20" s="8">
        <v>76260</v>
      </c>
      <c r="G20" s="13"/>
    </row>
    <row r="21" spans="1:7" x14ac:dyDescent="0.25">
      <c r="A21" s="7" t="s">
        <v>22</v>
      </c>
      <c r="B21" s="3" t="str">
        <f t="shared" si="0"/>
        <v>FEV</v>
      </c>
      <c r="C21" s="2">
        <v>221968</v>
      </c>
      <c r="D21" s="24">
        <v>44678.643750000003</v>
      </c>
      <c r="E21" s="8">
        <v>332959</v>
      </c>
      <c r="F21" s="8">
        <v>332959</v>
      </c>
      <c r="G21" s="13"/>
    </row>
    <row r="22" spans="1:7" x14ac:dyDescent="0.25">
      <c r="A22" s="7" t="s">
        <v>22</v>
      </c>
      <c r="B22" s="3" t="str">
        <f t="shared" si="0"/>
        <v>FEV</v>
      </c>
      <c r="C22" s="2">
        <v>221975</v>
      </c>
      <c r="D22" s="24">
        <v>44678.65</v>
      </c>
      <c r="E22" s="8">
        <v>81387</v>
      </c>
      <c r="F22" s="8">
        <v>81387</v>
      </c>
      <c r="G22" s="13"/>
    </row>
    <row r="23" spans="1:7" x14ac:dyDescent="0.25">
      <c r="A23" s="7" t="s">
        <v>22</v>
      </c>
      <c r="B23" s="3" t="str">
        <f t="shared" si="0"/>
        <v>FEV</v>
      </c>
      <c r="C23" s="2">
        <v>243193</v>
      </c>
      <c r="D23" s="24">
        <v>44802.341666666667</v>
      </c>
      <c r="E23" s="8">
        <v>248717</v>
      </c>
      <c r="F23" s="8">
        <v>248717</v>
      </c>
      <c r="G23" s="13"/>
    </row>
  </sheetData>
  <autoFilter ref="A12:F23">
    <sortState ref="A13:E6012">
      <sortCondition ref="D12"/>
    </sortState>
  </autoFilter>
  <mergeCells count="12">
    <mergeCell ref="A10:D10"/>
    <mergeCell ref="B1:F1"/>
    <mergeCell ref="B2:F2"/>
    <mergeCell ref="B3:F3"/>
    <mergeCell ref="A5:C5"/>
    <mergeCell ref="A8:F8"/>
    <mergeCell ref="H2:J2"/>
    <mergeCell ref="A6:C6"/>
    <mergeCell ref="A7:C7"/>
    <mergeCell ref="D5:F5"/>
    <mergeCell ref="D7:F7"/>
    <mergeCell ref="D6:F6"/>
  </mergeCells>
  <hyperlinks>
    <hyperlink ref="D7" r:id="rId3"/>
  </hyperlinks>
  <pageMargins left="0.78740157480314998" right="0.78740157480314998" top="0.78740157480314998" bottom="1.2374015748031499" header="0.78740157480314998" footer="0.78740157480314998"/>
  <pageSetup paperSize="9" orientation="portrait" horizontalDpi="300" verticalDpi="300" r:id="rId4"/>
  <headerFooter alignWithMargins="0">
    <oddFooter>&amp;C&amp;"Arial,Regular"&amp;10 15/06/2022 18:04:29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Marinilla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Hoyos</dc:creator>
  <cp:lastModifiedBy>Facturación</cp:lastModifiedBy>
  <dcterms:created xsi:type="dcterms:W3CDTF">2022-06-15T23:30:25Z</dcterms:created>
  <dcterms:modified xsi:type="dcterms:W3CDTF">2022-10-20T17:50:28Z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