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nilo\Areas\CxPSalud\CARTERA\REVISION CARTERAS AÑO 2022\10. OCTUBRE CARTERAS REVISADAS\NIT 805027743 DUMIAN MEDICAL SAS\"/>
    </mc:Choice>
  </mc:AlternateContent>
  <xr:revisionPtr revIDLastSave="0" documentId="13_ncr:1_{B5D656AD-1CA5-437C-B4C8-A379BF3FFF2F}"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FACTURA'!$A$2:$AO$57</definedName>
  </definedNames>
  <calcPr calcId="191029"/>
  <pivotCaches>
    <pivotCache cacheId="16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 l="1"/>
  <c r="H30" i="4"/>
  <c r="I28" i="4"/>
  <c r="H28" i="4"/>
  <c r="I24" i="4"/>
  <c r="H24" i="4"/>
  <c r="H32" i="4" s="1"/>
  <c r="I32" i="4" l="1"/>
  <c r="Y1" i="2"/>
  <c r="W1" i="2"/>
  <c r="V1" i="2"/>
  <c r="T1" i="2"/>
  <c r="R1" i="2"/>
  <c r="Q1" i="2"/>
  <c r="L1" i="2"/>
  <c r="K1"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H57" i="1"/>
  <c r="G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<sst xmlns="http://schemas.openxmlformats.org/spreadsheetml/2006/main" count="597" uniqueCount="178">
  <si>
    <t>NOMBRE IPS</t>
  </si>
  <si>
    <t>Prefijo Factura</t>
  </si>
  <si>
    <t>Numero Factura</t>
  </si>
  <si>
    <t>IPS Fecha factura</t>
  </si>
  <si>
    <t>IPS Fecha radicado</t>
  </si>
  <si>
    <t>IPS Valor Factura</t>
  </si>
  <si>
    <t>IPS Saldo Factura</t>
  </si>
  <si>
    <t>TMA</t>
  </si>
  <si>
    <t>POUA</t>
  </si>
  <si>
    <t>SGF</t>
  </si>
  <si>
    <t xml:space="preserve"> SGF</t>
  </si>
  <si>
    <t>AC</t>
  </si>
  <si>
    <t>CMA</t>
  </si>
  <si>
    <t>CMF</t>
  </si>
  <si>
    <t>PU</t>
  </si>
  <si>
    <t>CG</t>
  </si>
  <si>
    <t>DUMIAN MEDICAL SAS</t>
  </si>
  <si>
    <t>NIT IPS</t>
  </si>
  <si>
    <t>NIT_IPS</t>
  </si>
  <si>
    <t xml:space="preserve"> ENTIDAD</t>
  </si>
  <si>
    <t>PrefijoFactura</t>
  </si>
  <si>
    <t>NUMERO_FACTURA</t>
  </si>
  <si>
    <t>PREFIJO_SASS</t>
  </si>
  <si>
    <t>NUMERO_FACT_SASSS</t>
  </si>
  <si>
    <t>DOC_CONTABLE</t>
  </si>
  <si>
    <t>FACTURA</t>
  </si>
  <si>
    <t>LLAVE</t>
  </si>
  <si>
    <t>FECHA_FACT_IPS</t>
  </si>
  <si>
    <t>VALOR_FACT_IPS</t>
  </si>
  <si>
    <t>SALDO_FACT_IPS</t>
  </si>
  <si>
    <t>OBSERVACION_SASS</t>
  </si>
  <si>
    <t>VALIDACION_ALFA_FACT</t>
  </si>
  <si>
    <t>VALOR_RADICADO_FACT</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</si>
  <si>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</si>
  <si>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</si>
  <si>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</si>
  <si>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</si>
  <si>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</si>
  <si>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</si>
  <si>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</si>
  <si>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</si>
  <si>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</si>
  <si>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</si>
  <si>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</si>
  <si>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</si>
  <si>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</si>
  <si>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</si>
  <si>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</si>
  <si>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</si>
  <si>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</si>
  <si>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</si>
  <si>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</si>
  <si>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</si>
  <si>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</si>
  <si>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</si>
  <si>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</si>
  <si>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F_CORTE</t>
  </si>
  <si>
    <t>POUA_119</t>
  </si>
  <si>
    <t>A)Factura no radicada en ERP</t>
  </si>
  <si>
    <t>no_cruza</t>
  </si>
  <si>
    <t>CMA_1030</t>
  </si>
  <si>
    <t>CMA_1149</t>
  </si>
  <si>
    <t>PU_1577</t>
  </si>
  <si>
    <t>AC_19731</t>
  </si>
  <si>
    <t>CMF_33939</t>
  </si>
  <si>
    <t>CMF_33949</t>
  </si>
  <si>
    <t>CMF_36376</t>
  </si>
  <si>
    <t>CMF_40785</t>
  </si>
  <si>
    <t>CMF_41193</t>
  </si>
  <si>
    <t>CMF_41969</t>
  </si>
  <si>
    <t>CMF_42772</t>
  </si>
  <si>
    <t>CMF_48941</t>
  </si>
  <si>
    <t>CMF_48943</t>
  </si>
  <si>
    <t>CMF_48944</t>
  </si>
  <si>
    <t>CMF_48947</t>
  </si>
  <si>
    <t>TMA_401056</t>
  </si>
  <si>
    <t>TMA_870634</t>
  </si>
  <si>
    <t>TMA_1440537</t>
  </si>
  <si>
    <t>TMA_1449811</t>
  </si>
  <si>
    <t>CMF_80097</t>
  </si>
  <si>
    <t>B)Factura sin saldo ERP</t>
  </si>
  <si>
    <t>OK</t>
  </si>
  <si>
    <t>TMA_936977</t>
  </si>
  <si>
    <t>POUA_3145</t>
  </si>
  <si>
    <t>B)Factura sin saldo ERP/conciliar diferencia glosa aceptada</t>
  </si>
  <si>
    <t>GLOSA ACEPTADA POR IPS SEGUN CONCILIACION DEL 10/2/2017LEONOR SOLARTE</t>
  </si>
  <si>
    <t>TMA_147541</t>
  </si>
  <si>
    <t>TMA_149964</t>
  </si>
  <si>
    <t>TMA_175796</t>
  </si>
  <si>
    <t>TMA_191577</t>
  </si>
  <si>
    <t>TMA_215270</t>
  </si>
  <si>
    <t>TMA_222755</t>
  </si>
  <si>
    <t>AC_16481</t>
  </si>
  <si>
    <t>GLOSA ACEPTADA POR IPS SEGUN CONCILIACION DEL FEBRERO 2DEL AÑO 2017LEONOR SOLARTE</t>
  </si>
  <si>
    <t>AC_27349</t>
  </si>
  <si>
    <t>CG_11542</t>
  </si>
  <si>
    <t>CG_12711</t>
  </si>
  <si>
    <t>TMA_72821</t>
  </si>
  <si>
    <t>GLOSA ACEPTADA POR IPS SEGUN CONCILIACION DEL 10/2/2017LEONOR SOLARTE E</t>
  </si>
  <si>
    <t>TMA_84093</t>
  </si>
  <si>
    <t>TMA_95835</t>
  </si>
  <si>
    <t>TMA_100255</t>
  </si>
  <si>
    <t>TMA_129960</t>
  </si>
  <si>
    <t>TMA_1091618</t>
  </si>
  <si>
    <t>B)Factura sin saldo ERP/conciliar diferencia valor de factura</t>
  </si>
  <si>
    <t>TMA_137434</t>
  </si>
  <si>
    <t>SGF_84692</t>
  </si>
  <si>
    <t>C)Glosas total pendiente por respuesta de IPS</t>
  </si>
  <si>
    <t>AUT SE DEVUELVE FACTURA NO HAY AUTORIZACION PARA EL SERVICIO FACTURADO SOLO HAY DE URGENCIAS 221028524301006 GESTIONAR CN EL AREA ENCARGADA DE AUTORIZACIONES. OBJECION MEDICA DRA MAIBER ACEVEDO $ 1.096.942 SPTE INCOMPLETO. 308 Estudio con ttinciones de rutina no sopotado $ 215000 PTCIA MEDICA. 608 Uroanálisis no interpretado en la HC $  $ 17.700 FACTURACION. 106 Trócar facturan 2 se acepta Trócar de primera punción. $ 245.300 SPTE INCOMPLETO. 306 Insumos no soportados: Endocdoclinch- Ligaclips facturan 2 soporan 1-  $ 618.942MILENA</t>
  </si>
  <si>
    <t>SI</t>
  </si>
  <si>
    <t>SGF_95681</t>
  </si>
  <si>
    <t>AUT SE DEVUELVE FACTURA NO HAY AUTORIZACION PARA EL SERVICIO FACTURADO SOLO HAY DE URGENCIAS 221908524617726 GESTIONAR LA AUTORIZACION PARA EL SERVICIO FACTURADO CON EL AREA ENCARGADA. OBJECION MEDICA DRA MAIBER ACEVEDO $ 160.000 PTCIA MEDIPTCIA MEDICA.608 Rx de Tórax Junio 29 no interpretada en laen la HC. Rx de Tórax Julio 12 facturan 2 interpretan 1.MILENA</t>
  </si>
  <si>
    <t>TMA_1061030</t>
  </si>
  <si>
    <t>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t>
  </si>
  <si>
    <t>TMA_1061607</t>
  </si>
  <si>
    <t>SE SOSTIENE DEVOLUCION NO SE EVIDENCIA AUTORIZACION POR LOSSERVICIOS PRESTADOS FAVOR SOLICITAR AL CORREO CAPAUTORIZACIONES@EPSCOMFENALCOVALLE.COM.CO O AL CORREO DE LA COORDINADORAGELOPEZM@EPSCOMFENALCOVALLE.COM.CO , PARA DAR TRAMITE.JENNIFER REBOLLEDO VALDERRAMA.</t>
  </si>
  <si>
    <t>TMA_1062237</t>
  </si>
  <si>
    <t>SE SOSTIENE DEVOLUCION NO SE EVIDENCIA AUTORIZACION POR LOSSERVICIOS PRESTADOS FAVOR SOLICITAR AL CORREO CAPAUTORIZACIONES@EPSCOMFENALCOVALLE.COM.CO , O AL CORREO DE LA COORDINADORA GELOPEZM@EPSCOMFENALCOVALLE.COM.CO PARA DAR TRAMITE.JENNIFER REBOLLEDO V.</t>
  </si>
  <si>
    <t>TMA_1229342</t>
  </si>
  <si>
    <t>SE SOSTIENE DEVOLUCION NO SE EVIDENCIA AUTORIZACION POR LOSSERVICIOS PRESTADOS FAVOR SOLICITAR AL CORREO CAPAUTORIZACIONES@EPSCOMFENALCOVALLE.COM.CO O AL CORREO DE LA COORDINADORA GELOPEZM@EPSCOMFENALCOVALLE.COM.CO PARA DAR TRAMITE.JENNIFER REBOLLEDO VALDERRAMA</t>
  </si>
  <si>
    <t>TMA_1348732</t>
  </si>
  <si>
    <t>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t>
  </si>
  <si>
    <t>CMA_14586</t>
  </si>
  <si>
    <t>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t>
  </si>
  <si>
    <t>CMF_3171</t>
  </si>
  <si>
    <t>SE DEVUELVE FACTURA, FAVOR FACTURAR MEDICAMENTOS NO PBS APARTE, REPORTAR EN LA WEB SERVIS INMUNOGLOBULINA HEPATITIS B,AZITROMICINA MTO CONDICIONADO POR DIAGNOSTICO.GLADYS VIVAS.</t>
  </si>
  <si>
    <t>CMF_28213</t>
  </si>
  <si>
    <t>SE DEVUELVE FACTURA NO PBS, NO APTA PARA PAGO NO REPORTADAEN LA WEB SERVICE, NO REPORTADA EN EL MODULO DE FACTURACION.FAVOR REPORTAR PARA CONTINUAR CON EL MODULO DE FACTURACION.GLADYS VIVAS.</t>
  </si>
  <si>
    <t>CMF_51211</t>
  </si>
  <si>
    <t>SE DEVUELVE FACTURA NO POS SE VALIDA NO APTA PARA PAGOVALIDAR CANTIDAD DE ENTREGA, VALOR BRUTO, FECHA DE SUMINISTRRO, CODIGO DE TECNOLOGIA.MILENA</t>
  </si>
  <si>
    <t>CMF_51213</t>
  </si>
  <si>
    <t>CMF_51214</t>
  </si>
  <si>
    <t>SE DEVUELVE FACTURA NO POS SE VALIDA NO APTA PARA PAGO VALIDAR EN WEB SERVICE CANTIDAD DE ENTREGA,FECHA DE SUMINISTRO, CCODIGO DE TECNOLOGIA MILENA</t>
  </si>
  <si>
    <t>CMF_51215</t>
  </si>
  <si>
    <t>SE DEVUELVE FACTURA NO POS MIPRES 20210511133027695494NO EXITOSO VALIDAR CON EL AREA ENCARGADA OBERVACION EN SISTEMA NO EXITOSO INDICACION INVIMA, GESTIONAR CON EL AREA ENCARGADA.MILENA</t>
  </si>
  <si>
    <t>CMF_71651</t>
  </si>
  <si>
    <t>C)Glosas total pendiente por respuesta de IPS/conciliar diferencia valor de factura</t>
  </si>
  <si>
    <t>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t>
  </si>
  <si>
    <t>ESTADO EPS OCTUBRE 2022</t>
  </si>
  <si>
    <t>FACTURA NO RADICADA</t>
  </si>
  <si>
    <t>GLOSA ACEPTADA POR IPS</t>
  </si>
  <si>
    <t>FACTURA CERRADA POR EXTEMPORANEIDAD</t>
  </si>
  <si>
    <t>FACTURA PENDIENTE DE PAGO</t>
  </si>
  <si>
    <t>FACTURA CANCELADA</t>
  </si>
  <si>
    <t>FACTURA DEVUELTA</t>
  </si>
  <si>
    <t>Etiquetas de fila</t>
  </si>
  <si>
    <t>Total general</t>
  </si>
  <si>
    <t xml:space="preserve">FACTURAS </t>
  </si>
  <si>
    <t xml:space="preserve">SALDO FACT IPS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</si>
  <si>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</si>
  <si>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</si>
  <si>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</si>
  <si>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</si>
  <si>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</si>
  <si>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</si>
  <si>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</si>
  <si>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</si>
  <si>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</si>
  <si>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</si>
  <si>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</si>
  <si>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</si>
  <si>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</si>
  <si>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</si>
  <si>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</si>
  <si>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</si>
  <si>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</si>
  <si>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</si>
  <si>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</si>
  <si>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</si>
  <si>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</si>
  <si>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SANTIAGO DE CALI , OCTUBRE 14 DE 2022</t>
  </si>
  <si>
    <t>Señores : DUMIAN MEDICAL SAS</t>
  </si>
  <si>
    <t>NIT: 805027743</t>
  </si>
  <si>
    <t>A continuacion me permito remitir nuestra respuesta al estado de cartera presentado en la fecha: 10/10/2022</t>
  </si>
  <si>
    <t>Con Corte al dia :30/09/2022</t>
  </si>
  <si>
    <t>FACTURAS CERRADAS POR EXTEMPORANEIDAD</t>
  </si>
  <si>
    <t>SOPORTE</t>
  </si>
  <si>
    <t>ENVIAR SOPORTE DE FACTUASALDO 5MIL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</si>
</sst>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 #,##0.00_-;\-&quot;$&quot;\ * #,##0.00_-;_-&quot;$&quot;\ * &quot;-&quot;??_-;_-@_-"/>
    <numFmt numFmtId="43" formatCode="_-* #,##0.00_-;\-* #,##0.00_-;_-* &quot;-&quot;??_-;_-@_-"/>
    <numFmt numFmtId="164" formatCode="_-* #,##0.00\ _€_-;\-* #,##0.00\ _€_-;_-* &quot;-&quot;??\ _€_-;_-@_-"/>
    <numFmt numFmtId="165" formatCode="_-&quot;$&quot;\ * #,##0_-;\-&quot;$&quot;\ * #,##0_-;_-&quot;$&quot;\ * &quot;-&quot;??_-;_-@_-"/>
    <numFmt numFmtId="166" formatCode="_-* #,##0_-;\-* #,##0_-;_-* &quot;-&quot;??_-;_-@_-"/>
    <numFmt numFmtId="167" formatCode="&quot;$&quot;\ #,##0"/>
    <numFmt numFmtId="168" formatCode="&quot;$&quot;\ #,##0;[Red]&quot;$&quot;\ #,##0"/>
  </numFmts>
  <fonts count="11"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Tahoma"/>
      <family val="2"/>
    </font>
    <font>
      <sz val="10"/>
      <color theme="1"/>
      <name val="Tahoma"/>
      <family val="2"/>
    </font>
    <font>
      <b/>
      <sz val="11"/>
      <color theme="1"/>
      <name val="Calibri"/>
      <family val="2"/>
      <scheme val="minor"/>
    </font>
    <font>
      <sz val="10"/>
      <name val="Arial"/>
      <family val="2"/>
    </font>
    <font>
      <sz val="10"/>
      <color indexed="8"/>
      <name val="Arial"/>
      <family val="2"/>
    </font>
    <font>
      <b/>
      <sz val="10"/>
      <color indexed="8"/>
      <name val="Arial"/>
      <family val="2"/>
    </font>
    <font>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style="thin">
        <color rgb="FF999999"/>
      </right>
      <top style="thin">
        <color rgb="FF999999"/>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164" fontId="3" fillId="0" borderId="0" applyFont="0" applyFill="0" applyBorder="0" applyAlignment="0" applyProtection="0"/>
    <xf numFmtId="0" fontId="7" fillId="0" borderId="0"/>
  </cellStyleXfs>
  <cellXfs count="83">
    <xf numFmtId="0" fontId="0" fillId="0" borderId="0" xfId="0"/>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1" xfId="0" applyFont="1" applyBorder="1"/>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165" fontId="5" fillId="0" borderId="1" xfId="2" applyNumberFormat="1" applyFont="1" applyBorder="1" applyAlignment="1">
      <alignment vertical="center"/>
    </xf>
    <xf numFmtId="0" fontId="5" fillId="0" borderId="0" xfId="0" applyFont="1"/>
    <xf numFmtId="165" fontId="5" fillId="0" borderId="1" xfId="2" applyNumberFormat="1" applyFont="1" applyBorder="1"/>
    <xf numFmtId="166" fontId="5" fillId="0" borderId="1" xfId="1" applyNumberFormat="1" applyFont="1" applyFill="1" applyBorder="1" applyAlignment="1">
      <alignment horizontal="center"/>
    </xf>
    <xf numFmtId="0" fontId="5" fillId="0" borderId="1" xfId="1" applyNumberFormat="1" applyFont="1" applyFill="1" applyBorder="1" applyAlignment="1">
      <alignment horizontal="center"/>
    </xf>
    <xf numFmtId="14" fontId="5" fillId="0" borderId="1" xfId="1" applyNumberFormat="1" applyFont="1" applyFill="1" applyBorder="1" applyAlignment="1">
      <alignment horizontal="center" vertical="center"/>
    </xf>
    <xf numFmtId="165" fontId="5" fillId="0" borderId="1" xfId="2" applyNumberFormat="1" applyFont="1" applyFill="1" applyBorder="1"/>
    <xf numFmtId="0" fontId="5" fillId="0" borderId="1" xfId="0" applyFont="1" applyBorder="1" applyAlignment="1">
      <alignment horizontal="center"/>
    </xf>
    <xf numFmtId="14" fontId="5" fillId="0" borderId="1" xfId="0" applyNumberFormat="1" applyFont="1" applyBorder="1" applyAlignment="1">
      <alignment horizontal="center"/>
    </xf>
    <xf numFmtId="0" fontId="5" fillId="2" borderId="1" xfId="0" applyFont="1" applyFill="1" applyBorder="1" applyAlignment="1">
      <alignment horizontal="center"/>
    </xf>
    <xf numFmtId="14" fontId="5" fillId="2" borderId="1" xfId="0" applyNumberFormat="1" applyFont="1" applyFill="1" applyBorder="1" applyAlignment="1">
      <alignment horizontal="center"/>
    </xf>
    <xf numFmtId="165" fontId="5" fillId="2" borderId="1" xfId="2" applyNumberFormat="1" applyFont="1" applyFill="1" applyBorder="1"/>
    <xf numFmtId="165" fontId="4" fillId="0" borderId="1" xfId="0" applyNumberFormat="1" applyFont="1" applyBorder="1"/>
    <xf numFmtId="167" fontId="6" fillId="0" borderId="0" xfId="0" applyNumberFormat="1" applyFont="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0" fillId="0" borderId="1" xfId="0" applyBorder="1"/>
    <xf numFmtId="14" fontId="0" fillId="0" borderId="1" xfId="0" applyNumberFormat="1" applyBorder="1"/>
    <xf numFmtId="167" fontId="0" fillId="0" borderId="1" xfId="0" applyNumberFormat="1" applyBorder="1"/>
    <xf numFmtId="0" fontId="0" fillId="5" borderId="1" xfId="0" applyFill="1" applyBorder="1" applyAlignment="1">
      <alignment horizontal="center" vertical="center" wrapText="1"/>
    </xf>
    <xf numFmtId="0" fontId="0" fillId="0" borderId="2" xfId="0" pivotButton="1" applyBorder="1"/>
    <xf numFmtId="0" fontId="0" fillId="0" borderId="4" xfId="0" applyBorder="1"/>
    <xf numFmtId="0" fontId="0" fillId="0" borderId="2" xfId="0" applyBorder="1" applyAlignment="1">
      <alignment horizontal="left"/>
    </xf>
    <xf numFmtId="0" fontId="0" fillId="0" borderId="3" xfId="0" applyBorder="1" applyAlignment="1">
      <alignment horizontal="left"/>
    </xf>
    <xf numFmtId="0" fontId="0" fillId="0" borderId="6" xfId="0" applyBorder="1" applyAlignment="1">
      <alignment horizontal="left"/>
    </xf>
    <xf numFmtId="0" fontId="0" fillId="0" borderId="2" xfId="0" applyBorder="1" applyAlignment="1">
      <alignment horizontal="center"/>
    </xf>
    <xf numFmtId="0" fontId="0" fillId="0" borderId="2" xfId="0" applyNumberFormat="1" applyBorder="1" applyAlignment="1">
      <alignment horizontal="center"/>
    </xf>
    <xf numFmtId="0" fontId="0" fillId="0" borderId="3" xfId="0" applyNumberFormat="1" applyBorder="1" applyAlignment="1">
      <alignment horizontal="center"/>
    </xf>
    <xf numFmtId="0" fontId="0" fillId="0" borderId="6" xfId="0" applyNumberFormat="1" applyBorder="1" applyAlignment="1">
      <alignment horizontal="center"/>
    </xf>
    <xf numFmtId="167" fontId="0" fillId="0" borderId="4" xfId="0" applyNumberFormat="1" applyBorder="1"/>
    <xf numFmtId="167" fontId="0" fillId="0" borderId="5" xfId="0" applyNumberFormat="1" applyBorder="1"/>
    <xf numFmtId="167" fontId="0" fillId="0" borderId="7" xfId="0" applyNumberFormat="1" applyBorder="1"/>
    <xf numFmtId="0" fontId="8" fillId="0" borderId="0" xfId="5" applyFont="1"/>
    <xf numFmtId="0" fontId="8" fillId="0" borderId="8" xfId="5" applyFont="1" applyBorder="1" applyAlignment="1">
      <alignment horizontal="centerContinuous"/>
    </xf>
    <xf numFmtId="0" fontId="8" fillId="0" borderId="9" xfId="5" applyFont="1" applyBorder="1" applyAlignment="1">
      <alignment horizontal="centerContinuous"/>
    </xf>
    <xf numFmtId="0" fontId="9" fillId="0" borderId="8" xfId="5" applyFont="1" applyBorder="1" applyAlignment="1">
      <alignment horizontal="centerContinuous" vertical="center"/>
    </xf>
    <xf numFmtId="0" fontId="9" fillId="0" borderId="10" xfId="5" applyFont="1" applyBorder="1" applyAlignment="1">
      <alignment horizontal="centerContinuous" vertical="center"/>
    </xf>
    <xf numFmtId="0" fontId="9" fillId="0" borderId="9" xfId="5" applyFont="1" applyBorder="1" applyAlignment="1">
      <alignment horizontal="centerContinuous" vertical="center"/>
    </xf>
    <xf numFmtId="0" fontId="9" fillId="0" borderId="11" xfId="5" applyFont="1" applyBorder="1" applyAlignment="1">
      <alignment horizontal="centerContinuous" vertical="center"/>
    </xf>
    <xf numFmtId="0" fontId="8" fillId="0" borderId="12" xfId="5" applyFont="1" applyBorder="1" applyAlignment="1">
      <alignment horizontal="centerContinuous"/>
    </xf>
    <xf numFmtId="0" fontId="8" fillId="0" borderId="13" xfId="5" applyFont="1" applyBorder="1" applyAlignment="1">
      <alignment horizontal="centerContinuous"/>
    </xf>
    <xf numFmtId="0" fontId="9" fillId="0" borderId="14" xfId="5" applyFont="1" applyBorder="1" applyAlignment="1">
      <alignment horizontal="centerContinuous" vertical="center"/>
    </xf>
    <xf numFmtId="0" fontId="9" fillId="0" borderId="15" xfId="5" applyFont="1" applyBorder="1" applyAlignment="1">
      <alignment horizontal="centerContinuous" vertical="center"/>
    </xf>
    <xf numFmtId="0" fontId="9" fillId="0" borderId="16" xfId="5" applyFont="1" applyBorder="1" applyAlignment="1">
      <alignment horizontal="centerContinuous" vertical="center"/>
    </xf>
    <xf numFmtId="0" fontId="9" fillId="0" borderId="17" xfId="5" applyFont="1" applyBorder="1" applyAlignment="1">
      <alignment horizontal="centerContinuous" vertical="center"/>
    </xf>
    <xf numFmtId="0" fontId="9" fillId="0" borderId="12" xfId="5" applyFont="1" applyBorder="1" applyAlignment="1">
      <alignment horizontal="centerContinuous" vertical="center"/>
    </xf>
    <xf numFmtId="0" fontId="9" fillId="0" borderId="0" xfId="5" applyFont="1" applyAlignment="1">
      <alignment horizontal="centerContinuous" vertical="center"/>
    </xf>
    <xf numFmtId="0" fontId="9" fillId="0" borderId="13" xfId="5" applyFont="1" applyBorder="1" applyAlignment="1">
      <alignment horizontal="centerContinuous" vertical="center"/>
    </xf>
    <xf numFmtId="0" fontId="9" fillId="0" borderId="18" xfId="5" applyFont="1" applyBorder="1" applyAlignment="1">
      <alignment horizontal="centerContinuous" vertical="center"/>
    </xf>
    <xf numFmtId="0" fontId="8" fillId="0" borderId="14" xfId="5" applyFont="1" applyBorder="1" applyAlignment="1">
      <alignment horizontal="centerContinuous"/>
    </xf>
    <xf numFmtId="0" fontId="8" fillId="0" borderId="16" xfId="5" applyFont="1" applyBorder="1" applyAlignment="1">
      <alignment horizontal="centerContinuous"/>
    </xf>
    <xf numFmtId="0" fontId="8" fillId="0" borderId="12" xfId="5" applyFont="1" applyBorder="1"/>
    <xf numFmtId="0" fontId="8" fillId="0" borderId="13" xfId="5" applyFont="1" applyBorder="1"/>
    <xf numFmtId="0" fontId="9" fillId="0" borderId="0" xfId="5" applyFont="1"/>
    <xf numFmtId="14" fontId="8" fillId="0" borderId="0" xfId="5" applyNumberFormat="1" applyFont="1"/>
    <xf numFmtId="14" fontId="8" fillId="0" borderId="0" xfId="5" applyNumberFormat="1" applyFont="1" applyAlignment="1">
      <alignment horizontal="left"/>
    </xf>
    <xf numFmtId="0" fontId="9" fillId="0" borderId="0" xfId="5" applyFont="1" applyAlignment="1">
      <alignment horizontal="center"/>
    </xf>
    <xf numFmtId="1" fontId="9" fillId="0" borderId="0" xfId="5" applyNumberFormat="1" applyFont="1" applyAlignment="1">
      <alignment horizontal="center"/>
    </xf>
    <xf numFmtId="1" fontId="8" fillId="0" borderId="0" xfId="5" applyNumberFormat="1" applyFont="1" applyAlignment="1">
      <alignment horizontal="center"/>
    </xf>
    <xf numFmtId="168" fontId="8" fillId="0" borderId="0" xfId="5" applyNumberFormat="1" applyFont="1" applyAlignment="1">
      <alignment horizontal="right"/>
    </xf>
    <xf numFmtId="167" fontId="8" fillId="0" borderId="0" xfId="5" applyNumberFormat="1" applyFont="1" applyAlignment="1">
      <alignment horizontal="right"/>
    </xf>
    <xf numFmtId="1" fontId="8" fillId="0" borderId="15" xfId="5" applyNumberFormat="1" applyFont="1" applyBorder="1" applyAlignment="1">
      <alignment horizontal="center"/>
    </xf>
    <xf numFmtId="168" fontId="8" fillId="0" borderId="15" xfId="5" applyNumberFormat="1" applyFont="1" applyBorder="1" applyAlignment="1">
      <alignment horizontal="right"/>
    </xf>
    <xf numFmtId="168" fontId="9" fillId="0" borderId="0" xfId="5" applyNumberFormat="1" applyFont="1" applyAlignment="1">
      <alignment horizontal="right"/>
    </xf>
    <xf numFmtId="0" fontId="8" fillId="0" borderId="0" xfId="5" applyFont="1" applyAlignment="1">
      <alignment horizontal="center"/>
    </xf>
    <xf numFmtId="1" fontId="9" fillId="0" borderId="19" xfId="5" applyNumberFormat="1" applyFont="1" applyBorder="1" applyAlignment="1">
      <alignment horizontal="center"/>
    </xf>
    <xf numFmtId="168" fontId="9" fillId="0" borderId="19" xfId="5" applyNumberFormat="1" applyFont="1" applyBorder="1" applyAlignment="1">
      <alignment horizontal="right"/>
    </xf>
    <xf numFmtId="168" fontId="8" fillId="0" borderId="0" xfId="5" applyNumberFormat="1" applyFont="1"/>
    <xf numFmtId="168" fontId="8" fillId="0" borderId="15" xfId="5" applyNumberFormat="1" applyFont="1" applyBorder="1"/>
    <xf numFmtId="168" fontId="9" fillId="0" borderId="15" xfId="5" applyNumberFormat="1" applyFont="1" applyBorder="1"/>
    <xf numFmtId="168" fontId="9" fillId="0" borderId="0" xfId="5" applyNumberFormat="1" applyFont="1"/>
    <xf numFmtId="0" fontId="8" fillId="0" borderId="14" xfId="5" applyFont="1" applyBorder="1"/>
    <xf numFmtId="0" fontId="8" fillId="0" borderId="15" xfId="5" applyFont="1" applyBorder="1"/>
    <xf numFmtId="0" fontId="8" fillId="0" borderId="16" xfId="5" applyFont="1" applyBorder="1"/>
    <xf numFmtId="167" fontId="9" fillId="0" borderId="0" xfId="5" applyNumberFormat="1" applyFont="1" applyAlignment="1">
      <alignment horizontal="right"/>
    </xf>
    <xf numFmtId="14" fontId="0" fillId="4" borderId="1" xfId="0" applyNumberFormat="1" applyFill="1" applyBorder="1"/>
    <xf numFmtId="14" fontId="10" fillId="0" borderId="1" xfId="0" applyNumberFormat="1" applyFont="1" applyBorder="1"/>
  </cellXfs>
  <cellStyles count="6">
    <cellStyle name="Millares" xfId="1" builtinId="3"/>
    <cellStyle name="Millares 2 2 2 2" xfId="4" xr:uid="{C4D6D08A-D229-417D-8798-DD5EDFC13D38}"/>
    <cellStyle name="Moneda" xfId="2" builtinId="4"/>
    <cellStyle name="Normal" xfId="0" builtinId="0"/>
    <cellStyle name="Normal 2 2" xfId="3" xr:uid="{149BB675-2C34-444C-8B13-F86B95C867DF}"/>
    <cellStyle name="Normal 2 2 2" xfId="5" xr:uid="{1C805859-57CA-49CF-BD14-10B53466220A}"/>
  </cellStyles>
  <dxfs count="4">
    <dxf>
      <font>
        <color rgb="FF9C0006"/>
      </font>
      <fill>
        <patternFill patternType="solid">
          <bgColor rgb="FFFFC7CE"/>
        </patternFill>
      </fill>
    </dxf>
    <dxf>
      <numFmt numFmtId="167" formatCode="&quot;$&quot;\ #,##0"/>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2A866320-9648-45AF-B131-9FAAA01B9C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D00F639D-F05F-4670-9CCE-8A96D1FE1F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48.443829745367" createdVersion="8" refreshedVersion="8" minRefreshableVersion="3" recordCount="55" xr:uid="{35693C51-03CB-4E4A-8ED9-8F16766DCE84}">
  <cacheSource type="worksheet">
    <worksheetSource ref="A2:AO57" sheet="ESTADO DE CADA FACTURA"/>
  </cacheSource>
  <cacheFields count="40">
    <cacheField name="NIT_IPS" numFmtId="0">
      <sharedItems containsSemiMixedTypes="0" containsString="0" containsNumber="1" containsInteger="1" minValue="805027743" maxValue="805027743"/>
    </cacheField>
    <cacheField name=" ENTIDAD" numFmtId="0">
      <sharedItems/>
    </cacheField>
    <cacheField name="PrefijoFactura" numFmtId="0">
      <sharedItems/>
    </cacheField>
    <cacheField name="NUMERO_FACTURA" numFmtId="0">
      <sharedItems containsSemiMixedTypes="0" containsString="0" containsNumber="1" containsInteger="1" minValue="119" maxValue="1449811"/>
    </cacheField>
    <cacheField name="PREFIJO_SASS" numFmtId="0">
      <sharedItems containsBlank="1"/>
    </cacheField>
    <cacheField name="NUMERO_FACT_SASSS" numFmtId="0">
      <sharedItems containsString="0" containsBlank="1" containsNumber="1" containsInteger="1" minValue="3145" maxValue="1348732"/>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09-04-29T00:00:00" maxDate="2022-08-04T00:00:00"/>
    </cacheField>
    <cacheField name="VALOR_FACT_IPS" numFmtId="167">
      <sharedItems containsSemiMixedTypes="0" containsString="0" containsNumber="1" containsInteger="1" minValue="8775" maxValue="67462757"/>
    </cacheField>
    <cacheField name="SALDO_FACT_IPS" numFmtId="167">
      <sharedItems containsSemiMixedTypes="0" containsString="0" containsNumber="1" containsInteger="1" minValue="5550" maxValue="67462757"/>
    </cacheField>
    <cacheField name="OBSERVACION_SASS" numFmtId="0">
      <sharedItems/>
    </cacheField>
    <cacheField name="ESTADO EPS OCTUBRE 2022" numFmtId="0">
      <sharedItems count="6">
        <s v="FACTURA CANCELADA"/>
        <s v="FACTURA NO RADICADA"/>
        <s v="FACTURA PENDIENTE DE PAGO"/>
        <s v="GLOSA ACEPTADA POR IPS"/>
        <s v="FACTURA CERRADA POR EXTEMPORANEIDAD"/>
        <s v="FACTURA DEVUELTA"/>
      </sharedItems>
    </cacheField>
    <cacheField name="VALIDACION_ALFA_FACT" numFmtId="0">
      <sharedItems/>
    </cacheField>
    <cacheField name="VALOR_RADICADO_FACT" numFmtId="167">
      <sharedItems containsString="0" containsBlank="1" containsNumber="1" containsInteger="1" minValue="8775" maxValue="67462757"/>
    </cacheField>
    <cacheField name="VALOR_GLOSA_ACEPTDA" numFmtId="167">
      <sharedItems containsString="0" containsBlank="1" containsNumber="1" containsInteger="1" minValue="0" maxValue="12572918"/>
    </cacheField>
    <cacheField name="OBSERVACION_GLOSA_ACEPTADA" numFmtId="0">
      <sharedItems containsBlank="1"/>
    </cacheField>
    <cacheField name="VALOR_GLOSA_DV" numFmtId="167">
      <sharedItems containsString="0" containsBlank="1" containsNumber="1" containsInteger="1" minValue="0" maxValue="67462757"/>
    </cacheField>
    <cacheField name="OBSERVACION_GLOSA_DV" numFmtId="0">
      <sharedItems containsBlank="1" longText="1"/>
    </cacheField>
    <cacheField name="VALOR_CRUZADO_SASS" numFmtId="167">
      <sharedItems containsString="0" containsBlank="1" containsNumber="1" containsInteger="1" minValue="0" maxValue="5050265"/>
    </cacheField>
    <cacheField name="SALDO_SASS" numFmtId="167">
      <sharedItems containsString="0" containsBlank="1" containsNumber="1" containsInteger="1" minValue="0" maxValue="67462757"/>
    </cacheField>
    <cacheField name="RETENCION" numFmtId="167">
      <sharedItems containsNonDate="0" containsString="0" containsBlank="1"/>
    </cacheField>
    <cacheField name="VALO_CANCELADO_SAP" numFmtId="167">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09-05-12T00:00:00" maxDate="2022-08-18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7"/>
    </cacheField>
    <cacheField name="F_PROBABLE_PAGO_SASS" numFmtId="0">
      <sharedItems containsString="0" containsBlank="1" containsNumber="1" containsInteger="1" minValue="20140315" maxValue="21001231"/>
    </cacheField>
    <cacheField name="F_RAD_SASS" numFmtId="0">
      <sharedItems containsString="0" containsBlank="1" containsNumber="1" containsInteger="1" minValue="20140311" maxValue="20220817"/>
    </cacheField>
    <cacheField name="VALOR_REPORTADO_CRICULAR 030" numFmtId="0">
      <sharedItems containsString="0" containsBlank="1" containsNumber="1" containsInteger="1" minValue="8775" maxValue="67462757"/>
    </cacheField>
    <cacheField name="VALOR_GLOSA_ACEPTADA_REPORTADO_CIRCULAR 030" numFmtId="0">
      <sharedItems containsString="0" containsBlank="1" containsNumber="1" containsInteger="1" minValue="0" maxValue="12572918"/>
    </cacheField>
    <cacheField name="F_CORTE" numFmtId="0">
      <sharedItems containsSemiMixedTypes="0" containsString="0" containsNumber="1" containsInteger="1" minValue="20221011" maxValue="202210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5">
  <r>
    <n v="805027743"/>
    <s v="DUMIAN MEDICAL SAS"/>
    <s v="POUA"/>
    <n v="119"/>
    <m/>
    <m/>
    <m/>
    <s v="POUA_119"/>
    <s v="805027743_POUA_119"/>
    <d v="2010-04-17T00:00:00"/>
    <n v="6534217"/>
    <n v="1278470"/>
    <s v="A)Factura no radicada en ERP"/>
    <x v="0"/>
    <s v="no_cruza"/>
    <m/>
    <m/>
    <m/>
    <m/>
    <m/>
    <m/>
    <m/>
    <m/>
    <m/>
    <m/>
    <m/>
    <m/>
    <m/>
    <m/>
    <d v="2010-04-20T00:00:00"/>
    <m/>
    <m/>
    <m/>
    <m/>
    <m/>
    <m/>
    <m/>
    <m/>
    <m/>
    <n v="20221011"/>
  </r>
  <r>
    <n v="805027743"/>
    <s v="DUMIAN MEDICAL SAS"/>
    <s v="CMA"/>
    <n v="1030"/>
    <m/>
    <m/>
    <m/>
    <s v="CMA_1030"/>
    <s v="805027743_CMA_1030"/>
    <d v="2019-06-08T00:00:00"/>
    <n v="94193"/>
    <n v="94193"/>
    <s v="A)Factura no radicada en ERP"/>
    <x v="1"/>
    <s v="no_cruza"/>
    <m/>
    <m/>
    <m/>
    <m/>
    <m/>
    <m/>
    <m/>
    <m/>
    <m/>
    <m/>
    <m/>
    <m/>
    <m/>
    <m/>
    <d v="2019-12-02T00:00:00"/>
    <m/>
    <m/>
    <m/>
    <m/>
    <m/>
    <m/>
    <m/>
    <m/>
    <m/>
    <n v="20221011"/>
  </r>
  <r>
    <n v="805027743"/>
    <s v="DUMIAN MEDICAL SAS"/>
    <s v="CMA"/>
    <n v="1149"/>
    <m/>
    <m/>
    <m/>
    <s v="CMA_1149"/>
    <s v="805027743_CMA_1149"/>
    <d v="2019-06-10T00:00:00"/>
    <n v="697480"/>
    <n v="697480"/>
    <s v="A)Factura no radicada en ERP"/>
    <x v="1"/>
    <s v="no_cruza"/>
    <m/>
    <m/>
    <m/>
    <m/>
    <m/>
    <m/>
    <m/>
    <m/>
    <m/>
    <m/>
    <m/>
    <m/>
    <m/>
    <m/>
    <d v="2019-12-02T00:00:00"/>
    <m/>
    <m/>
    <m/>
    <m/>
    <m/>
    <m/>
    <m/>
    <m/>
    <m/>
    <n v="20221011"/>
  </r>
  <r>
    <n v="805027743"/>
    <s v="DUMIAN MEDICAL SAS"/>
    <s v="PU"/>
    <n v="1577"/>
    <m/>
    <m/>
    <m/>
    <s v="PU_1577"/>
    <s v="805027743_PU_1577"/>
    <d v="2009-04-29T00:00:00"/>
    <n v="13008797"/>
    <n v="895586"/>
    <s v="A)Factura no radicada en ERP"/>
    <x v="0"/>
    <s v="no_cruza"/>
    <m/>
    <m/>
    <m/>
    <m/>
    <m/>
    <m/>
    <m/>
    <m/>
    <m/>
    <m/>
    <m/>
    <m/>
    <m/>
    <m/>
    <d v="2009-05-12T00:00:00"/>
    <m/>
    <m/>
    <m/>
    <m/>
    <m/>
    <m/>
    <m/>
    <m/>
    <m/>
    <n v="20221011"/>
  </r>
  <r>
    <n v="805027743"/>
    <s v="DUMIAN MEDICAL SAS"/>
    <s v="AC"/>
    <n v="19731"/>
    <m/>
    <m/>
    <m/>
    <s v="AC_19731"/>
    <s v="805027743_AC_19731"/>
    <d v="2012-08-29T00:00:00"/>
    <n v="1536927"/>
    <n v="33013"/>
    <s v="A)Factura no radicada en ERP"/>
    <x v="0"/>
    <s v="no_cruza"/>
    <m/>
    <m/>
    <m/>
    <m/>
    <m/>
    <m/>
    <m/>
    <m/>
    <m/>
    <m/>
    <m/>
    <m/>
    <m/>
    <m/>
    <d v="2012-10-16T00:00:00"/>
    <m/>
    <m/>
    <m/>
    <m/>
    <m/>
    <m/>
    <m/>
    <m/>
    <m/>
    <n v="20221011"/>
  </r>
  <r>
    <n v="805027743"/>
    <s v="DUMIAN MEDICAL SAS"/>
    <s v="CMF"/>
    <n v="33939"/>
    <m/>
    <m/>
    <m/>
    <s v="CMF_33939"/>
    <s v="805027743_CMF_33939"/>
    <d v="2021-02-06T00:00:00"/>
    <n v="595330"/>
    <n v="595330"/>
    <s v="A)Factura no radicada en ERP"/>
    <x v="1"/>
    <s v="no_cruza"/>
    <m/>
    <m/>
    <m/>
    <m/>
    <m/>
    <m/>
    <m/>
    <m/>
    <m/>
    <m/>
    <m/>
    <m/>
    <m/>
    <m/>
    <d v="2021-02-24T00:00:00"/>
    <m/>
    <m/>
    <m/>
    <m/>
    <m/>
    <m/>
    <m/>
    <m/>
    <m/>
    <n v="20221011"/>
  </r>
  <r>
    <n v="805027743"/>
    <s v="DUMIAN MEDICAL SAS"/>
    <s v="CMF"/>
    <n v="33949"/>
    <m/>
    <m/>
    <m/>
    <s v="CMF_33949"/>
    <s v="805027743_CMF_33949"/>
    <d v="2021-02-07T00:00:00"/>
    <n v="59700"/>
    <n v="59700"/>
    <s v="A)Factura no radicada en ERP"/>
    <x v="1"/>
    <s v="no_cruza"/>
    <m/>
    <m/>
    <m/>
    <m/>
    <m/>
    <m/>
    <m/>
    <m/>
    <m/>
    <m/>
    <m/>
    <m/>
    <m/>
    <m/>
    <d v="2021-02-24T00:00:00"/>
    <m/>
    <m/>
    <m/>
    <m/>
    <m/>
    <m/>
    <m/>
    <m/>
    <m/>
    <n v="20221011"/>
  </r>
  <r>
    <n v="805027743"/>
    <s v="DUMIAN MEDICAL SAS"/>
    <s v="CMF"/>
    <n v="36376"/>
    <m/>
    <m/>
    <m/>
    <s v="CMF_36376"/>
    <s v="805027743_CMF_36376"/>
    <d v="2021-02-24T00:00:00"/>
    <n v="16381110"/>
    <n v="16381110"/>
    <s v="A)Factura no radicada en ERP"/>
    <x v="1"/>
    <s v="no_cruza"/>
    <m/>
    <m/>
    <m/>
    <m/>
    <m/>
    <m/>
    <m/>
    <m/>
    <m/>
    <m/>
    <m/>
    <m/>
    <m/>
    <m/>
    <d v="2021-03-09T00:00:00"/>
    <m/>
    <m/>
    <m/>
    <m/>
    <m/>
    <m/>
    <m/>
    <m/>
    <m/>
    <n v="20221011"/>
  </r>
  <r>
    <n v="805027743"/>
    <s v="DUMIAN MEDICAL SAS"/>
    <s v="CMF"/>
    <n v="40785"/>
    <m/>
    <m/>
    <m/>
    <s v="CMF_40785"/>
    <s v="805027743_CMF_40785"/>
    <d v="2021-03-30T00:00:00"/>
    <n v="372544"/>
    <n v="372544"/>
    <s v="A)Factura no radicada en ERP"/>
    <x v="1"/>
    <s v="no_cruza"/>
    <m/>
    <m/>
    <m/>
    <m/>
    <m/>
    <m/>
    <m/>
    <m/>
    <m/>
    <m/>
    <m/>
    <m/>
    <m/>
    <m/>
    <d v="2021-05-03T00:00:00"/>
    <m/>
    <m/>
    <m/>
    <m/>
    <m/>
    <m/>
    <m/>
    <m/>
    <m/>
    <n v="20221011"/>
  </r>
  <r>
    <n v="805027743"/>
    <s v="DUMIAN MEDICAL SAS"/>
    <s v="CMF"/>
    <n v="41193"/>
    <m/>
    <m/>
    <m/>
    <s v="CMF_41193"/>
    <s v="805027743_CMF_41193"/>
    <d v="2021-04-02T00:00:00"/>
    <n v="172013"/>
    <n v="172013"/>
    <s v="A)Factura no radicada en ERP"/>
    <x v="1"/>
    <s v="no_cruza"/>
    <m/>
    <m/>
    <m/>
    <m/>
    <m/>
    <m/>
    <m/>
    <m/>
    <m/>
    <m/>
    <m/>
    <m/>
    <m/>
    <m/>
    <d v="2021-05-03T00:00:00"/>
    <m/>
    <m/>
    <m/>
    <m/>
    <m/>
    <m/>
    <m/>
    <m/>
    <m/>
    <n v="20221011"/>
  </r>
  <r>
    <n v="805027743"/>
    <s v="DUMIAN MEDICAL SAS"/>
    <s v="CMF"/>
    <n v="41969"/>
    <m/>
    <m/>
    <m/>
    <s v="CMF_41969"/>
    <s v="805027743_CMF_41969"/>
    <d v="2021-04-08T00:00:00"/>
    <n v="168210"/>
    <n v="168210"/>
    <s v="A)Factura no radicada en ERP"/>
    <x v="1"/>
    <s v="no_cruza"/>
    <m/>
    <m/>
    <m/>
    <m/>
    <m/>
    <m/>
    <m/>
    <m/>
    <m/>
    <m/>
    <m/>
    <m/>
    <m/>
    <m/>
    <d v="2021-05-03T00:00:00"/>
    <m/>
    <m/>
    <m/>
    <m/>
    <m/>
    <m/>
    <m/>
    <m/>
    <m/>
    <n v="20221011"/>
  </r>
  <r>
    <n v="805027743"/>
    <s v="DUMIAN MEDICAL SAS"/>
    <s v="CMF"/>
    <n v="42772"/>
    <m/>
    <m/>
    <m/>
    <s v="CMF_42772"/>
    <s v="805027743_CMF_42772"/>
    <d v="2021-04-13T00:00:00"/>
    <n v="149624"/>
    <n v="149624"/>
    <s v="A)Factura no radicada en ERP"/>
    <x v="1"/>
    <s v="no_cruza"/>
    <m/>
    <m/>
    <m/>
    <m/>
    <m/>
    <m/>
    <m/>
    <m/>
    <m/>
    <m/>
    <m/>
    <m/>
    <m/>
    <m/>
    <d v="2021-07-01T00:00:00"/>
    <m/>
    <m/>
    <m/>
    <m/>
    <m/>
    <m/>
    <m/>
    <m/>
    <m/>
    <n v="20221011"/>
  </r>
  <r>
    <n v="805027743"/>
    <s v="DUMIAN MEDICAL SAS"/>
    <s v="CMF"/>
    <n v="48941"/>
    <m/>
    <m/>
    <m/>
    <s v="CMF_48941"/>
    <s v="805027743_CMF_48941"/>
    <d v="2021-06-02T00:00:00"/>
    <n v="9835392"/>
    <n v="9835392"/>
    <s v="A)Factura no radicada en ERP"/>
    <x v="1"/>
    <s v="no_cruza"/>
    <m/>
    <m/>
    <m/>
    <m/>
    <m/>
    <m/>
    <m/>
    <m/>
    <m/>
    <m/>
    <m/>
    <m/>
    <m/>
    <m/>
    <d v="2021-07-01T00:00:00"/>
    <m/>
    <m/>
    <m/>
    <m/>
    <m/>
    <m/>
    <m/>
    <m/>
    <m/>
    <n v="20221011"/>
  </r>
  <r>
    <n v="805027743"/>
    <s v="DUMIAN MEDICAL SAS"/>
    <s v="CMF"/>
    <n v="48943"/>
    <m/>
    <m/>
    <m/>
    <s v="CMF_48943"/>
    <s v="805027743_CMF_48943"/>
    <d v="2021-06-02T00:00:00"/>
    <n v="1578188"/>
    <n v="1578188"/>
    <s v="A)Factura no radicada en ERP"/>
    <x v="1"/>
    <s v="no_cruza"/>
    <m/>
    <m/>
    <m/>
    <m/>
    <m/>
    <m/>
    <m/>
    <m/>
    <m/>
    <m/>
    <m/>
    <m/>
    <m/>
    <m/>
    <d v="2021-07-01T00:00:00"/>
    <m/>
    <m/>
    <m/>
    <m/>
    <m/>
    <m/>
    <m/>
    <m/>
    <m/>
    <n v="20221011"/>
  </r>
  <r>
    <n v="805027743"/>
    <s v="DUMIAN MEDICAL SAS"/>
    <s v="CMF"/>
    <n v="48944"/>
    <m/>
    <m/>
    <m/>
    <s v="CMF_48944"/>
    <s v="805027743_CMF_48944"/>
    <d v="2021-06-02T00:00:00"/>
    <n v="36882720"/>
    <n v="36882720"/>
    <s v="A)Factura no radicada en ERP"/>
    <x v="1"/>
    <s v="no_cruza"/>
    <m/>
    <m/>
    <m/>
    <m/>
    <m/>
    <m/>
    <m/>
    <m/>
    <m/>
    <m/>
    <m/>
    <m/>
    <m/>
    <m/>
    <d v="2021-07-01T00:00:00"/>
    <m/>
    <m/>
    <m/>
    <m/>
    <m/>
    <m/>
    <m/>
    <m/>
    <m/>
    <n v="20221011"/>
  </r>
  <r>
    <n v="805027743"/>
    <s v="DUMIAN MEDICAL SAS"/>
    <s v="CMF"/>
    <n v="48947"/>
    <m/>
    <m/>
    <m/>
    <s v="CMF_48947"/>
    <s v="805027743_CMF_48947"/>
    <d v="2021-06-02T00:00:00"/>
    <n v="9048507"/>
    <n v="9048507"/>
    <s v="A)Factura no radicada en ERP"/>
    <x v="1"/>
    <s v="no_cruza"/>
    <m/>
    <m/>
    <m/>
    <m/>
    <m/>
    <m/>
    <m/>
    <m/>
    <m/>
    <m/>
    <m/>
    <m/>
    <m/>
    <m/>
    <d v="2021-07-01T00:00:00"/>
    <m/>
    <m/>
    <m/>
    <m/>
    <m/>
    <m/>
    <m/>
    <m/>
    <m/>
    <n v="20221011"/>
  </r>
  <r>
    <n v="805027743"/>
    <s v="DUMIAN MEDICAL SAS"/>
    <s v="TMA"/>
    <n v="401056"/>
    <m/>
    <m/>
    <m/>
    <s v="TMA_401056"/>
    <s v="805027743_TMA_401056"/>
    <d v="2015-07-16T00:00:00"/>
    <n v="60085"/>
    <n v="60085"/>
    <s v="A)Factura no radicada en ERP"/>
    <x v="1"/>
    <s v="no_cruza"/>
    <m/>
    <m/>
    <m/>
    <m/>
    <m/>
    <m/>
    <m/>
    <m/>
    <m/>
    <m/>
    <m/>
    <m/>
    <m/>
    <m/>
    <d v="2015-08-19T00:00:00"/>
    <m/>
    <m/>
    <m/>
    <m/>
    <m/>
    <m/>
    <m/>
    <m/>
    <m/>
    <n v="20221011"/>
  </r>
  <r>
    <n v="805027743"/>
    <s v="DUMIAN MEDICAL SAS"/>
    <s v="TMA"/>
    <n v="870634"/>
    <m/>
    <m/>
    <m/>
    <s v="TMA_870634"/>
    <s v="805027743_TMA_870634"/>
    <d v="2017-03-26T00:00:00"/>
    <n v="737128"/>
    <n v="737128"/>
    <s v="A)Factura no radicada en ERP"/>
    <x v="1"/>
    <s v="no_cruza"/>
    <m/>
    <m/>
    <m/>
    <m/>
    <m/>
    <m/>
    <m/>
    <m/>
    <m/>
    <m/>
    <m/>
    <m/>
    <m/>
    <m/>
    <d v="2017-11-29T00:00:00"/>
    <m/>
    <m/>
    <m/>
    <m/>
    <m/>
    <m/>
    <m/>
    <m/>
    <m/>
    <n v="20221011"/>
  </r>
  <r>
    <n v="805027743"/>
    <s v="DUMIAN MEDICAL SAS"/>
    <s v="TMA"/>
    <n v="1440537"/>
    <m/>
    <m/>
    <m/>
    <s v="TMA_1440537"/>
    <s v="805027743_TMA_1440537"/>
    <d v="2019-05-14T00:00:00"/>
    <n v="884462"/>
    <n v="884462"/>
    <s v="A)Factura no radicada en ERP"/>
    <x v="1"/>
    <s v="no_cruza"/>
    <m/>
    <m/>
    <m/>
    <m/>
    <m/>
    <m/>
    <m/>
    <m/>
    <m/>
    <m/>
    <m/>
    <m/>
    <m/>
    <m/>
    <d v="2019-12-02T00:00:00"/>
    <m/>
    <m/>
    <m/>
    <m/>
    <m/>
    <m/>
    <m/>
    <m/>
    <m/>
    <n v="20221011"/>
  </r>
  <r>
    <n v="805027743"/>
    <s v="DUMIAN MEDICAL SAS"/>
    <s v="TMA"/>
    <n v="1449811"/>
    <m/>
    <m/>
    <m/>
    <s v="TMA_1449811"/>
    <s v="805027743_TMA_1449811"/>
    <d v="2019-05-23T00:00:00"/>
    <n v="3791913"/>
    <n v="3791913"/>
    <s v="A)Factura no radicada en ERP"/>
    <x v="1"/>
    <s v="no_cruza"/>
    <m/>
    <m/>
    <m/>
    <m/>
    <m/>
    <m/>
    <m/>
    <m/>
    <m/>
    <m/>
    <m/>
    <m/>
    <m/>
    <m/>
    <d v="2019-12-02T00:00:00"/>
    <m/>
    <m/>
    <m/>
    <m/>
    <m/>
    <m/>
    <m/>
    <m/>
    <m/>
    <n v="20221011"/>
  </r>
  <r>
    <n v="805027743"/>
    <s v="DUMIAN MEDICAL SAS"/>
    <s v="CMF"/>
    <n v="80097"/>
    <s v="CMF"/>
    <n v="80097"/>
    <m/>
    <s v="CMF_80097"/>
    <s v="805027743_CMF_80097"/>
    <d v="2022-02-27T00:00:00"/>
    <n v="251423"/>
    <n v="251423"/>
    <s v="B)Factura sin saldo ERP"/>
    <x v="2"/>
    <s v="OK"/>
    <n v="251423"/>
    <n v="0"/>
    <m/>
    <n v="0"/>
    <m/>
    <n v="251423"/>
    <n v="0"/>
    <m/>
    <m/>
    <m/>
    <m/>
    <m/>
    <m/>
    <m/>
    <d v="2022-08-17T00:00:00"/>
    <m/>
    <n v="2"/>
    <m/>
    <m/>
    <n v="1"/>
    <n v="20220830"/>
    <n v="20220817"/>
    <n v="251423"/>
    <n v="0"/>
    <n v="20221011"/>
  </r>
  <r>
    <n v="805027743"/>
    <s v="DUMIAN MEDICAL SAS"/>
    <s v="TMA"/>
    <n v="936977"/>
    <s v="TMA"/>
    <n v="936977"/>
    <m/>
    <s v="TMA_936977"/>
    <s v="805027743_TMA_936977"/>
    <d v="2017-07-12T00:00:00"/>
    <n v="276305"/>
    <n v="276305"/>
    <s v="B)Factura sin saldo ERP"/>
    <x v="2"/>
    <s v="OK"/>
    <n v="276305"/>
    <n v="0"/>
    <m/>
    <n v="0"/>
    <m/>
    <n v="276305"/>
    <n v="0"/>
    <m/>
    <m/>
    <m/>
    <m/>
    <m/>
    <m/>
    <m/>
    <d v="2022-08-17T00:00:00"/>
    <m/>
    <n v="2"/>
    <m/>
    <m/>
    <n v="1"/>
    <n v="20220830"/>
    <n v="20220817"/>
    <n v="276305"/>
    <n v="0"/>
    <n v="20221011"/>
  </r>
  <r>
    <n v="805027743"/>
    <s v="DUMIAN MEDICAL SAS"/>
    <s v="POUA"/>
    <n v="3145"/>
    <s v="POUA"/>
    <n v="3145"/>
    <m/>
    <s v="POUA_3145"/>
    <s v="805027743_POUA_3145"/>
    <d v="2013-03-20T00:00:00"/>
    <n v="2847661"/>
    <n v="50603"/>
    <s v="B)Factura sin saldo ERP/conciliar diferencia glosa aceptada"/>
    <x v="3"/>
    <s v="OK"/>
    <n v="2847661"/>
    <n v="49187"/>
    <s v="GLOSA ACEPTADA POR IPS SEGUN CONCILIACION DEL 10/2/2017LEONOR SOLARTE"/>
    <n v="0"/>
    <m/>
    <n v="2798474"/>
    <n v="0"/>
    <m/>
    <m/>
    <m/>
    <m/>
    <m/>
    <m/>
    <m/>
    <d v="2013-04-17T00:00:00"/>
    <m/>
    <n v="2"/>
    <m/>
    <m/>
    <n v="4"/>
    <n v="20170220"/>
    <n v="20170210"/>
    <n v="2847661"/>
    <n v="49187"/>
    <n v="20221011"/>
  </r>
  <r>
    <n v="805027743"/>
    <s v="DUMIAN MEDICAL SAS"/>
    <s v="TMA"/>
    <n v="147541"/>
    <s v="TMA"/>
    <n v="147541"/>
    <m/>
    <s v="TMA_147541"/>
    <s v="805027743_TMA_147541"/>
    <d v="2014-02-22T00:00:00"/>
    <n v="144391"/>
    <n v="144391"/>
    <s v="B)Factura sin saldo ERP/conciliar diferencia glosa aceptada"/>
    <x v="4"/>
    <s v="OK"/>
    <n v="144391"/>
    <n v="144391"/>
    <m/>
    <n v="0"/>
    <m/>
    <n v="0"/>
    <n v="0"/>
    <m/>
    <m/>
    <m/>
    <m/>
    <m/>
    <m/>
    <m/>
    <d v="2014-03-14T00:00:00"/>
    <m/>
    <n v="2"/>
    <m/>
    <m/>
    <n v="2"/>
    <n v="20170602"/>
    <n v="20170524"/>
    <n v="144391"/>
    <n v="144391"/>
    <n v="20221011"/>
  </r>
  <r>
    <n v="805027743"/>
    <s v="DUMIAN MEDICAL SAS"/>
    <s v="TMA"/>
    <n v="149964"/>
    <s v="TMA"/>
    <n v="149964"/>
    <m/>
    <s v="TMA_149964"/>
    <s v="805027743_TMA_149964"/>
    <d v="2014-02-28T00:00:00"/>
    <n v="49816"/>
    <n v="49816"/>
    <s v="B)Factura sin saldo ERP/conciliar diferencia glosa aceptada"/>
    <x v="4"/>
    <s v="OK"/>
    <n v="49816"/>
    <n v="49816"/>
    <m/>
    <n v="0"/>
    <m/>
    <n v="0"/>
    <n v="0"/>
    <m/>
    <m/>
    <m/>
    <m/>
    <m/>
    <m/>
    <m/>
    <d v="2014-03-14T00:00:00"/>
    <m/>
    <n v="2"/>
    <m/>
    <m/>
    <n v="2"/>
    <n v="20170602"/>
    <n v="20170524"/>
    <n v="49816"/>
    <n v="49816"/>
    <n v="20221011"/>
  </r>
  <r>
    <n v="805027743"/>
    <s v="DUMIAN MEDICAL SAS"/>
    <s v="TMA"/>
    <n v="175796"/>
    <s v="TMA"/>
    <n v="175796"/>
    <m/>
    <s v="TMA_175796"/>
    <s v="805027743_TMA_175796"/>
    <d v="2014-04-29T00:00:00"/>
    <n v="1953284"/>
    <n v="1953284"/>
    <s v="B)Factura sin saldo ERP/conciliar diferencia glosa aceptada"/>
    <x v="4"/>
    <s v="OK"/>
    <n v="1953284"/>
    <n v="1953284"/>
    <m/>
    <n v="0"/>
    <m/>
    <n v="0"/>
    <n v="0"/>
    <m/>
    <m/>
    <m/>
    <m/>
    <m/>
    <m/>
    <m/>
    <d v="2014-08-08T00:00:00"/>
    <m/>
    <n v="2"/>
    <m/>
    <m/>
    <n v="2"/>
    <n v="20170602"/>
    <n v="20170524"/>
    <n v="1953284"/>
    <n v="1953284"/>
    <n v="20221011"/>
  </r>
  <r>
    <n v="805027743"/>
    <s v="DUMIAN MEDICAL SAS"/>
    <s v="TMA"/>
    <n v="191577"/>
    <s v="TMA"/>
    <n v="191577"/>
    <m/>
    <s v="TMA_191577"/>
    <s v="805027743_TMA_191577"/>
    <d v="2014-06-03T00:00:00"/>
    <n v="342890"/>
    <n v="342890"/>
    <s v="B)Factura sin saldo ERP/conciliar diferencia glosa aceptada"/>
    <x v="4"/>
    <s v="OK"/>
    <n v="342890"/>
    <n v="342890"/>
    <m/>
    <n v="0"/>
    <m/>
    <n v="0"/>
    <n v="0"/>
    <m/>
    <m/>
    <m/>
    <m/>
    <m/>
    <m/>
    <m/>
    <d v="2014-08-08T00:00:00"/>
    <m/>
    <n v="2"/>
    <m/>
    <m/>
    <n v="2"/>
    <n v="20170602"/>
    <n v="20170524"/>
    <n v="342890"/>
    <n v="342890"/>
    <n v="20221011"/>
  </r>
  <r>
    <n v="805027743"/>
    <s v="DUMIAN MEDICAL SAS"/>
    <s v="TMA"/>
    <n v="215270"/>
    <s v="TMA"/>
    <n v="215270"/>
    <m/>
    <s v="TMA_215270"/>
    <s v="805027743_TMA_215270"/>
    <d v="2014-07-22T00:00:00"/>
    <n v="65100"/>
    <n v="65100"/>
    <s v="B)Factura sin saldo ERP/conciliar diferencia glosa aceptada"/>
    <x v="4"/>
    <s v="OK"/>
    <n v="65100"/>
    <n v="65100"/>
    <m/>
    <n v="0"/>
    <m/>
    <n v="0"/>
    <n v="0"/>
    <m/>
    <m/>
    <m/>
    <m/>
    <m/>
    <m/>
    <m/>
    <d v="2014-08-08T00:00:00"/>
    <m/>
    <n v="2"/>
    <m/>
    <m/>
    <n v="2"/>
    <n v="20170602"/>
    <n v="20170524"/>
    <n v="65100"/>
    <n v="65100"/>
    <n v="20221011"/>
  </r>
  <r>
    <n v="805027743"/>
    <s v="DUMIAN MEDICAL SAS"/>
    <s v="TMA"/>
    <n v="222755"/>
    <s v="TMA"/>
    <n v="222755"/>
    <m/>
    <s v="TMA_222755"/>
    <s v="805027743_TMA_222755"/>
    <d v="2014-08-04T00:00:00"/>
    <n v="82015"/>
    <n v="82015"/>
    <s v="B)Factura sin saldo ERP/conciliar diferencia glosa aceptada"/>
    <x v="4"/>
    <s v="OK"/>
    <n v="82015"/>
    <n v="82015"/>
    <m/>
    <n v="0"/>
    <m/>
    <n v="0"/>
    <n v="0"/>
    <m/>
    <m/>
    <m/>
    <m/>
    <m/>
    <m/>
    <m/>
    <d v="2014-08-08T00:00:00"/>
    <m/>
    <n v="2"/>
    <m/>
    <m/>
    <n v="2"/>
    <n v="20170602"/>
    <n v="20170524"/>
    <n v="82015"/>
    <n v="82015"/>
    <n v="20221011"/>
  </r>
  <r>
    <n v="805027743"/>
    <s v="DUMIAN MEDICAL SAS"/>
    <s v="AC"/>
    <n v="16481"/>
    <s v="AC"/>
    <n v="16481"/>
    <m/>
    <s v="AC_16481"/>
    <s v="805027743_AC_16481"/>
    <d v="2012-06-13T00:00:00"/>
    <n v="799088"/>
    <n v="10350"/>
    <s v="B)Factura sin saldo ERP/conciliar diferencia glosa aceptada"/>
    <x v="3"/>
    <s v="OK"/>
    <n v="799088"/>
    <n v="10350"/>
    <s v="GLOSA ACEPTADA POR IPS SEGUN CONCILIACION DEL FEBRERO 2DEL AÑO 2017LEONOR SOLARTE"/>
    <n v="0"/>
    <m/>
    <n v="788738"/>
    <n v="0"/>
    <m/>
    <m/>
    <m/>
    <m/>
    <m/>
    <m/>
    <m/>
    <d v="2012-06-15T00:00:00"/>
    <m/>
    <n v="2"/>
    <m/>
    <m/>
    <n v="2"/>
    <n v="20170220"/>
    <n v="20170210"/>
    <n v="799088"/>
    <n v="10350"/>
    <n v="20221011"/>
  </r>
  <r>
    <n v="805027743"/>
    <s v="DUMIAN MEDICAL SAS"/>
    <s v="AC"/>
    <n v="27349"/>
    <s v="AC"/>
    <n v="27349"/>
    <m/>
    <s v="AC_27349"/>
    <s v="805027743_AC_27349"/>
    <d v="2013-01-29T00:00:00"/>
    <n v="410954"/>
    <n v="21500"/>
    <s v="B)Factura sin saldo ERP/conciliar diferencia glosa aceptada"/>
    <x v="3"/>
    <s v="OK"/>
    <n v="410954"/>
    <n v="21500"/>
    <s v="GLOSA ACEPTADA POR IPS SEGUN CONCILIACION DEL 10/2/2017LEONOR SOLARTE"/>
    <n v="0"/>
    <m/>
    <n v="389454"/>
    <n v="0"/>
    <m/>
    <m/>
    <m/>
    <m/>
    <m/>
    <m/>
    <m/>
    <d v="2013-02-19T00:00:00"/>
    <m/>
    <n v="2"/>
    <m/>
    <m/>
    <n v="2"/>
    <n v="20170220"/>
    <n v="20170210"/>
    <n v="410954"/>
    <n v="21500"/>
    <n v="20221011"/>
  </r>
  <r>
    <n v="805027743"/>
    <s v="DUMIAN MEDICAL SAS"/>
    <s v="CG"/>
    <n v="11542"/>
    <s v="CG"/>
    <n v="11542"/>
    <m/>
    <s v="CG_11542"/>
    <s v="805027743_CG_11542"/>
    <d v="2015-07-06T00:00:00"/>
    <n v="9057071"/>
    <n v="9057071"/>
    <s v="B)Factura sin saldo ERP/conciliar diferencia glosa aceptada"/>
    <x v="4"/>
    <s v="OK"/>
    <n v="9057071"/>
    <n v="9057071"/>
    <m/>
    <n v="0"/>
    <m/>
    <n v="0"/>
    <n v="0"/>
    <m/>
    <m/>
    <m/>
    <m/>
    <m/>
    <m/>
    <m/>
    <d v="2015-11-23T00:00:00"/>
    <m/>
    <n v="2"/>
    <m/>
    <m/>
    <n v="5"/>
    <n v="20180430"/>
    <n v="20180419"/>
    <n v="9057071"/>
    <n v="9057071"/>
    <n v="20221011"/>
  </r>
  <r>
    <n v="805027743"/>
    <s v="DUMIAN MEDICAL SAS"/>
    <s v="CG"/>
    <n v="12711"/>
    <s v="CG"/>
    <n v="12711"/>
    <m/>
    <s v="CG_12711"/>
    <s v="805027743_CG_12711"/>
    <d v="2015-07-21T00:00:00"/>
    <n v="12572918"/>
    <n v="12572918"/>
    <s v="B)Factura sin saldo ERP/conciliar diferencia glosa aceptada"/>
    <x v="4"/>
    <s v="OK"/>
    <n v="12572918"/>
    <n v="12572918"/>
    <m/>
    <n v="0"/>
    <m/>
    <n v="0"/>
    <n v="0"/>
    <m/>
    <m/>
    <m/>
    <m/>
    <m/>
    <m/>
    <m/>
    <d v="2015-11-23T00:00:00"/>
    <m/>
    <n v="2"/>
    <m/>
    <m/>
    <n v="4"/>
    <n v="20180430"/>
    <n v="20180419"/>
    <n v="12572918"/>
    <n v="12572918"/>
    <n v="20221011"/>
  </r>
  <r>
    <n v="805027743"/>
    <s v="DUMIAN MEDICAL SAS"/>
    <s v="TMA"/>
    <n v="72821"/>
    <s v="TMA"/>
    <n v="72821"/>
    <m/>
    <s v="TMA_72821"/>
    <s v="805027743_TMA_72821"/>
    <d v="2013-07-09T00:00:00"/>
    <n v="1884873"/>
    <n v="450625"/>
    <s v="B)Factura sin saldo ERP/conciliar diferencia glosa aceptada"/>
    <x v="3"/>
    <s v="OK"/>
    <n v="1884873"/>
    <n v="450625"/>
    <s v="GLOSA ACEPTADA POR IPS SEGUN CONCILIACION DEL 10/2/2017LEONOR SOLARTE E"/>
    <n v="0"/>
    <m/>
    <n v="1434248"/>
    <n v="0"/>
    <m/>
    <m/>
    <m/>
    <m/>
    <m/>
    <m/>
    <m/>
    <d v="2013-08-08T00:00:00"/>
    <m/>
    <n v="2"/>
    <m/>
    <m/>
    <n v="7"/>
    <n v="20170220"/>
    <n v="20170210"/>
    <n v="1884873"/>
    <n v="450625"/>
    <n v="20221011"/>
  </r>
  <r>
    <n v="805027743"/>
    <s v="DUMIAN MEDICAL SAS"/>
    <s v="TMA"/>
    <n v="84093"/>
    <s v="TMA"/>
    <n v="84093"/>
    <m/>
    <s v="TMA_84093"/>
    <s v="805027743_TMA_84093"/>
    <d v="2013-08-09T00:00:00"/>
    <n v="75530"/>
    <n v="75530"/>
    <s v="B)Factura sin saldo ERP/conciliar diferencia glosa aceptada"/>
    <x v="4"/>
    <s v="OK"/>
    <n v="75530"/>
    <n v="75530"/>
    <m/>
    <n v="0"/>
    <m/>
    <n v="0"/>
    <n v="0"/>
    <m/>
    <m/>
    <m/>
    <m/>
    <m/>
    <m/>
    <m/>
    <d v="2013-11-01T00:00:00"/>
    <m/>
    <n v="2"/>
    <m/>
    <m/>
    <n v="4"/>
    <n v="20170602"/>
    <n v="20170524"/>
    <n v="75530"/>
    <n v="75530"/>
    <n v="20221011"/>
  </r>
  <r>
    <n v="805027743"/>
    <s v="DUMIAN MEDICAL SAS"/>
    <s v="TMA"/>
    <n v="95835"/>
    <s v="TMA"/>
    <n v="95835"/>
    <m/>
    <s v="TMA_95835"/>
    <s v="805027743_TMA_95835"/>
    <d v="2013-09-10T00:00:00"/>
    <n v="43236"/>
    <n v="43236"/>
    <s v="B)Factura sin saldo ERP/conciliar diferencia glosa aceptada"/>
    <x v="4"/>
    <s v="OK"/>
    <n v="43236"/>
    <n v="43236"/>
    <m/>
    <n v="0"/>
    <m/>
    <n v="0"/>
    <n v="0"/>
    <m/>
    <m/>
    <m/>
    <m/>
    <m/>
    <m/>
    <m/>
    <d v="2013-11-01T00:00:00"/>
    <m/>
    <n v="2"/>
    <m/>
    <m/>
    <n v="4"/>
    <n v="20170602"/>
    <n v="20170524"/>
    <n v="43236"/>
    <n v="43236"/>
    <n v="20221011"/>
  </r>
  <r>
    <n v="805027743"/>
    <s v="DUMIAN MEDICAL SAS"/>
    <s v="TMA"/>
    <n v="100255"/>
    <s v="TMA"/>
    <n v="100255"/>
    <m/>
    <s v="TMA_100255"/>
    <s v="805027743_TMA_100255"/>
    <d v="2013-09-23T00:00:00"/>
    <n v="436960"/>
    <n v="436960"/>
    <s v="B)Factura sin saldo ERP/conciliar diferencia glosa aceptada"/>
    <x v="4"/>
    <s v="OK"/>
    <n v="436960"/>
    <n v="436960"/>
    <m/>
    <n v="0"/>
    <m/>
    <n v="0"/>
    <n v="0"/>
    <m/>
    <m/>
    <m/>
    <m/>
    <m/>
    <m/>
    <m/>
    <d v="2013-11-01T00:00:00"/>
    <m/>
    <n v="2"/>
    <m/>
    <m/>
    <n v="4"/>
    <n v="20170602"/>
    <n v="20170524"/>
    <n v="436960"/>
    <n v="436960"/>
    <n v="20221011"/>
  </r>
  <r>
    <n v="805027743"/>
    <s v="DUMIAN MEDICAL SAS"/>
    <s v="TMA"/>
    <n v="129960"/>
    <s v="TMA"/>
    <n v="129960"/>
    <m/>
    <s v="TMA_129960"/>
    <s v="805027743_TMA_129960"/>
    <d v="2014-01-09T00:00:00"/>
    <n v="331787"/>
    <n v="331787"/>
    <s v="B)Factura sin saldo ERP/conciliar diferencia glosa aceptada"/>
    <x v="4"/>
    <s v="OK"/>
    <n v="331787"/>
    <n v="331787"/>
    <m/>
    <n v="0"/>
    <m/>
    <n v="0"/>
    <n v="0"/>
    <m/>
    <m/>
    <m/>
    <m/>
    <m/>
    <m/>
    <m/>
    <d v="2014-01-17T00:00:00"/>
    <m/>
    <n v="2"/>
    <m/>
    <m/>
    <n v="6"/>
    <n v="20170602"/>
    <n v="20170524"/>
    <n v="331787"/>
    <n v="331787"/>
    <n v="20221011"/>
  </r>
  <r>
    <n v="805027743"/>
    <s v="DUMIAN MEDICAL SAS"/>
    <s v="TMA"/>
    <n v="1091618"/>
    <s v="TMA"/>
    <n v="1091618"/>
    <m/>
    <s v="TMA_1091618"/>
    <s v="805027743_TMA_1091618"/>
    <d v="2018-02-20T00:00:00"/>
    <n v="5082240"/>
    <n v="5082240"/>
    <s v="B)Factura sin saldo ERP/conciliar diferencia valor de factura"/>
    <x v="2"/>
    <s v="OK"/>
    <n v="5050265"/>
    <n v="0"/>
    <m/>
    <n v="0"/>
    <m/>
    <n v="5050265"/>
    <n v="0"/>
    <m/>
    <m/>
    <m/>
    <m/>
    <m/>
    <m/>
    <m/>
    <d v="2020-10-17T00:00:00"/>
    <m/>
    <n v="2"/>
    <m/>
    <m/>
    <n v="2"/>
    <n v="20220730"/>
    <n v="20220707"/>
    <n v="5050265"/>
    <n v="0"/>
    <n v="20221011"/>
  </r>
  <r>
    <n v="805027743"/>
    <s v="DUMIAN MEDICAL SAS"/>
    <s v="TMA"/>
    <n v="137434"/>
    <s v="TMA"/>
    <n v="137434"/>
    <m/>
    <s v="TMA_137434"/>
    <s v="805027743_TMA_137434"/>
    <d v="2014-01-24T00:00:00"/>
    <n v="58980"/>
    <n v="5550"/>
    <s v="B)Factura sin saldo ERP/conciliar diferencia valor de factura"/>
    <x v="0"/>
    <s v="OK"/>
    <n v="53430"/>
    <n v="0"/>
    <m/>
    <n v="0"/>
    <m/>
    <n v="53430"/>
    <n v="0"/>
    <m/>
    <m/>
    <m/>
    <m/>
    <m/>
    <m/>
    <m/>
    <d v="2014-02-04T00:00:00"/>
    <m/>
    <n v="2"/>
    <m/>
    <m/>
    <n v="1"/>
    <n v="20140315"/>
    <n v="20140311"/>
    <n v="53430"/>
    <n v="0"/>
    <n v="20221011"/>
  </r>
  <r>
    <n v="805027743"/>
    <s v="DUMIAN MEDICAL SAS"/>
    <s v="SGF"/>
    <n v="84692"/>
    <s v="SGF"/>
    <n v="84692"/>
    <m/>
    <s v="SGF_84692"/>
    <s v="805027743_SGF_84692"/>
    <d v="2022-05-02T00:00:00"/>
    <n v="8693777"/>
    <n v="8693777"/>
    <s v="C)Glosas total pendiente por respuesta de IPS"/>
    <x v="5"/>
    <s v="OK"/>
    <n v="8693777"/>
    <n v="0"/>
    <m/>
    <n v="8693777"/>
    <s v="AUT SE DEVUELVE FACTURA NO HAY AUTORIZACION PARA EL SERVICIO FACTURADO SOLO HAY DE URGENCIAS 221028524301006 GESTIONAR CN EL AREA ENCARGADA DE AUTORIZACIONES. OBJECION MEDICA DRA MAIBER ACEVEDO $ 1.096.942 SPTE INCOMPLETO. 308 Estudio con ttinciones de rutina no sopotado $ 215000 PTCIA MEDICA. 608 Uroanálisis no interpretado en la HC $  $ 17.700 FACTURACION. 106 Trócar facturan 2 se acepta Trócar de primera punción. $ 245.300 SPTE INCOMPLETO. 306 Insumos no soportados: Endocdoclinch- Ligaclips facturan 2 soporan 1-  $ 618.942MILENA"/>
    <n v="0"/>
    <n v="8693777"/>
    <m/>
    <m/>
    <m/>
    <m/>
    <m/>
    <m/>
    <m/>
    <d v="2022-06-08T00:00:00"/>
    <m/>
    <n v="9"/>
    <m/>
    <s v="SI"/>
    <n v="1"/>
    <n v="21001231"/>
    <n v="20220608"/>
    <n v="8693777"/>
    <n v="0"/>
    <n v="20221011"/>
  </r>
  <r>
    <n v="805027743"/>
    <s v="DUMIAN MEDICAL SAS"/>
    <s v="SGF"/>
    <n v="95681"/>
    <s v="SGF"/>
    <n v="95681"/>
    <m/>
    <s v="SGF_95681"/>
    <s v="805027743_SGF_95681"/>
    <d v="2022-08-03T00:00:00"/>
    <n v="67462757"/>
    <n v="67462757"/>
    <s v="C)Glosas total pendiente por respuesta de IPS"/>
    <x v="5"/>
    <s v="OK"/>
    <n v="67462757"/>
    <n v="0"/>
    <m/>
    <n v="67462757"/>
    <s v="AUT SE DEVUELVE FACTURA NO HAY AUTORIZACION PARA EL SERVICIO FACTURADO SOLO HAY DE URGENCIAS 221908524617726 GESTIONAR LA AUTORIZACION PARA EL SERVICIO FACTURADO CON EL AREA ENCARGADA. OBJECION MEDICA DRA MAIBER ACEVEDO $ 160.000 PTCIA MEDIPTCIA MEDICA.608 Rx de Tórax Junio 29 no interpretada en laen la HC. Rx de Tórax Julio 12 facturan 2 interpretan 1.MILENA"/>
    <n v="0"/>
    <n v="67462757"/>
    <m/>
    <m/>
    <m/>
    <m/>
    <m/>
    <m/>
    <m/>
    <d v="2022-08-17T00:00:00"/>
    <m/>
    <n v="9"/>
    <m/>
    <s v="SI"/>
    <n v="1"/>
    <n v="21001231"/>
    <n v="20220817"/>
    <n v="67462757"/>
    <n v="0"/>
    <n v="20221011"/>
  </r>
  <r>
    <n v="805027743"/>
    <s v="DUMIAN MEDICAL SAS"/>
    <s v="TMA"/>
    <n v="1061030"/>
    <s v="TMA"/>
    <n v="1061030"/>
    <m/>
    <s v="TMA_1061030"/>
    <s v="805027743_TMA_1061030"/>
    <d v="2018-01-17T00:00:00"/>
    <n v="316531"/>
    <n v="316531"/>
    <s v="C)Glosas total pendiente por respuesta de IPS"/>
    <x v="5"/>
    <s v="OK"/>
    <n v="316531"/>
    <n v="0"/>
    <m/>
    <n v="316531"/>
    <s v="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
    <n v="0"/>
    <n v="316531"/>
    <m/>
    <m/>
    <m/>
    <m/>
    <m/>
    <m/>
    <m/>
    <d v="2018-02-19T00:00:00"/>
    <m/>
    <n v="9"/>
    <m/>
    <s v="SI"/>
    <n v="3"/>
    <n v="21001231"/>
    <n v="20200816"/>
    <n v="316531"/>
    <n v="0"/>
    <n v="20221011"/>
  </r>
  <r>
    <n v="805027743"/>
    <s v="DUMIAN MEDICAL SAS"/>
    <s v="TMA"/>
    <n v="1061607"/>
    <s v="TMA"/>
    <n v="1061607"/>
    <m/>
    <s v="TMA_1061607"/>
    <s v="805027743_TMA_1061607"/>
    <d v="2018-01-17T00:00:00"/>
    <n v="1363200"/>
    <n v="1363200"/>
    <s v="C)Glosas total pendiente por respuesta de IPS"/>
    <x v="5"/>
    <s v="OK"/>
    <n v="1363200"/>
    <n v="0"/>
    <m/>
    <n v="1363200"/>
    <s v="SE SOSTIENE DEVOLUCION NO SE EVIDENCIA AUTORIZACION POR LOSSERVICIOS PRESTADOS FAVOR SOLICITAR AL CORREO CAPAUTORIZACIONES@EPSCOMFENALCOVALLE.COM.CO O AL CORREO DE LA COORDINADORAGELOPEZM@EPSCOMFENALCOVALLE.COM.CO , PARA DAR TRAMITE.JENNIFER REBOLLEDO VALDERRAMA."/>
    <n v="0"/>
    <n v="1363200"/>
    <m/>
    <m/>
    <m/>
    <m/>
    <m/>
    <m/>
    <m/>
    <d v="2018-02-19T00:00:00"/>
    <m/>
    <n v="9"/>
    <m/>
    <s v="SI"/>
    <n v="3"/>
    <n v="21001231"/>
    <n v="20200816"/>
    <n v="1363200"/>
    <n v="0"/>
    <n v="20221011"/>
  </r>
  <r>
    <n v="805027743"/>
    <s v="DUMIAN MEDICAL SAS"/>
    <s v="TMA"/>
    <n v="1062237"/>
    <s v="TMA"/>
    <n v="1062237"/>
    <m/>
    <s v="TMA_1062237"/>
    <s v="805027743_TMA_1062237"/>
    <d v="2018-01-18T00:00:00"/>
    <n v="283373"/>
    <n v="283373"/>
    <s v="C)Glosas total pendiente por respuesta de IPS"/>
    <x v="5"/>
    <s v="OK"/>
    <n v="283373"/>
    <n v="0"/>
    <m/>
    <n v="283373"/>
    <s v="SE SOSTIENE DEVOLUCION NO SE EVIDENCIA AUTORIZACION POR LOSSERVICIOS PRESTADOS FAVOR SOLICITAR AL CORREO CAPAUTORIZACIONES@EPSCOMFENALCOVALLE.COM.CO , O AL CORREO DE LA COORDINADORA GELOPEZM@EPSCOMFENALCOVALLE.COM.CO PARA DAR TRAMITE.JENNIFER REBOLLEDO V."/>
    <n v="0"/>
    <n v="283373"/>
    <m/>
    <m/>
    <m/>
    <m/>
    <m/>
    <m/>
    <m/>
    <d v="2018-02-19T00:00:00"/>
    <m/>
    <n v="9"/>
    <m/>
    <s v="SI"/>
    <n v="3"/>
    <n v="21001231"/>
    <n v="20200816"/>
    <n v="283373"/>
    <n v="0"/>
    <n v="20221011"/>
  </r>
  <r>
    <n v="805027743"/>
    <s v="DUMIAN MEDICAL SAS"/>
    <s v="TMA"/>
    <n v="1229342"/>
    <s v="TMA"/>
    <n v="1229342"/>
    <m/>
    <s v="TMA_1229342"/>
    <s v="805027743_TMA_1229342"/>
    <d v="2018-07-26T00:00:00"/>
    <n v="447750"/>
    <n v="447750"/>
    <s v="C)Glosas total pendiente por respuesta de IPS"/>
    <x v="5"/>
    <s v="OK"/>
    <n v="447750"/>
    <n v="0"/>
    <m/>
    <n v="447750"/>
    <s v="SE SOSTIENE DEVOLUCION NO SE EVIDENCIA AUTORIZACION POR LOSSERVICIOS PRESTADOS FAVOR SOLICITAR AL CORREO CAPAUTORIZACIONES@EPSCOMFENALCOVALLE.COM.CO O AL CORREO DE LA COORDINADORA GELOPEZM@EPSCOMFENALCOVALLE.COM.CO PARA DAR TRAMITE.JENNIFER REBOLLEDO VALDERRAMA"/>
    <n v="0"/>
    <n v="447750"/>
    <m/>
    <m/>
    <m/>
    <m/>
    <m/>
    <m/>
    <m/>
    <d v="2018-08-22T00:00:00"/>
    <m/>
    <n v="9"/>
    <m/>
    <s v="SI"/>
    <n v="3"/>
    <n v="21001231"/>
    <n v="20200816"/>
    <n v="447750"/>
    <n v="0"/>
    <n v="20221011"/>
  </r>
  <r>
    <n v="805027743"/>
    <s v="DUMIAN MEDICAL SAS"/>
    <s v="TMA"/>
    <n v="1348732"/>
    <s v="TMA"/>
    <n v="1348732"/>
    <m/>
    <s v="TMA_1348732"/>
    <s v="805027743_TMA_1348732"/>
    <d v="2018-12-27T00:00:00"/>
    <n v="1594096"/>
    <n v="1594096"/>
    <s v="C)Glosas total pendiente por respuesta de IPS"/>
    <x v="5"/>
    <s v="OK"/>
    <n v="1594096"/>
    <n v="0"/>
    <m/>
    <n v="1594096"/>
    <s v="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
    <n v="0"/>
    <n v="1594096"/>
    <m/>
    <m/>
    <m/>
    <m/>
    <m/>
    <m/>
    <m/>
    <d v="2019-01-14T00:00:00"/>
    <m/>
    <n v="9"/>
    <m/>
    <s v="SI"/>
    <n v="3"/>
    <n v="21001231"/>
    <n v="20200816"/>
    <n v="1594096"/>
    <n v="0"/>
    <n v="20221011"/>
  </r>
  <r>
    <n v="805027743"/>
    <s v="DUMIAN MEDICAL SAS"/>
    <s v="CMA"/>
    <n v="14586"/>
    <s v="CMA"/>
    <n v="14586"/>
    <m/>
    <s v="CMA_14586"/>
    <s v="805027743_CMA_14586"/>
    <d v="2019-09-25T00:00:00"/>
    <n v="61517395"/>
    <n v="61517395"/>
    <s v="C)Glosas total pendiente por respuesta de IPS"/>
    <x v="5"/>
    <s v="OK"/>
    <n v="61517395"/>
    <n v="0"/>
    <m/>
    <n v="61517395"/>
    <s v="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
    <n v="0"/>
    <n v="61517395"/>
    <m/>
    <m/>
    <m/>
    <m/>
    <m/>
    <m/>
    <m/>
    <d v="2021-01-19T00:00:00"/>
    <m/>
    <n v="9"/>
    <m/>
    <s v="SI"/>
    <n v="2"/>
    <n v="21001231"/>
    <n v="20191218"/>
    <n v="61517395"/>
    <n v="0"/>
    <n v="20221011"/>
  </r>
  <r>
    <n v="805027743"/>
    <s v="DUMIAN MEDICAL SAS"/>
    <s v="CMF"/>
    <n v="3171"/>
    <s v="CMF"/>
    <n v="3171"/>
    <m/>
    <s v="CMF_3171"/>
    <s v="805027743_CMF_3171"/>
    <d v="2020-02-25T00:00:00"/>
    <n v="4836239"/>
    <n v="4836239"/>
    <s v="C)Glosas total pendiente por respuesta de IPS"/>
    <x v="5"/>
    <s v="OK"/>
    <n v="4836239"/>
    <n v="0"/>
    <m/>
    <n v="4836239"/>
    <s v="SE DEVUELVE FACTURA, FAVOR FACTURAR MEDICAMENTOS NO PBS APARTE, REPORTAR EN LA WEB SERVIS INMUNOGLOBULINA HEPATITIS B,AZITROMICINA MTO CONDICIONADO POR DIAGNOSTICO.GLADYS VIVAS."/>
    <n v="0"/>
    <n v="4836239"/>
    <m/>
    <m/>
    <m/>
    <m/>
    <m/>
    <m/>
    <m/>
    <d v="2021-01-07T00:00:00"/>
    <m/>
    <n v="9"/>
    <m/>
    <s v="SI"/>
    <n v="1"/>
    <n v="21001231"/>
    <n v="20210107"/>
    <n v="4836239"/>
    <n v="0"/>
    <n v="20221011"/>
  </r>
  <r>
    <n v="805027743"/>
    <s v="DUMIAN MEDICAL SAS"/>
    <s v="CMF"/>
    <n v="28213"/>
    <s v="CMF"/>
    <n v="28213"/>
    <m/>
    <s v="CMF_28213"/>
    <s v="805027743_CMF_28213"/>
    <d v="2020-12-15T00:00:00"/>
    <n v="8775"/>
    <n v="8775"/>
    <s v="C)Glosas total pendiente por respuesta de IPS"/>
    <x v="5"/>
    <s v="OK"/>
    <n v="8775"/>
    <n v="0"/>
    <m/>
    <n v="8775"/>
    <s v="SE DEVUELVE FACTURA NO PBS, NO APTA PARA PAGO NO REPORTADAEN LA WEB SERVICE, NO REPORTADA EN EL MODULO DE FACTURACION.FAVOR REPORTAR PARA CONTINUAR CON EL MODULO DE FACTURACION.GLADYS VIVAS."/>
    <n v="0"/>
    <n v="8775"/>
    <m/>
    <m/>
    <m/>
    <m/>
    <m/>
    <m/>
    <m/>
    <d v="2021-01-08T00:00:00"/>
    <m/>
    <n v="9"/>
    <m/>
    <s v="SI"/>
    <n v="1"/>
    <n v="21001231"/>
    <n v="20210108"/>
    <n v="8775"/>
    <n v="0"/>
    <n v="20221011"/>
  </r>
  <r>
    <n v="805027743"/>
    <s v="DUMIAN MEDICAL SAS"/>
    <s v="CMF"/>
    <n v="51211"/>
    <s v="CMF"/>
    <n v="51211"/>
    <m/>
    <s v="CMF_51211"/>
    <s v="805027743_CMF_51211"/>
    <d v="2021-06-22T00:00:00"/>
    <n v="237330"/>
    <n v="237330"/>
    <s v="C)Glosas total pendiente por respuesta de IPS"/>
    <x v="5"/>
    <s v="OK"/>
    <n v="237330"/>
    <n v="0"/>
    <m/>
    <n v="237330"/>
    <s v="SE DEVUELVE FACTURA NO POS SE VALIDA NO APTA PARA PAGOVALIDAR CANTIDAD DE ENTREGA, VALOR BRUTO, FECHA DE SUMINISTRRO, CODIGO DE TECNOLOGIA.MILENA"/>
    <n v="0"/>
    <n v="237330"/>
    <m/>
    <m/>
    <m/>
    <m/>
    <m/>
    <m/>
    <m/>
    <d v="2022-01-11T00:00:00"/>
    <m/>
    <n v="9"/>
    <m/>
    <s v="SI"/>
    <n v="1"/>
    <n v="21001231"/>
    <n v="20220111"/>
    <n v="237330"/>
    <n v="0"/>
    <n v="20221011"/>
  </r>
  <r>
    <n v="805027743"/>
    <s v="DUMIAN MEDICAL SAS"/>
    <s v="CMF"/>
    <n v="51213"/>
    <s v="CMF"/>
    <n v="51213"/>
    <m/>
    <s v="CMF_51213"/>
    <s v="805027743_CMF_51213"/>
    <d v="2021-06-22T00:00:00"/>
    <n v="8775"/>
    <n v="8775"/>
    <s v="C)Glosas total pendiente por respuesta de IPS"/>
    <x v="5"/>
    <s v="OK"/>
    <n v="8775"/>
    <n v="0"/>
    <m/>
    <n v="8775"/>
    <s v="SE DEVUELVE FACTURA NO POS SE VALIDA NO APTA PARA PAGOVALIDAR CANTIDAD DE ENTREGA, VALOR BRUTO, FECHA DE SUMINISTRRO, CODIGO DE TECNOLOGIA.MILENA"/>
    <n v="0"/>
    <n v="8775"/>
    <m/>
    <m/>
    <m/>
    <m/>
    <m/>
    <m/>
    <m/>
    <d v="2022-01-11T00:00:00"/>
    <m/>
    <n v="9"/>
    <m/>
    <s v="SI"/>
    <n v="1"/>
    <n v="21001231"/>
    <n v="20220111"/>
    <n v="8775"/>
    <n v="0"/>
    <n v="20221011"/>
  </r>
  <r>
    <n v="805027743"/>
    <s v="DUMIAN MEDICAL SAS"/>
    <s v="CMF"/>
    <n v="51214"/>
    <s v="CMF"/>
    <n v="51214"/>
    <m/>
    <s v="CMF_51214"/>
    <s v="805027743_CMF_51214"/>
    <d v="2021-06-22T00:00:00"/>
    <n v="70320"/>
    <n v="70320"/>
    <s v="C)Glosas total pendiente por respuesta de IPS"/>
    <x v="5"/>
    <s v="OK"/>
    <n v="70320"/>
    <n v="0"/>
    <m/>
    <n v="70320"/>
    <s v="SE DEVUELVE FACTURA NO POS SE VALIDA NO APTA PARA PAGO VALIDAR EN WEB SERVICE CANTIDAD DE ENTREGA,FECHA DE SUMINISTRO, CCODIGO DE TECNOLOGIA MILENA"/>
    <n v="0"/>
    <n v="70320"/>
    <m/>
    <m/>
    <m/>
    <m/>
    <m/>
    <m/>
    <m/>
    <d v="2022-01-11T00:00:00"/>
    <m/>
    <n v="9"/>
    <m/>
    <s v="SI"/>
    <n v="1"/>
    <n v="21001231"/>
    <n v="20220111"/>
    <n v="70320"/>
    <n v="0"/>
    <n v="20221011"/>
  </r>
  <r>
    <n v="805027743"/>
    <s v="DUMIAN MEDICAL SAS"/>
    <s v="CMF"/>
    <n v="51215"/>
    <s v="CMF"/>
    <n v="51215"/>
    <m/>
    <s v="CMF_51215"/>
    <s v="805027743_CMF_51215"/>
    <d v="2021-06-22T00:00:00"/>
    <n v="810000"/>
    <n v="810000"/>
    <s v="C)Glosas total pendiente por respuesta de IPS"/>
    <x v="5"/>
    <s v="OK"/>
    <n v="810000"/>
    <n v="0"/>
    <m/>
    <n v="810000"/>
    <s v="SE DEVUELVE FACTURA NO POS MIPRES 20210511133027695494NO EXITOSO VALIDAR CON EL AREA ENCARGADA OBERVACION EN SISTEMA NO EXITOSO INDICACION INVIMA, GESTIONAR CON EL AREA ENCARGADA.MILENA"/>
    <n v="0"/>
    <n v="810000"/>
    <m/>
    <m/>
    <m/>
    <m/>
    <m/>
    <m/>
    <m/>
    <d v="2022-01-11T00:00:00"/>
    <m/>
    <n v="9"/>
    <m/>
    <s v="SI"/>
    <n v="1"/>
    <n v="21001231"/>
    <n v="20220111"/>
    <n v="810000"/>
    <n v="0"/>
    <n v="20221011"/>
  </r>
  <r>
    <n v="805027743"/>
    <s v="DUMIAN MEDICAL SAS"/>
    <s v="CMF"/>
    <n v="71651"/>
    <s v="CMF"/>
    <n v="71651"/>
    <m/>
    <s v="CMF_71651"/>
    <s v="805027743_CMF_71651"/>
    <d v="2021-11-17T00:00:00"/>
    <n v="9311635"/>
    <n v="9290224"/>
    <s v="C)Glosas total pendiente por respuesta de IPS/conciliar diferencia valor de factura"/>
    <x v="5"/>
    <s v="OK"/>
    <n v="9311635"/>
    <n v="0"/>
    <m/>
    <n v="9311635"/>
    <s v="SE DEVUUELVE FACTURA GESTIONAR LA AUTORIZACION PARA EL SERVICIO FACTURADO SE REALIZA OBJECION MEDICA DRA MAIVER ACEVEDO308- 608 Hemocultivos (2) No soporte ni interpretación en laHC $ 138600 102 Atención intrahospitalaria Octubre 16 facturcturan 2. Se acepta 1. $ 58800111 Tegaderm No facturable. Incluido en la estancia. $ 21411MILENA"/>
    <n v="0"/>
    <n v="9311635"/>
    <m/>
    <m/>
    <m/>
    <m/>
    <m/>
    <m/>
    <m/>
    <d v="2021-12-21T00:00:00"/>
    <m/>
    <n v="9"/>
    <m/>
    <s v="SI"/>
    <n v="1"/>
    <n v="21001231"/>
    <n v="20211221"/>
    <n v="9311635"/>
    <n v="0"/>
    <n v="202210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1C9F9B7-6AAB-4739-B5A4-9DB0AA143531}" name="TablaDinámica3" cacheId="16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10" firstHeaderRow="0" firstDataRow="1" firstDataCol="1"/>
  <pivotFields count="40">
    <pivotField showAll="0"/>
    <pivotField showAll="0"/>
    <pivotField showAll="0"/>
    <pivotField showAll="0"/>
    <pivotField showAll="0"/>
    <pivotField showAll="0"/>
    <pivotField showAll="0"/>
    <pivotField showAll="0"/>
    <pivotField dataField="1" showAll="0"/>
    <pivotField numFmtId="14" showAll="0"/>
    <pivotField numFmtId="167" showAll="0"/>
    <pivotField dataField="1" numFmtId="167" showAll="0"/>
    <pivotField showAll="0"/>
    <pivotField axis="axisRow" showAll="0">
      <items count="7">
        <item x="0"/>
        <item x="4"/>
        <item x="5"/>
        <item x="1"/>
        <item x="2"/>
        <item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7">
    <i>
      <x/>
    </i>
    <i>
      <x v="1"/>
    </i>
    <i>
      <x v="2"/>
    </i>
    <i>
      <x v="3"/>
    </i>
    <i>
      <x v="4"/>
    </i>
    <i>
      <x v="5"/>
    </i>
    <i t="grand">
      <x/>
    </i>
  </rowItems>
  <colFields count="1">
    <field x="-2"/>
  </colFields>
  <colItems count="2">
    <i>
      <x/>
    </i>
    <i i="1">
      <x v="1"/>
    </i>
  </colItems>
  <dataFields count="2">
    <dataField name="FACTURAS " fld="8" subtotal="count" baseField="0" baseItem="0"/>
    <dataField name="SALDO FACT IPS " fld="11" baseField="0" baseItem="0" numFmtId="167"/>
  </dataFields>
  <formats count="3">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1"/>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7"/>
  <sheetViews>
    <sheetView showGridLines="0" workbookViewId="0">
      <pane ySplit="1" topLeftCell="A2" activePane="bottomLeft" state="frozen"/>
      <selection pane="bottomLeft" activeCell="C18" sqref="C18"/>
    </sheetView>
  </sheetViews>
  <sheetFormatPr baseColWidth="10" defaultRowHeight="12.75" x14ac:dyDescent="0.2"/>
  <cols>
    <col min="1" max="1" width="11.42578125" style="7"/>
    <col min="2" max="2" width="20.7109375" style="7" bestFit="1" customWidth="1"/>
    <col min="3" max="3" width="16.85546875" style="7" customWidth="1"/>
    <col min="4" max="4" width="17" style="7" customWidth="1"/>
    <col min="5" max="5" width="16.85546875" style="7" customWidth="1"/>
    <col min="6" max="6" width="17" style="7" customWidth="1"/>
    <col min="7" max="7" width="17.5703125" style="7" customWidth="1"/>
    <col min="8" max="8" width="18.140625" style="7" customWidth="1"/>
    <col min="9" max="16384" width="11.42578125" style="7"/>
  </cols>
  <sheetData>
    <row r="1" spans="1:8" s="2" customFormat="1" ht="25.5" x14ac:dyDescent="0.25">
      <c r="A1" s="1" t="s">
        <v>17</v>
      </c>
      <c r="B1" s="1" t="s">
        <v>0</v>
      </c>
      <c r="C1" s="1" t="s">
        <v>1</v>
      </c>
      <c r="D1" s="1" t="s">
        <v>2</v>
      </c>
      <c r="E1" s="1" t="s">
        <v>3</v>
      </c>
      <c r="F1" s="1" t="s">
        <v>4</v>
      </c>
      <c r="G1" s="1" t="s">
        <v>5</v>
      </c>
      <c r="H1" s="1" t="s">
        <v>6</v>
      </c>
    </row>
    <row r="2" spans="1:8" x14ac:dyDescent="0.2">
      <c r="A2" s="3">
        <v>805027743</v>
      </c>
      <c r="B2" s="3" t="s">
        <v>16</v>
      </c>
      <c r="C2" s="4" t="s">
        <v>8</v>
      </c>
      <c r="D2" s="4">
        <v>119</v>
      </c>
      <c r="E2" s="5">
        <v>40285</v>
      </c>
      <c r="F2" s="5">
        <v>40288</v>
      </c>
      <c r="G2" s="6">
        <v>6534217</v>
      </c>
      <c r="H2" s="6">
        <v>1278470</v>
      </c>
    </row>
    <row r="3" spans="1:8" x14ac:dyDescent="0.2">
      <c r="A3" s="3">
        <v>805027743</v>
      </c>
      <c r="B3" s="3" t="s">
        <v>16</v>
      </c>
      <c r="C3" s="4" t="s">
        <v>8</v>
      </c>
      <c r="D3" s="4">
        <v>3145</v>
      </c>
      <c r="E3" s="5">
        <v>41353</v>
      </c>
      <c r="F3" s="5">
        <v>41381</v>
      </c>
      <c r="G3" s="6">
        <v>2847661</v>
      </c>
      <c r="H3" s="6">
        <v>50603</v>
      </c>
    </row>
    <row r="4" spans="1:8" x14ac:dyDescent="0.2">
      <c r="A4" s="3">
        <v>805027743</v>
      </c>
      <c r="B4" s="3" t="s">
        <v>16</v>
      </c>
      <c r="C4" s="4" t="s">
        <v>7</v>
      </c>
      <c r="D4" s="4">
        <v>147541</v>
      </c>
      <c r="E4" s="5">
        <v>41692</v>
      </c>
      <c r="F4" s="5">
        <v>41712</v>
      </c>
      <c r="G4" s="6">
        <v>144391</v>
      </c>
      <c r="H4" s="6">
        <v>144391</v>
      </c>
    </row>
    <row r="5" spans="1:8" x14ac:dyDescent="0.2">
      <c r="A5" s="3">
        <v>805027743</v>
      </c>
      <c r="B5" s="3" t="s">
        <v>16</v>
      </c>
      <c r="C5" s="4" t="s">
        <v>7</v>
      </c>
      <c r="D5" s="4">
        <v>149964</v>
      </c>
      <c r="E5" s="5">
        <v>41698</v>
      </c>
      <c r="F5" s="5">
        <v>41712</v>
      </c>
      <c r="G5" s="6">
        <v>49816</v>
      </c>
      <c r="H5" s="6">
        <v>49816</v>
      </c>
    </row>
    <row r="6" spans="1:8" x14ac:dyDescent="0.2">
      <c r="A6" s="3">
        <v>805027743</v>
      </c>
      <c r="B6" s="3" t="s">
        <v>16</v>
      </c>
      <c r="C6" s="4" t="s">
        <v>7</v>
      </c>
      <c r="D6" s="4">
        <v>175796</v>
      </c>
      <c r="E6" s="5">
        <v>41758</v>
      </c>
      <c r="F6" s="5">
        <v>41859</v>
      </c>
      <c r="G6" s="6">
        <v>1953284</v>
      </c>
      <c r="H6" s="6">
        <v>1953284</v>
      </c>
    </row>
    <row r="7" spans="1:8" x14ac:dyDescent="0.2">
      <c r="A7" s="3">
        <v>805027743</v>
      </c>
      <c r="B7" s="3" t="s">
        <v>16</v>
      </c>
      <c r="C7" s="4" t="s">
        <v>7</v>
      </c>
      <c r="D7" s="4">
        <v>191577</v>
      </c>
      <c r="E7" s="5">
        <v>41793</v>
      </c>
      <c r="F7" s="5">
        <v>41859</v>
      </c>
      <c r="G7" s="6">
        <v>342890</v>
      </c>
      <c r="H7" s="6">
        <v>342890</v>
      </c>
    </row>
    <row r="8" spans="1:8" x14ac:dyDescent="0.2">
      <c r="A8" s="3">
        <v>805027743</v>
      </c>
      <c r="B8" s="3" t="s">
        <v>16</v>
      </c>
      <c r="C8" s="4" t="s">
        <v>7</v>
      </c>
      <c r="D8" s="4">
        <v>215270</v>
      </c>
      <c r="E8" s="5">
        <v>41842</v>
      </c>
      <c r="F8" s="5">
        <v>41859</v>
      </c>
      <c r="G8" s="6">
        <v>65100</v>
      </c>
      <c r="H8" s="6">
        <v>65100</v>
      </c>
    </row>
    <row r="9" spans="1:8" x14ac:dyDescent="0.2">
      <c r="A9" s="3">
        <v>805027743</v>
      </c>
      <c r="B9" s="3" t="s">
        <v>16</v>
      </c>
      <c r="C9" s="4" t="s">
        <v>7</v>
      </c>
      <c r="D9" s="4">
        <v>222755</v>
      </c>
      <c r="E9" s="5">
        <v>41855</v>
      </c>
      <c r="F9" s="5">
        <v>41859</v>
      </c>
      <c r="G9" s="6">
        <v>82015</v>
      </c>
      <c r="H9" s="6">
        <v>82015</v>
      </c>
    </row>
    <row r="10" spans="1:8" x14ac:dyDescent="0.2">
      <c r="A10" s="3">
        <v>805027743</v>
      </c>
      <c r="B10" s="3" t="s">
        <v>16</v>
      </c>
      <c r="C10" s="4" t="s">
        <v>7</v>
      </c>
      <c r="D10" s="4">
        <v>1061030</v>
      </c>
      <c r="E10" s="5">
        <v>43117</v>
      </c>
      <c r="F10" s="5">
        <v>43150</v>
      </c>
      <c r="G10" s="6">
        <v>316531</v>
      </c>
      <c r="H10" s="6">
        <v>316531</v>
      </c>
    </row>
    <row r="11" spans="1:8" x14ac:dyDescent="0.2">
      <c r="A11" s="3">
        <v>805027743</v>
      </c>
      <c r="B11" s="3" t="s">
        <v>16</v>
      </c>
      <c r="C11" s="4" t="s">
        <v>7</v>
      </c>
      <c r="D11" s="4">
        <v>1061607</v>
      </c>
      <c r="E11" s="5">
        <v>43117</v>
      </c>
      <c r="F11" s="5">
        <v>43150</v>
      </c>
      <c r="G11" s="6">
        <v>1363200</v>
      </c>
      <c r="H11" s="6">
        <v>1363200</v>
      </c>
    </row>
    <row r="12" spans="1:8" x14ac:dyDescent="0.2">
      <c r="A12" s="3">
        <v>805027743</v>
      </c>
      <c r="B12" s="3" t="s">
        <v>16</v>
      </c>
      <c r="C12" s="4" t="s">
        <v>7</v>
      </c>
      <c r="D12" s="4">
        <v>1062237</v>
      </c>
      <c r="E12" s="5">
        <v>43118</v>
      </c>
      <c r="F12" s="5">
        <v>43150</v>
      </c>
      <c r="G12" s="6">
        <v>283373</v>
      </c>
      <c r="H12" s="6">
        <v>283373</v>
      </c>
    </row>
    <row r="13" spans="1:8" x14ac:dyDescent="0.2">
      <c r="A13" s="3">
        <v>805027743</v>
      </c>
      <c r="B13" s="3" t="s">
        <v>16</v>
      </c>
      <c r="C13" s="4" t="s">
        <v>7</v>
      </c>
      <c r="D13" s="4">
        <v>1229342</v>
      </c>
      <c r="E13" s="5">
        <v>43307</v>
      </c>
      <c r="F13" s="5">
        <v>43334</v>
      </c>
      <c r="G13" s="6">
        <v>447750</v>
      </c>
      <c r="H13" s="6">
        <v>447750</v>
      </c>
    </row>
    <row r="14" spans="1:8" x14ac:dyDescent="0.2">
      <c r="A14" s="3">
        <v>805027743</v>
      </c>
      <c r="B14" s="3" t="s">
        <v>16</v>
      </c>
      <c r="C14" s="4" t="s">
        <v>7</v>
      </c>
      <c r="D14" s="4">
        <v>1348732</v>
      </c>
      <c r="E14" s="5">
        <v>43461</v>
      </c>
      <c r="F14" s="5">
        <v>43479</v>
      </c>
      <c r="G14" s="6">
        <v>1594096</v>
      </c>
      <c r="H14" s="6">
        <v>1594096</v>
      </c>
    </row>
    <row r="15" spans="1:8" x14ac:dyDescent="0.2">
      <c r="A15" s="3">
        <v>805027743</v>
      </c>
      <c r="B15" s="3" t="s">
        <v>16</v>
      </c>
      <c r="C15" s="4" t="s">
        <v>9</v>
      </c>
      <c r="D15" s="4">
        <v>84692</v>
      </c>
      <c r="E15" s="5">
        <v>44683</v>
      </c>
      <c r="F15" s="5">
        <v>44720</v>
      </c>
      <c r="G15" s="6">
        <v>8693777</v>
      </c>
      <c r="H15" s="6">
        <v>8693777</v>
      </c>
    </row>
    <row r="16" spans="1:8" x14ac:dyDescent="0.2">
      <c r="A16" s="3">
        <v>805027743</v>
      </c>
      <c r="B16" s="3" t="s">
        <v>16</v>
      </c>
      <c r="C16" s="4" t="s">
        <v>10</v>
      </c>
      <c r="D16" s="4">
        <v>95681</v>
      </c>
      <c r="E16" s="5">
        <v>44776</v>
      </c>
      <c r="F16" s="5">
        <v>44790</v>
      </c>
      <c r="G16" s="6">
        <v>67462757</v>
      </c>
      <c r="H16" s="6">
        <v>67462757</v>
      </c>
    </row>
    <row r="17" spans="1:8" x14ac:dyDescent="0.2">
      <c r="A17" s="3">
        <v>805027743</v>
      </c>
      <c r="B17" s="3" t="s">
        <v>16</v>
      </c>
      <c r="C17" s="4" t="s">
        <v>11</v>
      </c>
      <c r="D17" s="4">
        <v>16481</v>
      </c>
      <c r="E17" s="5">
        <v>41073</v>
      </c>
      <c r="F17" s="5">
        <v>41075</v>
      </c>
      <c r="G17" s="6">
        <v>799088</v>
      </c>
      <c r="H17" s="8">
        <v>10350</v>
      </c>
    </row>
    <row r="18" spans="1:8" x14ac:dyDescent="0.2">
      <c r="A18" s="3">
        <v>805027743</v>
      </c>
      <c r="B18" s="3" t="s">
        <v>16</v>
      </c>
      <c r="C18" s="4" t="s">
        <v>11</v>
      </c>
      <c r="D18" s="4">
        <v>19731</v>
      </c>
      <c r="E18" s="5">
        <v>41150</v>
      </c>
      <c r="F18" s="5">
        <v>41198</v>
      </c>
      <c r="G18" s="6">
        <v>1536927</v>
      </c>
      <c r="H18" s="8">
        <v>33013</v>
      </c>
    </row>
    <row r="19" spans="1:8" x14ac:dyDescent="0.2">
      <c r="A19" s="3">
        <v>805027743</v>
      </c>
      <c r="B19" s="3" t="s">
        <v>16</v>
      </c>
      <c r="C19" s="4" t="s">
        <v>11</v>
      </c>
      <c r="D19" s="4">
        <v>27349</v>
      </c>
      <c r="E19" s="5">
        <v>41303</v>
      </c>
      <c r="F19" s="5">
        <v>41324</v>
      </c>
      <c r="G19" s="6">
        <v>410954</v>
      </c>
      <c r="H19" s="8">
        <v>21500</v>
      </c>
    </row>
    <row r="20" spans="1:8" x14ac:dyDescent="0.2">
      <c r="A20" s="3">
        <v>805027743</v>
      </c>
      <c r="B20" s="3" t="s">
        <v>16</v>
      </c>
      <c r="C20" s="4" t="s">
        <v>7</v>
      </c>
      <c r="D20" s="4">
        <v>72821</v>
      </c>
      <c r="E20" s="5">
        <v>41464</v>
      </c>
      <c r="F20" s="5">
        <v>41494</v>
      </c>
      <c r="G20" s="6">
        <v>1884873</v>
      </c>
      <c r="H20" s="8">
        <v>450625</v>
      </c>
    </row>
    <row r="21" spans="1:8" x14ac:dyDescent="0.2">
      <c r="A21" s="3">
        <v>805027743</v>
      </c>
      <c r="B21" s="3" t="s">
        <v>16</v>
      </c>
      <c r="C21" s="4" t="s">
        <v>7</v>
      </c>
      <c r="D21" s="4">
        <v>84093</v>
      </c>
      <c r="E21" s="5">
        <v>41495</v>
      </c>
      <c r="F21" s="5">
        <v>41579</v>
      </c>
      <c r="G21" s="6">
        <v>75530</v>
      </c>
      <c r="H21" s="8">
        <v>75530</v>
      </c>
    </row>
    <row r="22" spans="1:8" x14ac:dyDescent="0.2">
      <c r="A22" s="3">
        <v>805027743</v>
      </c>
      <c r="B22" s="3" t="s">
        <v>16</v>
      </c>
      <c r="C22" s="4" t="s">
        <v>7</v>
      </c>
      <c r="D22" s="4">
        <v>95835</v>
      </c>
      <c r="E22" s="5">
        <v>41527</v>
      </c>
      <c r="F22" s="5">
        <v>41579</v>
      </c>
      <c r="G22" s="6">
        <v>43236</v>
      </c>
      <c r="H22" s="8">
        <v>43236</v>
      </c>
    </row>
    <row r="23" spans="1:8" x14ac:dyDescent="0.2">
      <c r="A23" s="3">
        <v>805027743</v>
      </c>
      <c r="B23" s="3" t="s">
        <v>16</v>
      </c>
      <c r="C23" s="4" t="s">
        <v>7</v>
      </c>
      <c r="D23" s="4">
        <v>100255</v>
      </c>
      <c r="E23" s="5">
        <v>41540</v>
      </c>
      <c r="F23" s="5">
        <v>41579</v>
      </c>
      <c r="G23" s="6">
        <v>436960</v>
      </c>
      <c r="H23" s="8">
        <v>436960</v>
      </c>
    </row>
    <row r="24" spans="1:8" x14ac:dyDescent="0.2">
      <c r="A24" s="3">
        <v>805027743</v>
      </c>
      <c r="B24" s="3" t="s">
        <v>16</v>
      </c>
      <c r="C24" s="4" t="s">
        <v>7</v>
      </c>
      <c r="D24" s="4">
        <v>129960</v>
      </c>
      <c r="E24" s="5">
        <v>41648</v>
      </c>
      <c r="F24" s="5">
        <v>41656</v>
      </c>
      <c r="G24" s="6">
        <v>331787</v>
      </c>
      <c r="H24" s="8">
        <v>331787</v>
      </c>
    </row>
    <row r="25" spans="1:8" x14ac:dyDescent="0.2">
      <c r="A25" s="3">
        <v>805027743</v>
      </c>
      <c r="B25" s="3" t="s">
        <v>16</v>
      </c>
      <c r="C25" s="9" t="s">
        <v>12</v>
      </c>
      <c r="D25" s="10">
        <v>1030</v>
      </c>
      <c r="E25" s="11">
        <v>43624</v>
      </c>
      <c r="F25" s="11">
        <v>43801</v>
      </c>
      <c r="G25" s="12">
        <v>94193</v>
      </c>
      <c r="H25" s="12">
        <v>94193</v>
      </c>
    </row>
    <row r="26" spans="1:8" x14ac:dyDescent="0.2">
      <c r="A26" s="3">
        <v>805027743</v>
      </c>
      <c r="B26" s="3" t="s">
        <v>16</v>
      </c>
      <c r="C26" s="9" t="s">
        <v>12</v>
      </c>
      <c r="D26" s="10">
        <v>1149</v>
      </c>
      <c r="E26" s="11">
        <v>43626</v>
      </c>
      <c r="F26" s="11">
        <v>43801</v>
      </c>
      <c r="G26" s="12">
        <v>697480</v>
      </c>
      <c r="H26" s="12">
        <v>697480</v>
      </c>
    </row>
    <row r="27" spans="1:8" x14ac:dyDescent="0.2">
      <c r="A27" s="3">
        <v>805027743</v>
      </c>
      <c r="B27" s="3" t="s">
        <v>16</v>
      </c>
      <c r="C27" s="9" t="s">
        <v>12</v>
      </c>
      <c r="D27" s="10">
        <v>14586</v>
      </c>
      <c r="E27" s="11">
        <v>43733</v>
      </c>
      <c r="F27" s="11">
        <v>44215</v>
      </c>
      <c r="G27" s="12">
        <v>61517395</v>
      </c>
      <c r="H27" s="12">
        <v>61517395</v>
      </c>
    </row>
    <row r="28" spans="1:8" x14ac:dyDescent="0.2">
      <c r="A28" s="3">
        <v>805027743</v>
      </c>
      <c r="B28" s="3" t="s">
        <v>16</v>
      </c>
      <c r="C28" s="9" t="s">
        <v>13</v>
      </c>
      <c r="D28" s="10">
        <v>28213</v>
      </c>
      <c r="E28" s="11">
        <v>44180</v>
      </c>
      <c r="F28" s="11">
        <v>44204</v>
      </c>
      <c r="G28" s="12">
        <v>8775</v>
      </c>
      <c r="H28" s="12">
        <v>8775</v>
      </c>
    </row>
    <row r="29" spans="1:8" x14ac:dyDescent="0.2">
      <c r="A29" s="3">
        <v>805027743</v>
      </c>
      <c r="B29" s="3" t="s">
        <v>16</v>
      </c>
      <c r="C29" s="9" t="s">
        <v>13</v>
      </c>
      <c r="D29" s="10">
        <v>3171</v>
      </c>
      <c r="E29" s="11">
        <v>43886</v>
      </c>
      <c r="F29" s="11">
        <v>44203</v>
      </c>
      <c r="G29" s="12">
        <v>4836239</v>
      </c>
      <c r="H29" s="12">
        <v>4836239</v>
      </c>
    </row>
    <row r="30" spans="1:8" x14ac:dyDescent="0.2">
      <c r="A30" s="3">
        <v>805027743</v>
      </c>
      <c r="B30" s="3" t="s">
        <v>16</v>
      </c>
      <c r="C30" s="9" t="s">
        <v>13</v>
      </c>
      <c r="D30" s="10">
        <v>33939</v>
      </c>
      <c r="E30" s="11">
        <v>44233</v>
      </c>
      <c r="F30" s="11">
        <v>44251</v>
      </c>
      <c r="G30" s="12">
        <v>595330</v>
      </c>
      <c r="H30" s="12">
        <v>595330</v>
      </c>
    </row>
    <row r="31" spans="1:8" x14ac:dyDescent="0.2">
      <c r="A31" s="3">
        <v>805027743</v>
      </c>
      <c r="B31" s="3" t="s">
        <v>16</v>
      </c>
      <c r="C31" s="9" t="s">
        <v>13</v>
      </c>
      <c r="D31" s="10">
        <v>33949</v>
      </c>
      <c r="E31" s="11">
        <v>44234</v>
      </c>
      <c r="F31" s="11">
        <v>44251</v>
      </c>
      <c r="G31" s="12">
        <v>59700</v>
      </c>
      <c r="H31" s="12">
        <v>59700</v>
      </c>
    </row>
    <row r="32" spans="1:8" x14ac:dyDescent="0.2">
      <c r="A32" s="3">
        <v>805027743</v>
      </c>
      <c r="B32" s="3" t="s">
        <v>16</v>
      </c>
      <c r="C32" s="9" t="s">
        <v>13</v>
      </c>
      <c r="D32" s="10">
        <v>36376</v>
      </c>
      <c r="E32" s="11">
        <v>44251</v>
      </c>
      <c r="F32" s="11">
        <v>44264</v>
      </c>
      <c r="G32" s="12">
        <v>16381110</v>
      </c>
      <c r="H32" s="12">
        <v>16381110</v>
      </c>
    </row>
    <row r="33" spans="1:8" x14ac:dyDescent="0.2">
      <c r="A33" s="3">
        <v>805027743</v>
      </c>
      <c r="B33" s="3" t="s">
        <v>16</v>
      </c>
      <c r="C33" s="9" t="s">
        <v>13</v>
      </c>
      <c r="D33" s="10">
        <v>40785</v>
      </c>
      <c r="E33" s="11">
        <v>44285</v>
      </c>
      <c r="F33" s="11">
        <v>44319</v>
      </c>
      <c r="G33" s="12">
        <v>372544</v>
      </c>
      <c r="H33" s="12">
        <v>372544</v>
      </c>
    </row>
    <row r="34" spans="1:8" x14ac:dyDescent="0.2">
      <c r="A34" s="3">
        <v>805027743</v>
      </c>
      <c r="B34" s="3" t="s">
        <v>16</v>
      </c>
      <c r="C34" s="9" t="s">
        <v>13</v>
      </c>
      <c r="D34" s="10">
        <v>41193</v>
      </c>
      <c r="E34" s="11">
        <v>44288</v>
      </c>
      <c r="F34" s="11">
        <v>44319</v>
      </c>
      <c r="G34" s="12">
        <v>172013</v>
      </c>
      <c r="H34" s="12">
        <v>172013</v>
      </c>
    </row>
    <row r="35" spans="1:8" x14ac:dyDescent="0.2">
      <c r="A35" s="3">
        <v>805027743</v>
      </c>
      <c r="B35" s="3" t="s">
        <v>16</v>
      </c>
      <c r="C35" s="9" t="s">
        <v>13</v>
      </c>
      <c r="D35" s="10">
        <v>41969</v>
      </c>
      <c r="E35" s="11">
        <v>44294</v>
      </c>
      <c r="F35" s="11">
        <v>44319</v>
      </c>
      <c r="G35" s="12">
        <v>168210</v>
      </c>
      <c r="H35" s="12">
        <v>168210</v>
      </c>
    </row>
    <row r="36" spans="1:8" x14ac:dyDescent="0.2">
      <c r="A36" s="3">
        <v>805027743</v>
      </c>
      <c r="B36" s="3" t="s">
        <v>16</v>
      </c>
      <c r="C36" s="9" t="s">
        <v>13</v>
      </c>
      <c r="D36" s="10">
        <v>42772</v>
      </c>
      <c r="E36" s="11">
        <v>44299</v>
      </c>
      <c r="F36" s="11">
        <v>44378</v>
      </c>
      <c r="G36" s="12">
        <v>149624</v>
      </c>
      <c r="H36" s="12">
        <v>149624</v>
      </c>
    </row>
    <row r="37" spans="1:8" x14ac:dyDescent="0.2">
      <c r="A37" s="3">
        <v>805027743</v>
      </c>
      <c r="B37" s="3" t="s">
        <v>16</v>
      </c>
      <c r="C37" s="9" t="s">
        <v>13</v>
      </c>
      <c r="D37" s="10">
        <v>48941</v>
      </c>
      <c r="E37" s="11">
        <v>44349</v>
      </c>
      <c r="F37" s="11">
        <v>44378</v>
      </c>
      <c r="G37" s="12">
        <v>9835392</v>
      </c>
      <c r="H37" s="12">
        <v>9835392</v>
      </c>
    </row>
    <row r="38" spans="1:8" x14ac:dyDescent="0.2">
      <c r="A38" s="3">
        <v>805027743</v>
      </c>
      <c r="B38" s="3" t="s">
        <v>16</v>
      </c>
      <c r="C38" s="9" t="s">
        <v>13</v>
      </c>
      <c r="D38" s="10">
        <v>48943</v>
      </c>
      <c r="E38" s="11">
        <v>44349</v>
      </c>
      <c r="F38" s="11">
        <v>44378</v>
      </c>
      <c r="G38" s="12">
        <v>1578188</v>
      </c>
      <c r="H38" s="12">
        <v>1578188</v>
      </c>
    </row>
    <row r="39" spans="1:8" x14ac:dyDescent="0.2">
      <c r="A39" s="3">
        <v>805027743</v>
      </c>
      <c r="B39" s="3" t="s">
        <v>16</v>
      </c>
      <c r="C39" s="9" t="s">
        <v>13</v>
      </c>
      <c r="D39" s="10">
        <v>48944</v>
      </c>
      <c r="E39" s="11">
        <v>44349</v>
      </c>
      <c r="F39" s="11">
        <v>44378</v>
      </c>
      <c r="G39" s="12">
        <v>36882720</v>
      </c>
      <c r="H39" s="12">
        <v>36882720</v>
      </c>
    </row>
    <row r="40" spans="1:8" x14ac:dyDescent="0.2">
      <c r="A40" s="3">
        <v>805027743</v>
      </c>
      <c r="B40" s="3" t="s">
        <v>16</v>
      </c>
      <c r="C40" s="9" t="s">
        <v>13</v>
      </c>
      <c r="D40" s="10">
        <v>48947</v>
      </c>
      <c r="E40" s="11">
        <v>44349</v>
      </c>
      <c r="F40" s="11">
        <v>44378</v>
      </c>
      <c r="G40" s="12">
        <v>9048507</v>
      </c>
      <c r="H40" s="12">
        <v>9048507</v>
      </c>
    </row>
    <row r="41" spans="1:8" x14ac:dyDescent="0.2">
      <c r="A41" s="3">
        <v>805027743</v>
      </c>
      <c r="B41" s="3" t="s">
        <v>16</v>
      </c>
      <c r="C41" s="13" t="s">
        <v>13</v>
      </c>
      <c r="D41" s="13">
        <v>71651</v>
      </c>
      <c r="E41" s="14">
        <v>44517</v>
      </c>
      <c r="F41" s="14">
        <v>44551</v>
      </c>
      <c r="G41" s="12">
        <v>9311635</v>
      </c>
      <c r="H41" s="12">
        <v>9290224</v>
      </c>
    </row>
    <row r="42" spans="1:8" x14ac:dyDescent="0.2">
      <c r="A42" s="3">
        <v>805027743</v>
      </c>
      <c r="B42" s="3" t="s">
        <v>16</v>
      </c>
      <c r="C42" s="9" t="s">
        <v>7</v>
      </c>
      <c r="D42" s="10">
        <v>137434</v>
      </c>
      <c r="E42" s="11">
        <v>41663</v>
      </c>
      <c r="F42" s="11">
        <v>41674</v>
      </c>
      <c r="G42" s="12">
        <v>58980</v>
      </c>
      <c r="H42" s="12">
        <v>5550</v>
      </c>
    </row>
    <row r="43" spans="1:8" x14ac:dyDescent="0.2">
      <c r="A43" s="3">
        <v>805027743</v>
      </c>
      <c r="B43" s="3" t="s">
        <v>16</v>
      </c>
      <c r="C43" s="9" t="s">
        <v>7</v>
      </c>
      <c r="D43" s="10">
        <v>1440537</v>
      </c>
      <c r="E43" s="11">
        <v>43599</v>
      </c>
      <c r="F43" s="11">
        <v>43801</v>
      </c>
      <c r="G43" s="12">
        <v>884462</v>
      </c>
      <c r="H43" s="12">
        <v>884462</v>
      </c>
    </row>
    <row r="44" spans="1:8" x14ac:dyDescent="0.2">
      <c r="A44" s="3">
        <v>805027743</v>
      </c>
      <c r="B44" s="3" t="s">
        <v>16</v>
      </c>
      <c r="C44" s="9" t="s">
        <v>7</v>
      </c>
      <c r="D44" s="10">
        <v>1449811</v>
      </c>
      <c r="E44" s="11">
        <v>43608</v>
      </c>
      <c r="F44" s="11">
        <v>43801</v>
      </c>
      <c r="G44" s="12">
        <v>3791913</v>
      </c>
      <c r="H44" s="12">
        <v>3791913</v>
      </c>
    </row>
    <row r="45" spans="1:8" x14ac:dyDescent="0.2">
      <c r="A45" s="3">
        <v>805027743</v>
      </c>
      <c r="B45" s="3" t="s">
        <v>16</v>
      </c>
      <c r="C45" s="9" t="s">
        <v>7</v>
      </c>
      <c r="D45" s="10">
        <v>401056</v>
      </c>
      <c r="E45" s="11">
        <v>42201</v>
      </c>
      <c r="F45" s="11">
        <v>42235</v>
      </c>
      <c r="G45" s="12">
        <v>60085</v>
      </c>
      <c r="H45" s="12">
        <v>60085</v>
      </c>
    </row>
    <row r="46" spans="1:8" x14ac:dyDescent="0.2">
      <c r="A46" s="3">
        <v>805027743</v>
      </c>
      <c r="B46" s="3" t="s">
        <v>16</v>
      </c>
      <c r="C46" s="9" t="s">
        <v>7</v>
      </c>
      <c r="D46" s="10">
        <v>870634</v>
      </c>
      <c r="E46" s="11">
        <v>42820</v>
      </c>
      <c r="F46" s="11">
        <v>43068</v>
      </c>
      <c r="G46" s="12">
        <v>737128</v>
      </c>
      <c r="H46" s="12">
        <v>737128</v>
      </c>
    </row>
    <row r="47" spans="1:8" x14ac:dyDescent="0.2">
      <c r="A47" s="3">
        <v>805027743</v>
      </c>
      <c r="B47" s="3" t="s">
        <v>16</v>
      </c>
      <c r="C47" s="13" t="s">
        <v>13</v>
      </c>
      <c r="D47" s="13">
        <v>51211</v>
      </c>
      <c r="E47" s="14">
        <v>44369</v>
      </c>
      <c r="F47" s="11">
        <v>44572</v>
      </c>
      <c r="G47" s="12">
        <v>237330</v>
      </c>
      <c r="H47" s="12">
        <v>237330</v>
      </c>
    </row>
    <row r="48" spans="1:8" x14ac:dyDescent="0.2">
      <c r="A48" s="3">
        <v>805027743</v>
      </c>
      <c r="B48" s="3" t="s">
        <v>16</v>
      </c>
      <c r="C48" s="13" t="s">
        <v>13</v>
      </c>
      <c r="D48" s="13">
        <v>51213</v>
      </c>
      <c r="E48" s="14">
        <v>44369</v>
      </c>
      <c r="F48" s="11">
        <v>44572</v>
      </c>
      <c r="G48" s="12">
        <v>8775</v>
      </c>
      <c r="H48" s="12">
        <v>8775</v>
      </c>
    </row>
    <row r="49" spans="1:8" x14ac:dyDescent="0.2">
      <c r="A49" s="3">
        <v>805027743</v>
      </c>
      <c r="B49" s="3" t="s">
        <v>16</v>
      </c>
      <c r="C49" s="13" t="s">
        <v>13</v>
      </c>
      <c r="D49" s="13">
        <v>51214</v>
      </c>
      <c r="E49" s="14">
        <v>44369</v>
      </c>
      <c r="F49" s="11">
        <v>44572</v>
      </c>
      <c r="G49" s="12">
        <v>70320</v>
      </c>
      <c r="H49" s="12">
        <v>70320</v>
      </c>
    </row>
    <row r="50" spans="1:8" x14ac:dyDescent="0.2">
      <c r="A50" s="3">
        <v>805027743</v>
      </c>
      <c r="B50" s="3" t="s">
        <v>16</v>
      </c>
      <c r="C50" s="13" t="s">
        <v>13</v>
      </c>
      <c r="D50" s="13">
        <v>51215</v>
      </c>
      <c r="E50" s="14">
        <v>44369</v>
      </c>
      <c r="F50" s="11">
        <v>44572</v>
      </c>
      <c r="G50" s="12">
        <v>810000</v>
      </c>
      <c r="H50" s="12">
        <v>810000</v>
      </c>
    </row>
    <row r="51" spans="1:8" x14ac:dyDescent="0.2">
      <c r="A51" s="3">
        <v>805027743</v>
      </c>
      <c r="B51" s="3" t="s">
        <v>16</v>
      </c>
      <c r="C51" s="13" t="s">
        <v>7</v>
      </c>
      <c r="D51" s="13">
        <v>936977</v>
      </c>
      <c r="E51" s="14">
        <v>42928</v>
      </c>
      <c r="F51" s="14">
        <v>44790</v>
      </c>
      <c r="G51" s="12">
        <v>276305</v>
      </c>
      <c r="H51" s="12">
        <v>276305</v>
      </c>
    </row>
    <row r="52" spans="1:8" x14ac:dyDescent="0.2">
      <c r="A52" s="3">
        <v>805027743</v>
      </c>
      <c r="B52" s="3" t="s">
        <v>16</v>
      </c>
      <c r="C52" s="13" t="s">
        <v>13</v>
      </c>
      <c r="D52" s="13">
        <v>80097</v>
      </c>
      <c r="E52" s="14">
        <v>44619</v>
      </c>
      <c r="F52" s="14">
        <v>44790</v>
      </c>
      <c r="G52" s="12">
        <v>251423</v>
      </c>
      <c r="H52" s="12">
        <v>251423</v>
      </c>
    </row>
    <row r="53" spans="1:8" x14ac:dyDescent="0.2">
      <c r="A53" s="3">
        <v>805027743</v>
      </c>
      <c r="B53" s="3" t="s">
        <v>16</v>
      </c>
      <c r="C53" s="9" t="s">
        <v>14</v>
      </c>
      <c r="D53" s="10">
        <v>1577</v>
      </c>
      <c r="E53" s="11">
        <v>39932</v>
      </c>
      <c r="F53" s="11">
        <v>39945</v>
      </c>
      <c r="G53" s="12">
        <v>13008797</v>
      </c>
      <c r="H53" s="12">
        <v>895586</v>
      </c>
    </row>
    <row r="54" spans="1:8" x14ac:dyDescent="0.2">
      <c r="A54" s="3">
        <v>805027743</v>
      </c>
      <c r="B54" s="3" t="s">
        <v>16</v>
      </c>
      <c r="C54" s="15" t="s">
        <v>7</v>
      </c>
      <c r="D54" s="15">
        <v>1091618</v>
      </c>
      <c r="E54" s="16">
        <v>43151</v>
      </c>
      <c r="F54" s="16">
        <v>44121</v>
      </c>
      <c r="G54" s="17">
        <v>5082240</v>
      </c>
      <c r="H54" s="17">
        <v>5082240</v>
      </c>
    </row>
    <row r="55" spans="1:8" x14ac:dyDescent="0.2">
      <c r="A55" s="3">
        <v>805027743</v>
      </c>
      <c r="B55" s="3" t="s">
        <v>16</v>
      </c>
      <c r="C55" s="13" t="s">
        <v>15</v>
      </c>
      <c r="D55" s="13">
        <v>11542</v>
      </c>
      <c r="E55" s="14">
        <v>42191</v>
      </c>
      <c r="F55" s="14">
        <v>42331</v>
      </c>
      <c r="G55" s="8">
        <v>9057071</v>
      </c>
      <c r="H55" s="8">
        <v>9057071</v>
      </c>
    </row>
    <row r="56" spans="1:8" x14ac:dyDescent="0.2">
      <c r="A56" s="3">
        <v>805027743</v>
      </c>
      <c r="B56" s="3" t="s">
        <v>16</v>
      </c>
      <c r="C56" s="13" t="s">
        <v>15</v>
      </c>
      <c r="D56" s="13">
        <v>12711</v>
      </c>
      <c r="E56" s="14">
        <v>42206</v>
      </c>
      <c r="F56" s="14">
        <v>42331</v>
      </c>
      <c r="G56" s="8">
        <v>12572918</v>
      </c>
      <c r="H56" s="8">
        <v>12572918</v>
      </c>
    </row>
    <row r="57" spans="1:8" x14ac:dyDescent="0.2">
      <c r="G57" s="18">
        <f>SUM(G2:G56)</f>
        <v>296317015</v>
      </c>
      <c r="H57" s="18">
        <f>SUM(H2:H56)</f>
        <v>271959804</v>
      </c>
    </row>
  </sheetData>
  <conditionalFormatting sqref="H54">
    <cfRule type="cellIs" dxfId="0" priority="1" operator="lessThan">
      <formula>0</formula>
    </cfRule>
  </conditionalFormatting>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148EC-7EB1-4D7B-8444-7AD94DCFF331}">
  <dimension ref="A3:C10"/>
  <sheetViews>
    <sheetView showGridLines="0" workbookViewId="0">
      <selection activeCell="C10" sqref="A4:C10"/>
    </sheetView>
  </sheetViews>
  <sheetFormatPr baseColWidth="10" defaultRowHeight="15" x14ac:dyDescent="0.25"/>
  <cols>
    <col min="1" max="1" width="40.85546875" bestFit="1" customWidth="1"/>
    <col min="2" max="2" width="15.7109375" bestFit="1" customWidth="1"/>
    <col min="3" max="3" width="24.28515625" bestFit="1" customWidth="1"/>
  </cols>
  <sheetData>
    <row r="3" spans="1:3" x14ac:dyDescent="0.25">
      <c r="A3" s="26" t="s">
        <v>145</v>
      </c>
      <c r="B3" s="31" t="s">
        <v>147</v>
      </c>
      <c r="C3" s="27" t="s">
        <v>148</v>
      </c>
    </row>
    <row r="4" spans="1:3" x14ac:dyDescent="0.25">
      <c r="A4" s="28" t="s">
        <v>143</v>
      </c>
      <c r="B4" s="32">
        <v>4</v>
      </c>
      <c r="C4" s="35">
        <v>2212619</v>
      </c>
    </row>
    <row r="5" spans="1:3" x14ac:dyDescent="0.25">
      <c r="A5" s="29" t="s">
        <v>141</v>
      </c>
      <c r="B5" s="33">
        <v>12</v>
      </c>
      <c r="C5" s="36">
        <v>25154998</v>
      </c>
    </row>
    <row r="6" spans="1:3" x14ac:dyDescent="0.25">
      <c r="A6" s="29" t="s">
        <v>144</v>
      </c>
      <c r="B6" s="33">
        <v>15</v>
      </c>
      <c r="C6" s="36">
        <v>156940542</v>
      </c>
    </row>
    <row r="7" spans="1:3" x14ac:dyDescent="0.25">
      <c r="A7" s="29" t="s">
        <v>139</v>
      </c>
      <c r="B7" s="33">
        <v>17</v>
      </c>
      <c r="C7" s="36">
        <v>81508599</v>
      </c>
    </row>
    <row r="8" spans="1:3" x14ac:dyDescent="0.25">
      <c r="A8" s="29" t="s">
        <v>142</v>
      </c>
      <c r="B8" s="33">
        <v>3</v>
      </c>
      <c r="C8" s="36">
        <v>5609968</v>
      </c>
    </row>
    <row r="9" spans="1:3" x14ac:dyDescent="0.25">
      <c r="A9" s="29" t="s">
        <v>140</v>
      </c>
      <c r="B9" s="33">
        <v>4</v>
      </c>
      <c r="C9" s="36">
        <v>533078</v>
      </c>
    </row>
    <row r="10" spans="1:3" x14ac:dyDescent="0.25">
      <c r="A10" s="30" t="s">
        <v>146</v>
      </c>
      <c r="B10" s="34">
        <v>55</v>
      </c>
      <c r="C10" s="37">
        <v>271959804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21065-BE9A-4246-9F3B-C9F0E36D2B91}">
  <sheetPr filterMode="1"/>
  <dimension ref="A1:AO57"/>
  <sheetViews>
    <sheetView showGridLines="0" topLeftCell="I1" zoomScale="85" zoomScaleNormal="85" workbookViewId="0">
      <selection activeCell="M71" sqref="M71"/>
    </sheetView>
  </sheetViews>
  <sheetFormatPr baseColWidth="10" defaultColWidth="9.140625" defaultRowHeight="15" x14ac:dyDescent="0.25"/>
  <cols>
    <col min="1" max="1" width="12.28515625" bestFit="1" customWidth="1"/>
    <col min="2" max="2" width="46.140625" bestFit="1" customWidth="1"/>
    <col min="3" max="3" width="13.5703125" bestFit="1" customWidth="1"/>
    <col min="4" max="4" width="14.5703125" bestFit="1" customWidth="1"/>
    <col min="5" max="5" width="13.5703125" bestFit="1" customWidth="1"/>
    <col min="6" max="6" width="15.5703125" bestFit="1" customWidth="1"/>
    <col min="7" max="7" width="13" bestFit="1" customWidth="1"/>
    <col min="8" max="8" width="13.5703125" bestFit="1" customWidth="1"/>
    <col min="9" max="9" width="24" bestFit="1" customWidth="1"/>
    <col min="10" max="10" width="13.28515625" bestFit="1" customWidth="1"/>
    <col min="11" max="12" width="15.28515625" bestFit="1" customWidth="1"/>
    <col min="13" max="14" width="33.7109375" customWidth="1"/>
    <col min="15" max="15" width="40.85546875" bestFit="1" customWidth="1"/>
    <col min="16" max="16" width="16.7109375" bestFit="1" customWidth="1"/>
    <col min="17" max="17" width="16.85546875" bestFit="1" customWidth="1"/>
    <col min="18" max="18" width="17.140625" customWidth="1"/>
    <col min="19" max="19" width="27.42578125" customWidth="1"/>
    <col min="20" max="20" width="14.28515625" bestFit="1" customWidth="1"/>
    <col min="21" max="21" width="38.5703125" customWidth="1"/>
    <col min="22" max="22" width="16.28515625" bestFit="1" customWidth="1"/>
    <col min="23" max="23" width="14.28515625" bestFit="1" customWidth="1"/>
    <col min="24" max="24" width="12.85546875" bestFit="1" customWidth="1"/>
    <col min="25" max="25" width="16.42578125" bestFit="1" customWidth="1"/>
    <col min="26" max="26" width="18.28515625" bestFit="1" customWidth="1"/>
    <col min="27" max="27" width="18.7109375" bestFit="1" customWidth="1"/>
    <col min="28" max="28" width="16" bestFit="1" customWidth="1"/>
    <col min="29" max="29" width="13.28515625" bestFit="1" customWidth="1"/>
    <col min="30" max="30" width="19.85546875" bestFit="1" customWidth="1"/>
    <col min="31" max="31" width="13.42578125" bestFit="1" customWidth="1"/>
    <col min="32" max="32" width="17.28515625" bestFit="1" customWidth="1"/>
    <col min="33" max="33" width="16" bestFit="1" customWidth="1"/>
    <col min="34" max="34" width="17.7109375" bestFit="1" customWidth="1"/>
    <col min="35" max="35" width="15.85546875" bestFit="1" customWidth="1"/>
    <col min="36" max="36" width="16.85546875" bestFit="1" customWidth="1"/>
    <col min="37" max="37" width="17" bestFit="1" customWidth="1"/>
    <col min="38" max="38" width="13.28515625" bestFit="1" customWidth="1"/>
    <col min="39" max="39" width="21.42578125" bestFit="1" customWidth="1"/>
    <col min="40" max="40" width="30.140625" bestFit="1" customWidth="1"/>
    <col min="41" max="41" width="13.28515625" bestFit="1" customWidth="1"/>
  </cols>
  <sheetData>
    <row r="1" spans="1:41" x14ac:dyDescent="0.25">
      <c r="K1" s="19">
        <f>SUBTOTAL(9,K3:K57)</f>
        <v>21138921</v>
      </c>
      <c r="L1" s="19">
        <f>SUBTOTAL(9,L3:L57)</f>
        <v>2212619</v>
      </c>
      <c r="Q1" s="19">
        <f>SUBTOTAL(9,Q3:Q57)</f>
        <v>53430</v>
      </c>
      <c r="R1" s="19">
        <f>SUBTOTAL(9,R3:R57)</f>
        <v>0</v>
      </c>
      <c r="T1" s="19">
        <f>SUBTOTAL(9,T3:T57)</f>
        <v>0</v>
      </c>
      <c r="V1" s="19">
        <f>SUBTOTAL(9,V3:V57)</f>
        <v>53430</v>
      </c>
      <c r="W1" s="19">
        <f>SUBTOTAL(9,W3:W57)</f>
        <v>0</v>
      </c>
      <c r="Y1" s="19">
        <f>SUBTOTAL(9,Y3:Y57)</f>
        <v>0</v>
      </c>
    </row>
    <row r="2" spans="1:41" ht="39.950000000000003" customHeight="1" x14ac:dyDescent="0.25">
      <c r="A2" s="20" t="s">
        <v>18</v>
      </c>
      <c r="B2" s="20" t="s">
        <v>19</v>
      </c>
      <c r="C2" s="20" t="s">
        <v>20</v>
      </c>
      <c r="D2" s="20" t="s">
        <v>21</v>
      </c>
      <c r="E2" s="20" t="s">
        <v>22</v>
      </c>
      <c r="F2" s="20" t="s">
        <v>23</v>
      </c>
      <c r="G2" s="20" t="s">
        <v>24</v>
      </c>
      <c r="H2" s="21" t="s">
        <v>25</v>
      </c>
      <c r="I2" s="21" t="s">
        <v>26</v>
      </c>
      <c r="J2" s="20" t="s">
        <v>27</v>
      </c>
      <c r="K2" s="20" t="s">
        <v>28</v>
      </c>
      <c r="L2" s="20" t="s">
        <v>29</v>
      </c>
      <c r="M2" s="20" t="s">
        <v>30</v>
      </c>
      <c r="N2" s="20" t="s">
        <v>176</v>
      </c>
      <c r="O2" s="25" t="s">
        <v>138</v>
      </c>
      <c r="P2" s="20" t="s">
        <v>31</v>
      </c>
      <c r="Q2" s="20" t="s">
        <v>32</v>
      </c>
      <c r="R2" s="21" t="s">
        <v>33</v>
      </c>
      <c r="S2" s="21" t="s">
        <v>34</v>
      </c>
      <c r="T2" s="21" t="s">
        <v>35</v>
      </c>
      <c r="U2" s="21" t="s">
        <v>36</v>
      </c>
      <c r="V2" s="20" t="s">
        <v>37</v>
      </c>
      <c r="W2" s="20" t="s">
        <v>38</v>
      </c>
      <c r="X2" s="21" t="s">
        <v>39</v>
      </c>
      <c r="Y2" s="21" t="s">
        <v>40</v>
      </c>
      <c r="Z2" s="21" t="s">
        <v>41</v>
      </c>
      <c r="AA2" s="21" t="s">
        <v>42</v>
      </c>
      <c r="AB2" s="20" t="s">
        <v>43</v>
      </c>
      <c r="AC2" s="20" t="s">
        <v>44</v>
      </c>
      <c r="AD2" s="20" t="s">
        <v>45</v>
      </c>
      <c r="AE2" s="20" t="s">
        <v>46</v>
      </c>
      <c r="AF2" s="20" t="s">
        <v>47</v>
      </c>
      <c r="AG2" s="20" t="s">
        <v>48</v>
      </c>
      <c r="AH2" s="20" t="s">
        <v>49</v>
      </c>
      <c r="AI2" s="20" t="s">
        <v>50</v>
      </c>
      <c r="AJ2" s="20" t="s">
        <v>51</v>
      </c>
      <c r="AK2" s="20" t="s">
        <v>52</v>
      </c>
      <c r="AL2" s="20" t="s">
        <v>53</v>
      </c>
      <c r="AM2" s="20" t="s">
        <v>54</v>
      </c>
      <c r="AN2" s="20" t="s">
        <v>55</v>
      </c>
      <c r="AO2" s="20" t="s">
        <v>56</v>
      </c>
    </row>
    <row r="3" spans="1:41" x14ac:dyDescent="0.25">
      <c r="A3" s="22">
        <v>805027743</v>
      </c>
      <c r="B3" s="22" t="s">
        <v>16</v>
      </c>
      <c r="C3" s="22" t="s">
        <v>8</v>
      </c>
      <c r="D3" s="22">
        <v>119</v>
      </c>
      <c r="E3" s="22"/>
      <c r="F3" s="22"/>
      <c r="G3" s="22"/>
      <c r="H3" s="22" t="s">
        <v>57</v>
      </c>
      <c r="I3" s="22" t="str">
        <f>CONCATENATE(A3,"_",C3,"_",D3)</f>
        <v>805027743_POUA_119</v>
      </c>
      <c r="J3" s="23">
        <v>40285</v>
      </c>
      <c r="K3" s="24">
        <v>6534217</v>
      </c>
      <c r="L3" s="24">
        <v>1278470</v>
      </c>
      <c r="M3" s="22" t="s">
        <v>58</v>
      </c>
      <c r="N3" s="22"/>
      <c r="O3" s="22" t="s">
        <v>143</v>
      </c>
      <c r="P3" s="22" t="s">
        <v>59</v>
      </c>
      <c r="Q3" s="24"/>
      <c r="R3" s="24"/>
      <c r="S3" s="22"/>
      <c r="T3" s="24"/>
      <c r="U3" s="22"/>
      <c r="V3" s="24"/>
      <c r="W3" s="24"/>
      <c r="X3" s="24"/>
      <c r="Y3" s="24"/>
      <c r="Z3" s="22"/>
      <c r="AA3" s="22"/>
      <c r="AB3" s="22"/>
      <c r="AC3" s="22"/>
      <c r="AD3" s="22"/>
      <c r="AE3" s="23">
        <v>40288</v>
      </c>
      <c r="AF3" s="22"/>
      <c r="AG3" s="22"/>
      <c r="AH3" s="22"/>
      <c r="AI3" s="22"/>
      <c r="AJ3" s="22"/>
      <c r="AK3" s="22"/>
      <c r="AL3" s="22"/>
      <c r="AM3" s="22"/>
      <c r="AN3" s="22"/>
      <c r="AO3" s="22">
        <v>20221011</v>
      </c>
    </row>
    <row r="4" spans="1:41" hidden="1" x14ac:dyDescent="0.25">
      <c r="A4" s="22">
        <v>805027743</v>
      </c>
      <c r="B4" s="22" t="s">
        <v>16</v>
      </c>
      <c r="C4" s="22" t="s">
        <v>12</v>
      </c>
      <c r="D4" s="22">
        <v>1030</v>
      </c>
      <c r="E4" s="22"/>
      <c r="F4" s="22"/>
      <c r="G4" s="22"/>
      <c r="H4" s="22" t="s">
        <v>60</v>
      </c>
      <c r="I4" s="22" t="str">
        <f t="shared" ref="I4:I57" si="0">CONCATENATE(A4,"_",C4,"_",D4)</f>
        <v>805027743_CMA_1030</v>
      </c>
      <c r="J4" s="81">
        <v>43624</v>
      </c>
      <c r="K4" s="24">
        <v>94193</v>
      </c>
      <c r="L4" s="24">
        <v>94193</v>
      </c>
      <c r="M4" s="22" t="s">
        <v>58</v>
      </c>
      <c r="N4" s="22"/>
      <c r="O4" s="22" t="s">
        <v>139</v>
      </c>
      <c r="P4" s="22" t="s">
        <v>59</v>
      </c>
      <c r="Q4" s="24"/>
      <c r="R4" s="24"/>
      <c r="S4" s="22"/>
      <c r="T4" s="24"/>
      <c r="U4" s="22"/>
      <c r="V4" s="24"/>
      <c r="W4" s="24"/>
      <c r="X4" s="24"/>
      <c r="Y4" s="24"/>
      <c r="Z4" s="22"/>
      <c r="AA4" s="22"/>
      <c r="AB4" s="22"/>
      <c r="AC4" s="22"/>
      <c r="AD4" s="22"/>
      <c r="AE4" s="23">
        <v>43801</v>
      </c>
      <c r="AF4" s="22"/>
      <c r="AG4" s="22"/>
      <c r="AH4" s="22"/>
      <c r="AI4" s="22"/>
      <c r="AJ4" s="22"/>
      <c r="AK4" s="22"/>
      <c r="AL4" s="22"/>
      <c r="AM4" s="22"/>
      <c r="AN4" s="22"/>
      <c r="AO4" s="22">
        <v>20221011</v>
      </c>
    </row>
    <row r="5" spans="1:41" hidden="1" x14ac:dyDescent="0.25">
      <c r="A5" s="22">
        <v>805027743</v>
      </c>
      <c r="B5" s="22" t="s">
        <v>16</v>
      </c>
      <c r="C5" s="22" t="s">
        <v>12</v>
      </c>
      <c r="D5" s="22">
        <v>1149</v>
      </c>
      <c r="E5" s="22"/>
      <c r="F5" s="22"/>
      <c r="G5" s="22"/>
      <c r="H5" s="22" t="s">
        <v>61</v>
      </c>
      <c r="I5" s="22" t="str">
        <f t="shared" si="0"/>
        <v>805027743_CMA_1149</v>
      </c>
      <c r="J5" s="81">
        <v>43626</v>
      </c>
      <c r="K5" s="24">
        <v>697480</v>
      </c>
      <c r="L5" s="24">
        <v>697480</v>
      </c>
      <c r="M5" s="22" t="s">
        <v>58</v>
      </c>
      <c r="N5" s="22"/>
      <c r="O5" s="22" t="s">
        <v>139</v>
      </c>
      <c r="P5" s="22" t="s">
        <v>59</v>
      </c>
      <c r="Q5" s="24"/>
      <c r="R5" s="24"/>
      <c r="S5" s="22"/>
      <c r="T5" s="24"/>
      <c r="U5" s="22"/>
      <c r="V5" s="24"/>
      <c r="W5" s="24"/>
      <c r="X5" s="24"/>
      <c r="Y5" s="24"/>
      <c r="Z5" s="22"/>
      <c r="AA5" s="22"/>
      <c r="AB5" s="22"/>
      <c r="AC5" s="22"/>
      <c r="AD5" s="22"/>
      <c r="AE5" s="23">
        <v>43801</v>
      </c>
      <c r="AF5" s="22"/>
      <c r="AG5" s="22"/>
      <c r="AH5" s="22"/>
      <c r="AI5" s="22"/>
      <c r="AJ5" s="22"/>
      <c r="AK5" s="22"/>
      <c r="AL5" s="22"/>
      <c r="AM5" s="22"/>
      <c r="AN5" s="22"/>
      <c r="AO5" s="22">
        <v>20221011</v>
      </c>
    </row>
    <row r="6" spans="1:41" x14ac:dyDescent="0.25">
      <c r="A6" s="22">
        <v>805027743</v>
      </c>
      <c r="B6" s="22" t="s">
        <v>16</v>
      </c>
      <c r="C6" s="22" t="s">
        <v>14</v>
      </c>
      <c r="D6" s="22">
        <v>1577</v>
      </c>
      <c r="E6" s="22"/>
      <c r="F6" s="22"/>
      <c r="G6" s="22"/>
      <c r="H6" s="22" t="s">
        <v>62</v>
      </c>
      <c r="I6" s="22" t="str">
        <f t="shared" si="0"/>
        <v>805027743_PU_1577</v>
      </c>
      <c r="J6" s="23">
        <v>39932</v>
      </c>
      <c r="K6" s="24">
        <v>13008797</v>
      </c>
      <c r="L6" s="24">
        <v>895586</v>
      </c>
      <c r="M6" s="22" t="s">
        <v>58</v>
      </c>
      <c r="N6" s="22"/>
      <c r="O6" s="22" t="s">
        <v>143</v>
      </c>
      <c r="P6" s="22" t="s">
        <v>59</v>
      </c>
      <c r="Q6" s="24"/>
      <c r="R6" s="24"/>
      <c r="S6" s="22"/>
      <c r="T6" s="24"/>
      <c r="U6" s="22"/>
      <c r="V6" s="24"/>
      <c r="W6" s="24"/>
      <c r="X6" s="24"/>
      <c r="Y6" s="24"/>
      <c r="Z6" s="22"/>
      <c r="AA6" s="22"/>
      <c r="AB6" s="22"/>
      <c r="AC6" s="22"/>
      <c r="AD6" s="22"/>
      <c r="AE6" s="23">
        <v>39945</v>
      </c>
      <c r="AF6" s="22"/>
      <c r="AG6" s="22"/>
      <c r="AH6" s="22"/>
      <c r="AI6" s="22"/>
      <c r="AJ6" s="22"/>
      <c r="AK6" s="22"/>
      <c r="AL6" s="22"/>
      <c r="AM6" s="22"/>
      <c r="AN6" s="22"/>
      <c r="AO6" s="22">
        <v>20221011</v>
      </c>
    </row>
    <row r="7" spans="1:41" x14ac:dyDescent="0.25">
      <c r="A7" s="22">
        <v>805027743</v>
      </c>
      <c r="B7" s="22" t="s">
        <v>16</v>
      </c>
      <c r="C7" s="22" t="s">
        <v>11</v>
      </c>
      <c r="D7" s="22">
        <v>19731</v>
      </c>
      <c r="E7" s="22"/>
      <c r="F7" s="22"/>
      <c r="G7" s="22"/>
      <c r="H7" s="22" t="s">
        <v>63</v>
      </c>
      <c r="I7" s="22" t="str">
        <f t="shared" si="0"/>
        <v>805027743_AC_19731</v>
      </c>
      <c r="J7" s="23">
        <v>41150</v>
      </c>
      <c r="K7" s="24">
        <v>1536927</v>
      </c>
      <c r="L7" s="24">
        <v>33013</v>
      </c>
      <c r="M7" s="22" t="s">
        <v>58</v>
      </c>
      <c r="N7" s="22"/>
      <c r="O7" s="22" t="s">
        <v>143</v>
      </c>
      <c r="P7" s="22" t="s">
        <v>59</v>
      </c>
      <c r="Q7" s="24"/>
      <c r="R7" s="24"/>
      <c r="S7" s="22"/>
      <c r="T7" s="24"/>
      <c r="U7" s="22"/>
      <c r="V7" s="24"/>
      <c r="W7" s="24"/>
      <c r="X7" s="24"/>
      <c r="Y7" s="24"/>
      <c r="Z7" s="22"/>
      <c r="AA7" s="22"/>
      <c r="AB7" s="22"/>
      <c r="AC7" s="22"/>
      <c r="AD7" s="22"/>
      <c r="AE7" s="23">
        <v>41198</v>
      </c>
      <c r="AF7" s="22"/>
      <c r="AG7" s="22"/>
      <c r="AH7" s="22"/>
      <c r="AI7" s="22"/>
      <c r="AJ7" s="22"/>
      <c r="AK7" s="22"/>
      <c r="AL7" s="22"/>
      <c r="AM7" s="22"/>
      <c r="AN7" s="22"/>
      <c r="AO7" s="22">
        <v>20221011</v>
      </c>
    </row>
    <row r="8" spans="1:41" hidden="1" x14ac:dyDescent="0.25">
      <c r="A8" s="22">
        <v>805027743</v>
      </c>
      <c r="B8" s="22" t="s">
        <v>16</v>
      </c>
      <c r="C8" s="22" t="s">
        <v>13</v>
      </c>
      <c r="D8" s="22">
        <v>33939</v>
      </c>
      <c r="E8" s="22"/>
      <c r="F8" s="22"/>
      <c r="G8" s="22"/>
      <c r="H8" s="22" t="s">
        <v>64</v>
      </c>
      <c r="I8" s="22" t="str">
        <f t="shared" si="0"/>
        <v>805027743_CMF_33939</v>
      </c>
      <c r="J8" s="23">
        <v>44233</v>
      </c>
      <c r="K8" s="24">
        <v>595330</v>
      </c>
      <c r="L8" s="24">
        <v>595330</v>
      </c>
      <c r="M8" s="22" t="s">
        <v>58</v>
      </c>
      <c r="N8" s="22"/>
      <c r="O8" s="22" t="s">
        <v>139</v>
      </c>
      <c r="P8" s="22" t="s">
        <v>59</v>
      </c>
      <c r="Q8" s="24"/>
      <c r="R8" s="24"/>
      <c r="S8" s="22"/>
      <c r="T8" s="24"/>
      <c r="U8" s="22"/>
      <c r="V8" s="24"/>
      <c r="W8" s="24"/>
      <c r="X8" s="24"/>
      <c r="Y8" s="24"/>
      <c r="Z8" s="22"/>
      <c r="AA8" s="22"/>
      <c r="AB8" s="22"/>
      <c r="AC8" s="22"/>
      <c r="AD8" s="22"/>
      <c r="AE8" s="23">
        <v>44251</v>
      </c>
      <c r="AF8" s="22"/>
      <c r="AG8" s="22"/>
      <c r="AH8" s="22"/>
      <c r="AI8" s="22"/>
      <c r="AJ8" s="22"/>
      <c r="AK8" s="22"/>
      <c r="AL8" s="22"/>
      <c r="AM8" s="22"/>
      <c r="AN8" s="22"/>
      <c r="AO8" s="22">
        <v>20221011</v>
      </c>
    </row>
    <row r="9" spans="1:41" hidden="1" x14ac:dyDescent="0.25">
      <c r="A9" s="22">
        <v>805027743</v>
      </c>
      <c r="B9" s="22" t="s">
        <v>16</v>
      </c>
      <c r="C9" s="22" t="s">
        <v>13</v>
      </c>
      <c r="D9" s="22">
        <v>33949</v>
      </c>
      <c r="E9" s="22"/>
      <c r="F9" s="22"/>
      <c r="G9" s="22"/>
      <c r="H9" s="22" t="s">
        <v>65</v>
      </c>
      <c r="I9" s="22" t="str">
        <f t="shared" si="0"/>
        <v>805027743_CMF_33949</v>
      </c>
      <c r="J9" s="23">
        <v>44234</v>
      </c>
      <c r="K9" s="24">
        <v>59700</v>
      </c>
      <c r="L9" s="24">
        <v>59700</v>
      </c>
      <c r="M9" s="22" t="s">
        <v>58</v>
      </c>
      <c r="N9" s="22"/>
      <c r="O9" s="22" t="s">
        <v>139</v>
      </c>
      <c r="P9" s="22" t="s">
        <v>59</v>
      </c>
      <c r="Q9" s="24"/>
      <c r="R9" s="24"/>
      <c r="S9" s="22"/>
      <c r="T9" s="24"/>
      <c r="U9" s="22"/>
      <c r="V9" s="24"/>
      <c r="W9" s="24"/>
      <c r="X9" s="24"/>
      <c r="Y9" s="24"/>
      <c r="Z9" s="22"/>
      <c r="AA9" s="22"/>
      <c r="AB9" s="22"/>
      <c r="AC9" s="22"/>
      <c r="AD9" s="22"/>
      <c r="AE9" s="23">
        <v>44251</v>
      </c>
      <c r="AF9" s="22"/>
      <c r="AG9" s="22"/>
      <c r="AH9" s="22"/>
      <c r="AI9" s="22"/>
      <c r="AJ9" s="22"/>
      <c r="AK9" s="22"/>
      <c r="AL9" s="22"/>
      <c r="AM9" s="22"/>
      <c r="AN9" s="22"/>
      <c r="AO9" s="22">
        <v>20221011</v>
      </c>
    </row>
    <row r="10" spans="1:41" hidden="1" x14ac:dyDescent="0.25">
      <c r="A10" s="22">
        <v>805027743</v>
      </c>
      <c r="B10" s="22" t="s">
        <v>16</v>
      </c>
      <c r="C10" s="22" t="s">
        <v>13</v>
      </c>
      <c r="D10" s="22">
        <v>36376</v>
      </c>
      <c r="E10" s="22"/>
      <c r="F10" s="22"/>
      <c r="G10" s="22"/>
      <c r="H10" s="22" t="s">
        <v>66</v>
      </c>
      <c r="I10" s="22" t="str">
        <f t="shared" si="0"/>
        <v>805027743_CMF_36376</v>
      </c>
      <c r="J10" s="23">
        <v>44251</v>
      </c>
      <c r="K10" s="24">
        <v>16381110</v>
      </c>
      <c r="L10" s="24">
        <v>16381110</v>
      </c>
      <c r="M10" s="22" t="s">
        <v>58</v>
      </c>
      <c r="N10" s="22"/>
      <c r="O10" s="22" t="s">
        <v>139</v>
      </c>
      <c r="P10" s="22" t="s">
        <v>59</v>
      </c>
      <c r="Q10" s="24"/>
      <c r="R10" s="24"/>
      <c r="S10" s="22"/>
      <c r="T10" s="24"/>
      <c r="U10" s="22"/>
      <c r="V10" s="24"/>
      <c r="W10" s="24"/>
      <c r="X10" s="24"/>
      <c r="Y10" s="24"/>
      <c r="Z10" s="22"/>
      <c r="AA10" s="22"/>
      <c r="AB10" s="22"/>
      <c r="AC10" s="22"/>
      <c r="AD10" s="22"/>
      <c r="AE10" s="23">
        <v>44264</v>
      </c>
      <c r="AF10" s="22"/>
      <c r="AG10" s="22"/>
      <c r="AH10" s="22"/>
      <c r="AI10" s="22"/>
      <c r="AJ10" s="22"/>
      <c r="AK10" s="22"/>
      <c r="AL10" s="22"/>
      <c r="AM10" s="22"/>
      <c r="AN10" s="22"/>
      <c r="AO10" s="22">
        <v>20221011</v>
      </c>
    </row>
    <row r="11" spans="1:41" hidden="1" x14ac:dyDescent="0.25">
      <c r="A11" s="22">
        <v>805027743</v>
      </c>
      <c r="B11" s="22" t="s">
        <v>16</v>
      </c>
      <c r="C11" s="22" t="s">
        <v>13</v>
      </c>
      <c r="D11" s="22">
        <v>40785</v>
      </c>
      <c r="E11" s="22"/>
      <c r="F11" s="22"/>
      <c r="G11" s="22"/>
      <c r="H11" s="22" t="s">
        <v>67</v>
      </c>
      <c r="I11" s="22" t="str">
        <f t="shared" si="0"/>
        <v>805027743_CMF_40785</v>
      </c>
      <c r="J11" s="23">
        <v>44285</v>
      </c>
      <c r="K11" s="24">
        <v>372544</v>
      </c>
      <c r="L11" s="24">
        <v>372544</v>
      </c>
      <c r="M11" s="22" t="s">
        <v>58</v>
      </c>
      <c r="N11" s="22"/>
      <c r="O11" s="22" t="s">
        <v>139</v>
      </c>
      <c r="P11" s="22" t="s">
        <v>59</v>
      </c>
      <c r="Q11" s="24"/>
      <c r="R11" s="24"/>
      <c r="S11" s="22"/>
      <c r="T11" s="24"/>
      <c r="U11" s="22"/>
      <c r="V11" s="24"/>
      <c r="W11" s="24"/>
      <c r="X11" s="24"/>
      <c r="Y11" s="24"/>
      <c r="Z11" s="22"/>
      <c r="AA11" s="22"/>
      <c r="AB11" s="22"/>
      <c r="AC11" s="22"/>
      <c r="AD11" s="22"/>
      <c r="AE11" s="23">
        <v>44319</v>
      </c>
      <c r="AF11" s="22"/>
      <c r="AG11" s="22"/>
      <c r="AH11" s="22"/>
      <c r="AI11" s="22"/>
      <c r="AJ11" s="22"/>
      <c r="AK11" s="22"/>
      <c r="AL11" s="22"/>
      <c r="AM11" s="22"/>
      <c r="AN11" s="22"/>
      <c r="AO11" s="22">
        <v>20221011</v>
      </c>
    </row>
    <row r="12" spans="1:41" hidden="1" x14ac:dyDescent="0.25">
      <c r="A12" s="22">
        <v>805027743</v>
      </c>
      <c r="B12" s="22" t="s">
        <v>16</v>
      </c>
      <c r="C12" s="22" t="s">
        <v>13</v>
      </c>
      <c r="D12" s="22">
        <v>41193</v>
      </c>
      <c r="E12" s="22"/>
      <c r="F12" s="22"/>
      <c r="G12" s="22"/>
      <c r="H12" s="22" t="s">
        <v>68</v>
      </c>
      <c r="I12" s="22" t="str">
        <f t="shared" si="0"/>
        <v>805027743_CMF_41193</v>
      </c>
      <c r="J12" s="23">
        <v>44288</v>
      </c>
      <c r="K12" s="24">
        <v>172013</v>
      </c>
      <c r="L12" s="24">
        <v>172013</v>
      </c>
      <c r="M12" s="22" t="s">
        <v>58</v>
      </c>
      <c r="N12" s="22"/>
      <c r="O12" s="22" t="s">
        <v>139</v>
      </c>
      <c r="P12" s="22" t="s">
        <v>59</v>
      </c>
      <c r="Q12" s="24"/>
      <c r="R12" s="24"/>
      <c r="S12" s="22"/>
      <c r="T12" s="24"/>
      <c r="U12" s="22"/>
      <c r="V12" s="24"/>
      <c r="W12" s="24"/>
      <c r="X12" s="24"/>
      <c r="Y12" s="24"/>
      <c r="Z12" s="22"/>
      <c r="AA12" s="22"/>
      <c r="AB12" s="22"/>
      <c r="AC12" s="22"/>
      <c r="AD12" s="22"/>
      <c r="AE12" s="23">
        <v>44319</v>
      </c>
      <c r="AF12" s="22"/>
      <c r="AG12" s="22"/>
      <c r="AH12" s="22"/>
      <c r="AI12" s="22"/>
      <c r="AJ12" s="22"/>
      <c r="AK12" s="22"/>
      <c r="AL12" s="22"/>
      <c r="AM12" s="22"/>
      <c r="AN12" s="22"/>
      <c r="AO12" s="22">
        <v>20221011</v>
      </c>
    </row>
    <row r="13" spans="1:41" hidden="1" x14ac:dyDescent="0.25">
      <c r="A13" s="22">
        <v>805027743</v>
      </c>
      <c r="B13" s="22" t="s">
        <v>16</v>
      </c>
      <c r="C13" s="22" t="s">
        <v>13</v>
      </c>
      <c r="D13" s="22">
        <v>41969</v>
      </c>
      <c r="E13" s="22"/>
      <c r="F13" s="22"/>
      <c r="G13" s="22"/>
      <c r="H13" s="22" t="s">
        <v>69</v>
      </c>
      <c r="I13" s="22" t="str">
        <f t="shared" si="0"/>
        <v>805027743_CMF_41969</v>
      </c>
      <c r="J13" s="23">
        <v>44294</v>
      </c>
      <c r="K13" s="24">
        <v>168210</v>
      </c>
      <c r="L13" s="24">
        <v>168210</v>
      </c>
      <c r="M13" s="22" t="s">
        <v>58</v>
      </c>
      <c r="N13" s="22"/>
      <c r="O13" s="22" t="s">
        <v>139</v>
      </c>
      <c r="P13" s="22" t="s">
        <v>59</v>
      </c>
      <c r="Q13" s="24"/>
      <c r="R13" s="24"/>
      <c r="S13" s="22"/>
      <c r="T13" s="24"/>
      <c r="U13" s="22"/>
      <c r="V13" s="24"/>
      <c r="W13" s="24"/>
      <c r="X13" s="24"/>
      <c r="Y13" s="24"/>
      <c r="Z13" s="22"/>
      <c r="AA13" s="22"/>
      <c r="AB13" s="22"/>
      <c r="AC13" s="22"/>
      <c r="AD13" s="22"/>
      <c r="AE13" s="23">
        <v>44319</v>
      </c>
      <c r="AF13" s="22"/>
      <c r="AG13" s="22"/>
      <c r="AH13" s="22"/>
      <c r="AI13" s="22"/>
      <c r="AJ13" s="22"/>
      <c r="AK13" s="22"/>
      <c r="AL13" s="22"/>
      <c r="AM13" s="22"/>
      <c r="AN13" s="22"/>
      <c r="AO13" s="22">
        <v>20221011</v>
      </c>
    </row>
    <row r="14" spans="1:41" hidden="1" x14ac:dyDescent="0.25">
      <c r="A14" s="22">
        <v>805027743</v>
      </c>
      <c r="B14" s="22" t="s">
        <v>16</v>
      </c>
      <c r="C14" s="22" t="s">
        <v>13</v>
      </c>
      <c r="D14" s="22">
        <v>42772</v>
      </c>
      <c r="E14" s="22"/>
      <c r="F14" s="22"/>
      <c r="G14" s="22"/>
      <c r="H14" s="22" t="s">
        <v>70</v>
      </c>
      <c r="I14" s="22" t="str">
        <f t="shared" si="0"/>
        <v>805027743_CMF_42772</v>
      </c>
      <c r="J14" s="23">
        <v>44299</v>
      </c>
      <c r="K14" s="24">
        <v>149624</v>
      </c>
      <c r="L14" s="24">
        <v>149624</v>
      </c>
      <c r="M14" s="22" t="s">
        <v>58</v>
      </c>
      <c r="N14" s="22"/>
      <c r="O14" s="22" t="s">
        <v>139</v>
      </c>
      <c r="P14" s="22" t="s">
        <v>59</v>
      </c>
      <c r="Q14" s="24"/>
      <c r="R14" s="24"/>
      <c r="S14" s="22"/>
      <c r="T14" s="24"/>
      <c r="U14" s="22"/>
      <c r="V14" s="24"/>
      <c r="W14" s="24"/>
      <c r="X14" s="24"/>
      <c r="Y14" s="24"/>
      <c r="Z14" s="22"/>
      <c r="AA14" s="22"/>
      <c r="AB14" s="22"/>
      <c r="AC14" s="22"/>
      <c r="AD14" s="22"/>
      <c r="AE14" s="23">
        <v>44378</v>
      </c>
      <c r="AF14" s="22"/>
      <c r="AG14" s="22"/>
      <c r="AH14" s="22"/>
      <c r="AI14" s="22"/>
      <c r="AJ14" s="22"/>
      <c r="AK14" s="22"/>
      <c r="AL14" s="22"/>
      <c r="AM14" s="22"/>
      <c r="AN14" s="22"/>
      <c r="AO14" s="22">
        <v>20221011</v>
      </c>
    </row>
    <row r="15" spans="1:41" hidden="1" x14ac:dyDescent="0.25">
      <c r="A15" s="22">
        <v>805027743</v>
      </c>
      <c r="B15" s="22" t="s">
        <v>16</v>
      </c>
      <c r="C15" s="22" t="s">
        <v>13</v>
      </c>
      <c r="D15" s="22">
        <v>48941</v>
      </c>
      <c r="E15" s="22"/>
      <c r="F15" s="22"/>
      <c r="G15" s="22"/>
      <c r="H15" s="22" t="s">
        <v>71</v>
      </c>
      <c r="I15" s="22" t="str">
        <f t="shared" si="0"/>
        <v>805027743_CMF_48941</v>
      </c>
      <c r="J15" s="23">
        <v>44349</v>
      </c>
      <c r="K15" s="24">
        <v>9835392</v>
      </c>
      <c r="L15" s="24">
        <v>9835392</v>
      </c>
      <c r="M15" s="22" t="s">
        <v>58</v>
      </c>
      <c r="N15" s="22"/>
      <c r="O15" s="22" t="s">
        <v>139</v>
      </c>
      <c r="P15" s="22" t="s">
        <v>59</v>
      </c>
      <c r="Q15" s="24"/>
      <c r="R15" s="24"/>
      <c r="S15" s="22"/>
      <c r="T15" s="24"/>
      <c r="U15" s="22"/>
      <c r="V15" s="24"/>
      <c r="W15" s="24"/>
      <c r="X15" s="24"/>
      <c r="Y15" s="24"/>
      <c r="Z15" s="22"/>
      <c r="AA15" s="22"/>
      <c r="AB15" s="22"/>
      <c r="AC15" s="22"/>
      <c r="AD15" s="22"/>
      <c r="AE15" s="23">
        <v>44378</v>
      </c>
      <c r="AF15" s="22"/>
      <c r="AG15" s="22"/>
      <c r="AH15" s="22"/>
      <c r="AI15" s="22"/>
      <c r="AJ15" s="22"/>
      <c r="AK15" s="22"/>
      <c r="AL15" s="22"/>
      <c r="AM15" s="22"/>
      <c r="AN15" s="22"/>
      <c r="AO15" s="22">
        <v>20221011</v>
      </c>
    </row>
    <row r="16" spans="1:41" hidden="1" x14ac:dyDescent="0.25">
      <c r="A16" s="22">
        <v>805027743</v>
      </c>
      <c r="B16" s="22" t="s">
        <v>16</v>
      </c>
      <c r="C16" s="22" t="s">
        <v>13</v>
      </c>
      <c r="D16" s="22">
        <v>48943</v>
      </c>
      <c r="E16" s="22"/>
      <c r="F16" s="22"/>
      <c r="G16" s="22"/>
      <c r="H16" s="22" t="s">
        <v>72</v>
      </c>
      <c r="I16" s="22" t="str">
        <f t="shared" si="0"/>
        <v>805027743_CMF_48943</v>
      </c>
      <c r="J16" s="23">
        <v>44349</v>
      </c>
      <c r="K16" s="24">
        <v>1578188</v>
      </c>
      <c r="L16" s="24">
        <v>1578188</v>
      </c>
      <c r="M16" s="22" t="s">
        <v>58</v>
      </c>
      <c r="N16" s="22"/>
      <c r="O16" s="22" t="s">
        <v>139</v>
      </c>
      <c r="P16" s="22" t="s">
        <v>59</v>
      </c>
      <c r="Q16" s="24"/>
      <c r="R16" s="24"/>
      <c r="S16" s="22"/>
      <c r="T16" s="24"/>
      <c r="U16" s="22"/>
      <c r="V16" s="24"/>
      <c r="W16" s="24"/>
      <c r="X16" s="24"/>
      <c r="Y16" s="24"/>
      <c r="Z16" s="22"/>
      <c r="AA16" s="22"/>
      <c r="AB16" s="22"/>
      <c r="AC16" s="22"/>
      <c r="AD16" s="22"/>
      <c r="AE16" s="23">
        <v>44378</v>
      </c>
      <c r="AF16" s="22"/>
      <c r="AG16" s="22"/>
      <c r="AH16" s="22"/>
      <c r="AI16" s="22"/>
      <c r="AJ16" s="22"/>
      <c r="AK16" s="22"/>
      <c r="AL16" s="22"/>
      <c r="AM16" s="22"/>
      <c r="AN16" s="22"/>
      <c r="AO16" s="22">
        <v>20221011</v>
      </c>
    </row>
    <row r="17" spans="1:41" hidden="1" x14ac:dyDescent="0.25">
      <c r="A17" s="22">
        <v>805027743</v>
      </c>
      <c r="B17" s="22" t="s">
        <v>16</v>
      </c>
      <c r="C17" s="22" t="s">
        <v>13</v>
      </c>
      <c r="D17" s="22">
        <v>48944</v>
      </c>
      <c r="E17" s="22"/>
      <c r="F17" s="22"/>
      <c r="G17" s="22"/>
      <c r="H17" s="22" t="s">
        <v>73</v>
      </c>
      <c r="I17" s="22" t="str">
        <f t="shared" si="0"/>
        <v>805027743_CMF_48944</v>
      </c>
      <c r="J17" s="23">
        <v>44349</v>
      </c>
      <c r="K17" s="24">
        <v>36882720</v>
      </c>
      <c r="L17" s="24">
        <v>36882720</v>
      </c>
      <c r="M17" s="22" t="s">
        <v>58</v>
      </c>
      <c r="N17" s="22"/>
      <c r="O17" s="22" t="s">
        <v>139</v>
      </c>
      <c r="P17" s="22" t="s">
        <v>59</v>
      </c>
      <c r="Q17" s="24"/>
      <c r="R17" s="24"/>
      <c r="S17" s="22"/>
      <c r="T17" s="24"/>
      <c r="U17" s="22"/>
      <c r="V17" s="24"/>
      <c r="W17" s="24"/>
      <c r="X17" s="24"/>
      <c r="Y17" s="24"/>
      <c r="Z17" s="22"/>
      <c r="AA17" s="22"/>
      <c r="AB17" s="22"/>
      <c r="AC17" s="22"/>
      <c r="AD17" s="22"/>
      <c r="AE17" s="23">
        <v>44378</v>
      </c>
      <c r="AF17" s="22"/>
      <c r="AG17" s="22"/>
      <c r="AH17" s="22"/>
      <c r="AI17" s="22"/>
      <c r="AJ17" s="22"/>
      <c r="AK17" s="22"/>
      <c r="AL17" s="22"/>
      <c r="AM17" s="22"/>
      <c r="AN17" s="22"/>
      <c r="AO17" s="22">
        <v>20221011</v>
      </c>
    </row>
    <row r="18" spans="1:41" hidden="1" x14ac:dyDescent="0.25">
      <c r="A18" s="22">
        <v>805027743</v>
      </c>
      <c r="B18" s="22" t="s">
        <v>16</v>
      </c>
      <c r="C18" s="22" t="s">
        <v>13</v>
      </c>
      <c r="D18" s="22">
        <v>48947</v>
      </c>
      <c r="E18" s="22"/>
      <c r="F18" s="22"/>
      <c r="G18" s="22"/>
      <c r="H18" s="22" t="s">
        <v>74</v>
      </c>
      <c r="I18" s="22" t="str">
        <f t="shared" si="0"/>
        <v>805027743_CMF_48947</v>
      </c>
      <c r="J18" s="23">
        <v>44349</v>
      </c>
      <c r="K18" s="24">
        <v>9048507</v>
      </c>
      <c r="L18" s="24">
        <v>9048507</v>
      </c>
      <c r="M18" s="22" t="s">
        <v>58</v>
      </c>
      <c r="N18" s="22"/>
      <c r="O18" s="22" t="s">
        <v>139</v>
      </c>
      <c r="P18" s="22" t="s">
        <v>59</v>
      </c>
      <c r="Q18" s="24"/>
      <c r="R18" s="24"/>
      <c r="S18" s="22"/>
      <c r="T18" s="24"/>
      <c r="U18" s="22"/>
      <c r="V18" s="24"/>
      <c r="W18" s="24"/>
      <c r="X18" s="24"/>
      <c r="Y18" s="24"/>
      <c r="Z18" s="22"/>
      <c r="AA18" s="22"/>
      <c r="AB18" s="22"/>
      <c r="AC18" s="22"/>
      <c r="AD18" s="22"/>
      <c r="AE18" s="23">
        <v>44378</v>
      </c>
      <c r="AF18" s="22"/>
      <c r="AG18" s="22"/>
      <c r="AH18" s="22"/>
      <c r="AI18" s="22"/>
      <c r="AJ18" s="22"/>
      <c r="AK18" s="22"/>
      <c r="AL18" s="22"/>
      <c r="AM18" s="22"/>
      <c r="AN18" s="22"/>
      <c r="AO18" s="22">
        <v>20221011</v>
      </c>
    </row>
    <row r="19" spans="1:41" hidden="1" x14ac:dyDescent="0.25">
      <c r="A19" s="22">
        <v>805027743</v>
      </c>
      <c r="B19" s="22" t="s">
        <v>16</v>
      </c>
      <c r="C19" s="22" t="s">
        <v>7</v>
      </c>
      <c r="D19" s="22">
        <v>401056</v>
      </c>
      <c r="E19" s="22"/>
      <c r="F19" s="22"/>
      <c r="G19" s="22"/>
      <c r="H19" s="22" t="s">
        <v>75</v>
      </c>
      <c r="I19" s="22" t="str">
        <f t="shared" si="0"/>
        <v>805027743_TMA_401056</v>
      </c>
      <c r="J19" s="82">
        <v>42201</v>
      </c>
      <c r="K19" s="24">
        <v>60085</v>
      </c>
      <c r="L19" s="24">
        <v>60085</v>
      </c>
      <c r="M19" s="22" t="s">
        <v>58</v>
      </c>
      <c r="N19" s="22"/>
      <c r="O19" s="22" t="s">
        <v>139</v>
      </c>
      <c r="P19" s="22" t="s">
        <v>59</v>
      </c>
      <c r="Q19" s="24"/>
      <c r="R19" s="24"/>
      <c r="S19" s="22"/>
      <c r="T19" s="24"/>
      <c r="U19" s="22"/>
      <c r="V19" s="24"/>
      <c r="W19" s="24"/>
      <c r="X19" s="24"/>
      <c r="Y19" s="24"/>
      <c r="Z19" s="22"/>
      <c r="AA19" s="22"/>
      <c r="AB19" s="22"/>
      <c r="AC19" s="22"/>
      <c r="AD19" s="22"/>
      <c r="AE19" s="23">
        <v>42235</v>
      </c>
      <c r="AF19" s="22"/>
      <c r="AG19" s="22"/>
      <c r="AH19" s="22"/>
      <c r="AI19" s="22"/>
      <c r="AJ19" s="22"/>
      <c r="AK19" s="22"/>
      <c r="AL19" s="22"/>
      <c r="AM19" s="22"/>
      <c r="AN19" s="22"/>
      <c r="AO19" s="22">
        <v>20221011</v>
      </c>
    </row>
    <row r="20" spans="1:41" hidden="1" x14ac:dyDescent="0.25">
      <c r="A20" s="22">
        <v>805027743</v>
      </c>
      <c r="B20" s="22" t="s">
        <v>16</v>
      </c>
      <c r="C20" s="22" t="s">
        <v>7</v>
      </c>
      <c r="D20" s="22">
        <v>870634</v>
      </c>
      <c r="E20" s="22"/>
      <c r="F20" s="22"/>
      <c r="G20" s="22"/>
      <c r="H20" s="22" t="s">
        <v>76</v>
      </c>
      <c r="I20" s="22" t="str">
        <f t="shared" si="0"/>
        <v>805027743_TMA_870634</v>
      </c>
      <c r="J20" s="81">
        <v>42820</v>
      </c>
      <c r="K20" s="24">
        <v>737128</v>
      </c>
      <c r="L20" s="24">
        <v>737128</v>
      </c>
      <c r="M20" s="22" t="s">
        <v>58</v>
      </c>
      <c r="N20" s="22"/>
      <c r="O20" s="22" t="s">
        <v>139</v>
      </c>
      <c r="P20" s="22" t="s">
        <v>59</v>
      </c>
      <c r="Q20" s="24"/>
      <c r="R20" s="24"/>
      <c r="S20" s="22"/>
      <c r="T20" s="24"/>
      <c r="U20" s="22"/>
      <c r="V20" s="24"/>
      <c r="W20" s="24"/>
      <c r="X20" s="24"/>
      <c r="Y20" s="24"/>
      <c r="Z20" s="22"/>
      <c r="AA20" s="22"/>
      <c r="AB20" s="22"/>
      <c r="AC20" s="22"/>
      <c r="AD20" s="22"/>
      <c r="AE20" s="23">
        <v>43068</v>
      </c>
      <c r="AF20" s="22"/>
      <c r="AG20" s="22"/>
      <c r="AH20" s="22"/>
      <c r="AI20" s="22"/>
      <c r="AJ20" s="22"/>
      <c r="AK20" s="22"/>
      <c r="AL20" s="22"/>
      <c r="AM20" s="22"/>
      <c r="AN20" s="22"/>
      <c r="AO20" s="22">
        <v>20221011</v>
      </c>
    </row>
    <row r="21" spans="1:41" hidden="1" x14ac:dyDescent="0.25">
      <c r="A21" s="22">
        <v>805027743</v>
      </c>
      <c r="B21" s="22" t="s">
        <v>16</v>
      </c>
      <c r="C21" s="22" t="s">
        <v>7</v>
      </c>
      <c r="D21" s="22">
        <v>1440537</v>
      </c>
      <c r="E21" s="22"/>
      <c r="F21" s="22"/>
      <c r="G21" s="22"/>
      <c r="H21" s="22" t="s">
        <v>77</v>
      </c>
      <c r="I21" s="22" t="str">
        <f t="shared" si="0"/>
        <v>805027743_TMA_1440537</v>
      </c>
      <c r="J21" s="81">
        <v>43599</v>
      </c>
      <c r="K21" s="24">
        <v>884462</v>
      </c>
      <c r="L21" s="24">
        <v>884462</v>
      </c>
      <c r="M21" s="22" t="s">
        <v>58</v>
      </c>
      <c r="N21" s="22"/>
      <c r="O21" s="22" t="s">
        <v>139</v>
      </c>
      <c r="P21" s="22" t="s">
        <v>59</v>
      </c>
      <c r="Q21" s="24"/>
      <c r="R21" s="24"/>
      <c r="S21" s="22"/>
      <c r="T21" s="24"/>
      <c r="U21" s="22"/>
      <c r="V21" s="24"/>
      <c r="W21" s="24"/>
      <c r="X21" s="24"/>
      <c r="Y21" s="24"/>
      <c r="Z21" s="22"/>
      <c r="AA21" s="22"/>
      <c r="AB21" s="22"/>
      <c r="AC21" s="22"/>
      <c r="AD21" s="22"/>
      <c r="AE21" s="23">
        <v>43801</v>
      </c>
      <c r="AF21" s="22"/>
      <c r="AG21" s="22"/>
      <c r="AH21" s="22"/>
      <c r="AI21" s="22"/>
      <c r="AJ21" s="22"/>
      <c r="AK21" s="22"/>
      <c r="AL21" s="22"/>
      <c r="AM21" s="22"/>
      <c r="AN21" s="22"/>
      <c r="AO21" s="22">
        <v>20221011</v>
      </c>
    </row>
    <row r="22" spans="1:41" hidden="1" x14ac:dyDescent="0.25">
      <c r="A22" s="22">
        <v>805027743</v>
      </c>
      <c r="B22" s="22" t="s">
        <v>16</v>
      </c>
      <c r="C22" s="22" t="s">
        <v>7</v>
      </c>
      <c r="D22" s="22">
        <v>1449811</v>
      </c>
      <c r="E22" s="22"/>
      <c r="F22" s="22"/>
      <c r="G22" s="22"/>
      <c r="H22" s="22" t="s">
        <v>78</v>
      </c>
      <c r="I22" s="22" t="str">
        <f t="shared" si="0"/>
        <v>805027743_TMA_1449811</v>
      </c>
      <c r="J22" s="81">
        <v>43608</v>
      </c>
      <c r="K22" s="24">
        <v>3791913</v>
      </c>
      <c r="L22" s="24">
        <v>3791913</v>
      </c>
      <c r="M22" s="22" t="s">
        <v>58</v>
      </c>
      <c r="N22" s="22"/>
      <c r="O22" s="22" t="s">
        <v>139</v>
      </c>
      <c r="P22" s="22" t="s">
        <v>59</v>
      </c>
      <c r="Q22" s="24"/>
      <c r="R22" s="24"/>
      <c r="S22" s="22"/>
      <c r="T22" s="24"/>
      <c r="U22" s="22"/>
      <c r="V22" s="24"/>
      <c r="W22" s="24"/>
      <c r="X22" s="24"/>
      <c r="Y22" s="24"/>
      <c r="Z22" s="22"/>
      <c r="AA22" s="22"/>
      <c r="AB22" s="22"/>
      <c r="AC22" s="22"/>
      <c r="AD22" s="22"/>
      <c r="AE22" s="23">
        <v>43801</v>
      </c>
      <c r="AF22" s="22"/>
      <c r="AG22" s="22"/>
      <c r="AH22" s="22"/>
      <c r="AI22" s="22"/>
      <c r="AJ22" s="22"/>
      <c r="AK22" s="22"/>
      <c r="AL22" s="22"/>
      <c r="AM22" s="22"/>
      <c r="AN22" s="22"/>
      <c r="AO22" s="22">
        <v>20221011</v>
      </c>
    </row>
    <row r="23" spans="1:41" hidden="1" x14ac:dyDescent="0.25">
      <c r="A23" s="22">
        <v>805027743</v>
      </c>
      <c r="B23" s="22" t="s">
        <v>16</v>
      </c>
      <c r="C23" s="22" t="s">
        <v>13</v>
      </c>
      <c r="D23" s="22">
        <v>80097</v>
      </c>
      <c r="E23" s="22" t="s">
        <v>13</v>
      </c>
      <c r="F23" s="22">
        <v>80097</v>
      </c>
      <c r="G23" s="22"/>
      <c r="H23" s="22" t="s">
        <v>79</v>
      </c>
      <c r="I23" s="22" t="str">
        <f t="shared" si="0"/>
        <v>805027743_CMF_80097</v>
      </c>
      <c r="J23" s="23">
        <v>44619</v>
      </c>
      <c r="K23" s="24">
        <v>251423</v>
      </c>
      <c r="L23" s="24">
        <v>251423</v>
      </c>
      <c r="M23" s="22" t="s">
        <v>80</v>
      </c>
      <c r="N23" s="22"/>
      <c r="O23" s="22" t="s">
        <v>142</v>
      </c>
      <c r="P23" s="22" t="s">
        <v>81</v>
      </c>
      <c r="Q23" s="24">
        <v>251423</v>
      </c>
      <c r="R23" s="24">
        <v>0</v>
      </c>
      <c r="S23" s="22"/>
      <c r="T23" s="24">
        <v>0</v>
      </c>
      <c r="U23" s="22"/>
      <c r="V23" s="24">
        <v>251423</v>
      </c>
      <c r="W23" s="24">
        <v>0</v>
      </c>
      <c r="X23" s="24"/>
      <c r="Y23" s="24"/>
      <c r="Z23" s="22"/>
      <c r="AA23" s="22"/>
      <c r="AB23" s="22"/>
      <c r="AC23" s="22"/>
      <c r="AD23" s="22"/>
      <c r="AE23" s="23">
        <v>44790</v>
      </c>
      <c r="AF23" s="22"/>
      <c r="AG23" s="22">
        <v>2</v>
      </c>
      <c r="AH23" s="22"/>
      <c r="AI23" s="22"/>
      <c r="AJ23" s="22">
        <v>1</v>
      </c>
      <c r="AK23" s="22">
        <v>20220830</v>
      </c>
      <c r="AL23" s="22">
        <v>20220817</v>
      </c>
      <c r="AM23" s="22">
        <v>251423</v>
      </c>
      <c r="AN23" s="22">
        <v>0</v>
      </c>
      <c r="AO23" s="22">
        <v>20221011</v>
      </c>
    </row>
    <row r="24" spans="1:41" hidden="1" x14ac:dyDescent="0.25">
      <c r="A24" s="22">
        <v>805027743</v>
      </c>
      <c r="B24" s="22" t="s">
        <v>16</v>
      </c>
      <c r="C24" s="22" t="s">
        <v>7</v>
      </c>
      <c r="D24" s="22">
        <v>936977</v>
      </c>
      <c r="E24" s="22" t="s">
        <v>7</v>
      </c>
      <c r="F24" s="22">
        <v>936977</v>
      </c>
      <c r="G24" s="22"/>
      <c r="H24" s="22" t="s">
        <v>82</v>
      </c>
      <c r="I24" s="22" t="str">
        <f t="shared" si="0"/>
        <v>805027743_TMA_936977</v>
      </c>
      <c r="J24" s="23">
        <v>42928</v>
      </c>
      <c r="K24" s="24">
        <v>276305</v>
      </c>
      <c r="L24" s="24">
        <v>276305</v>
      </c>
      <c r="M24" s="22" t="s">
        <v>80</v>
      </c>
      <c r="N24" s="22"/>
      <c r="O24" s="22" t="s">
        <v>142</v>
      </c>
      <c r="P24" s="22" t="s">
        <v>81</v>
      </c>
      <c r="Q24" s="24">
        <v>276305</v>
      </c>
      <c r="R24" s="24">
        <v>0</v>
      </c>
      <c r="S24" s="22"/>
      <c r="T24" s="24">
        <v>0</v>
      </c>
      <c r="U24" s="22"/>
      <c r="V24" s="24">
        <v>276305</v>
      </c>
      <c r="W24" s="24">
        <v>0</v>
      </c>
      <c r="X24" s="24"/>
      <c r="Y24" s="24"/>
      <c r="Z24" s="22"/>
      <c r="AA24" s="22"/>
      <c r="AB24" s="22"/>
      <c r="AC24" s="22"/>
      <c r="AD24" s="22"/>
      <c r="AE24" s="23">
        <v>44790</v>
      </c>
      <c r="AF24" s="22"/>
      <c r="AG24" s="22">
        <v>2</v>
      </c>
      <c r="AH24" s="22"/>
      <c r="AI24" s="22"/>
      <c r="AJ24" s="22">
        <v>1</v>
      </c>
      <c r="AK24" s="22">
        <v>20220830</v>
      </c>
      <c r="AL24" s="22">
        <v>20220817</v>
      </c>
      <c r="AM24" s="22">
        <v>276305</v>
      </c>
      <c r="AN24" s="22">
        <v>0</v>
      </c>
      <c r="AO24" s="22">
        <v>20221011</v>
      </c>
    </row>
    <row r="25" spans="1:41" hidden="1" x14ac:dyDescent="0.25">
      <c r="A25" s="22">
        <v>805027743</v>
      </c>
      <c r="B25" s="22" t="s">
        <v>16</v>
      </c>
      <c r="C25" s="22" t="s">
        <v>8</v>
      </c>
      <c r="D25" s="22">
        <v>3145</v>
      </c>
      <c r="E25" s="22" t="s">
        <v>8</v>
      </c>
      <c r="F25" s="22">
        <v>3145</v>
      </c>
      <c r="G25" s="22"/>
      <c r="H25" s="22" t="s">
        <v>83</v>
      </c>
      <c r="I25" s="22" t="str">
        <f t="shared" si="0"/>
        <v>805027743_POUA_3145</v>
      </c>
      <c r="J25" s="23">
        <v>41353</v>
      </c>
      <c r="K25" s="24">
        <v>2847661</v>
      </c>
      <c r="L25" s="24">
        <v>50603</v>
      </c>
      <c r="M25" s="22" t="s">
        <v>84</v>
      </c>
      <c r="N25" s="22"/>
      <c r="O25" s="22" t="s">
        <v>140</v>
      </c>
      <c r="P25" s="22" t="s">
        <v>81</v>
      </c>
      <c r="Q25" s="24">
        <v>2847661</v>
      </c>
      <c r="R25" s="24">
        <v>49187</v>
      </c>
      <c r="S25" s="22" t="s">
        <v>85</v>
      </c>
      <c r="T25" s="24">
        <v>0</v>
      </c>
      <c r="U25" s="22"/>
      <c r="V25" s="24">
        <v>2798474</v>
      </c>
      <c r="W25" s="24">
        <v>0</v>
      </c>
      <c r="X25" s="24"/>
      <c r="Y25" s="24"/>
      <c r="Z25" s="22"/>
      <c r="AA25" s="22"/>
      <c r="AB25" s="22"/>
      <c r="AC25" s="22"/>
      <c r="AD25" s="22"/>
      <c r="AE25" s="23">
        <v>41381</v>
      </c>
      <c r="AF25" s="22"/>
      <c r="AG25" s="22">
        <v>2</v>
      </c>
      <c r="AH25" s="22"/>
      <c r="AI25" s="22"/>
      <c r="AJ25" s="22">
        <v>4</v>
      </c>
      <c r="AK25" s="22">
        <v>20170220</v>
      </c>
      <c r="AL25" s="22">
        <v>20170210</v>
      </c>
      <c r="AM25" s="22">
        <v>2847661</v>
      </c>
      <c r="AN25" s="22">
        <v>49187</v>
      </c>
      <c r="AO25" s="22">
        <v>20221011</v>
      </c>
    </row>
    <row r="26" spans="1:41" hidden="1" x14ac:dyDescent="0.25">
      <c r="A26" s="22">
        <v>805027743</v>
      </c>
      <c r="B26" s="22" t="s">
        <v>16</v>
      </c>
      <c r="C26" s="22" t="s">
        <v>7</v>
      </c>
      <c r="D26" s="22">
        <v>147541</v>
      </c>
      <c r="E26" s="22" t="s">
        <v>7</v>
      </c>
      <c r="F26" s="22">
        <v>147541</v>
      </c>
      <c r="G26" s="22"/>
      <c r="H26" s="22" t="s">
        <v>86</v>
      </c>
      <c r="I26" s="22" t="str">
        <f t="shared" si="0"/>
        <v>805027743_TMA_147541</v>
      </c>
      <c r="J26" s="23">
        <v>41692</v>
      </c>
      <c r="K26" s="24">
        <v>144391</v>
      </c>
      <c r="L26" s="24">
        <v>144391</v>
      </c>
      <c r="M26" s="22" t="s">
        <v>84</v>
      </c>
      <c r="N26" s="22"/>
      <c r="O26" s="22" t="s">
        <v>141</v>
      </c>
      <c r="P26" s="22" t="s">
        <v>81</v>
      </c>
      <c r="Q26" s="24">
        <v>144391</v>
      </c>
      <c r="R26" s="24">
        <v>144391</v>
      </c>
      <c r="S26" s="22"/>
      <c r="T26" s="24">
        <v>0</v>
      </c>
      <c r="U26" s="22"/>
      <c r="V26" s="24">
        <v>0</v>
      </c>
      <c r="W26" s="24">
        <v>0</v>
      </c>
      <c r="X26" s="24"/>
      <c r="Y26" s="24"/>
      <c r="Z26" s="22"/>
      <c r="AA26" s="22"/>
      <c r="AB26" s="22"/>
      <c r="AC26" s="22"/>
      <c r="AD26" s="22"/>
      <c r="AE26" s="23">
        <v>41712</v>
      </c>
      <c r="AF26" s="22"/>
      <c r="AG26" s="22">
        <v>2</v>
      </c>
      <c r="AH26" s="22"/>
      <c r="AI26" s="22"/>
      <c r="AJ26" s="22">
        <v>2</v>
      </c>
      <c r="AK26" s="22">
        <v>20170602</v>
      </c>
      <c r="AL26" s="22">
        <v>20170524</v>
      </c>
      <c r="AM26" s="22">
        <v>144391</v>
      </c>
      <c r="AN26" s="22">
        <v>144391</v>
      </c>
      <c r="AO26" s="22">
        <v>20221011</v>
      </c>
    </row>
    <row r="27" spans="1:41" hidden="1" x14ac:dyDescent="0.25">
      <c r="A27" s="22">
        <v>805027743</v>
      </c>
      <c r="B27" s="22" t="s">
        <v>16</v>
      </c>
      <c r="C27" s="22" t="s">
        <v>7</v>
      </c>
      <c r="D27" s="22">
        <v>149964</v>
      </c>
      <c r="E27" s="22" t="s">
        <v>7</v>
      </c>
      <c r="F27" s="22">
        <v>149964</v>
      </c>
      <c r="G27" s="22"/>
      <c r="H27" s="22" t="s">
        <v>87</v>
      </c>
      <c r="I27" s="22" t="str">
        <f t="shared" si="0"/>
        <v>805027743_TMA_149964</v>
      </c>
      <c r="J27" s="23">
        <v>41698</v>
      </c>
      <c r="K27" s="24">
        <v>49816</v>
      </c>
      <c r="L27" s="24">
        <v>49816</v>
      </c>
      <c r="M27" s="22" t="s">
        <v>84</v>
      </c>
      <c r="N27" s="22"/>
      <c r="O27" s="22" t="s">
        <v>141</v>
      </c>
      <c r="P27" s="22" t="s">
        <v>81</v>
      </c>
      <c r="Q27" s="24">
        <v>49816</v>
      </c>
      <c r="R27" s="24">
        <v>49816</v>
      </c>
      <c r="S27" s="22"/>
      <c r="T27" s="24">
        <v>0</v>
      </c>
      <c r="U27" s="22"/>
      <c r="V27" s="24">
        <v>0</v>
      </c>
      <c r="W27" s="24">
        <v>0</v>
      </c>
      <c r="X27" s="24"/>
      <c r="Y27" s="24"/>
      <c r="Z27" s="22"/>
      <c r="AA27" s="22"/>
      <c r="AB27" s="22"/>
      <c r="AC27" s="22"/>
      <c r="AD27" s="22"/>
      <c r="AE27" s="23">
        <v>41712</v>
      </c>
      <c r="AF27" s="22"/>
      <c r="AG27" s="22">
        <v>2</v>
      </c>
      <c r="AH27" s="22"/>
      <c r="AI27" s="22"/>
      <c r="AJ27" s="22">
        <v>2</v>
      </c>
      <c r="AK27" s="22">
        <v>20170602</v>
      </c>
      <c r="AL27" s="22">
        <v>20170524</v>
      </c>
      <c r="AM27" s="22">
        <v>49816</v>
      </c>
      <c r="AN27" s="22">
        <v>49816</v>
      </c>
      <c r="AO27" s="22">
        <v>20221011</v>
      </c>
    </row>
    <row r="28" spans="1:41" hidden="1" x14ac:dyDescent="0.25">
      <c r="A28" s="22">
        <v>805027743</v>
      </c>
      <c r="B28" s="22" t="s">
        <v>16</v>
      </c>
      <c r="C28" s="22" t="s">
        <v>7</v>
      </c>
      <c r="D28" s="22">
        <v>175796</v>
      </c>
      <c r="E28" s="22" t="s">
        <v>7</v>
      </c>
      <c r="F28" s="22">
        <v>175796</v>
      </c>
      <c r="G28" s="22"/>
      <c r="H28" s="22" t="s">
        <v>88</v>
      </c>
      <c r="I28" s="22" t="str">
        <f t="shared" si="0"/>
        <v>805027743_TMA_175796</v>
      </c>
      <c r="J28" s="23">
        <v>41758</v>
      </c>
      <c r="K28" s="24">
        <v>1953284</v>
      </c>
      <c r="L28" s="24">
        <v>1953284</v>
      </c>
      <c r="M28" s="22" t="s">
        <v>84</v>
      </c>
      <c r="N28" s="22"/>
      <c r="O28" s="22" t="s">
        <v>141</v>
      </c>
      <c r="P28" s="22" t="s">
        <v>81</v>
      </c>
      <c r="Q28" s="24">
        <v>1953284</v>
      </c>
      <c r="R28" s="24">
        <v>1953284</v>
      </c>
      <c r="S28" s="22"/>
      <c r="T28" s="24">
        <v>0</v>
      </c>
      <c r="U28" s="22"/>
      <c r="V28" s="24">
        <v>0</v>
      </c>
      <c r="W28" s="24">
        <v>0</v>
      </c>
      <c r="X28" s="24"/>
      <c r="Y28" s="24"/>
      <c r="Z28" s="22"/>
      <c r="AA28" s="22"/>
      <c r="AB28" s="22"/>
      <c r="AC28" s="22"/>
      <c r="AD28" s="22"/>
      <c r="AE28" s="23">
        <v>41859</v>
      </c>
      <c r="AF28" s="22"/>
      <c r="AG28" s="22">
        <v>2</v>
      </c>
      <c r="AH28" s="22"/>
      <c r="AI28" s="22"/>
      <c r="AJ28" s="22">
        <v>2</v>
      </c>
      <c r="AK28" s="22">
        <v>20170602</v>
      </c>
      <c r="AL28" s="22">
        <v>20170524</v>
      </c>
      <c r="AM28" s="22">
        <v>1953284</v>
      </c>
      <c r="AN28" s="22">
        <v>1953284</v>
      </c>
      <c r="AO28" s="22">
        <v>20221011</v>
      </c>
    </row>
    <row r="29" spans="1:41" hidden="1" x14ac:dyDescent="0.25">
      <c r="A29" s="22">
        <v>805027743</v>
      </c>
      <c r="B29" s="22" t="s">
        <v>16</v>
      </c>
      <c r="C29" s="22" t="s">
        <v>7</v>
      </c>
      <c r="D29" s="22">
        <v>191577</v>
      </c>
      <c r="E29" s="22" t="s">
        <v>7</v>
      </c>
      <c r="F29" s="22">
        <v>191577</v>
      </c>
      <c r="G29" s="22"/>
      <c r="H29" s="22" t="s">
        <v>89</v>
      </c>
      <c r="I29" s="22" t="str">
        <f t="shared" si="0"/>
        <v>805027743_TMA_191577</v>
      </c>
      <c r="J29" s="23">
        <v>41793</v>
      </c>
      <c r="K29" s="24">
        <v>342890</v>
      </c>
      <c r="L29" s="24">
        <v>342890</v>
      </c>
      <c r="M29" s="22" t="s">
        <v>84</v>
      </c>
      <c r="N29" s="22"/>
      <c r="O29" s="22" t="s">
        <v>141</v>
      </c>
      <c r="P29" s="22" t="s">
        <v>81</v>
      </c>
      <c r="Q29" s="24">
        <v>342890</v>
      </c>
      <c r="R29" s="24">
        <v>342890</v>
      </c>
      <c r="S29" s="22"/>
      <c r="T29" s="24">
        <v>0</v>
      </c>
      <c r="U29" s="22"/>
      <c r="V29" s="24">
        <v>0</v>
      </c>
      <c r="W29" s="24">
        <v>0</v>
      </c>
      <c r="X29" s="24"/>
      <c r="Y29" s="24"/>
      <c r="Z29" s="22"/>
      <c r="AA29" s="22"/>
      <c r="AB29" s="22"/>
      <c r="AC29" s="22"/>
      <c r="AD29" s="22"/>
      <c r="AE29" s="23">
        <v>41859</v>
      </c>
      <c r="AF29" s="22"/>
      <c r="AG29" s="22">
        <v>2</v>
      </c>
      <c r="AH29" s="22"/>
      <c r="AI29" s="22"/>
      <c r="AJ29" s="22">
        <v>2</v>
      </c>
      <c r="AK29" s="22">
        <v>20170602</v>
      </c>
      <c r="AL29" s="22">
        <v>20170524</v>
      </c>
      <c r="AM29" s="22">
        <v>342890</v>
      </c>
      <c r="AN29" s="22">
        <v>342890</v>
      </c>
      <c r="AO29" s="22">
        <v>20221011</v>
      </c>
    </row>
    <row r="30" spans="1:41" hidden="1" x14ac:dyDescent="0.25">
      <c r="A30" s="22">
        <v>805027743</v>
      </c>
      <c r="B30" s="22" t="s">
        <v>16</v>
      </c>
      <c r="C30" s="22" t="s">
        <v>7</v>
      </c>
      <c r="D30" s="22">
        <v>215270</v>
      </c>
      <c r="E30" s="22" t="s">
        <v>7</v>
      </c>
      <c r="F30" s="22">
        <v>215270</v>
      </c>
      <c r="G30" s="22"/>
      <c r="H30" s="22" t="s">
        <v>90</v>
      </c>
      <c r="I30" s="22" t="str">
        <f t="shared" si="0"/>
        <v>805027743_TMA_215270</v>
      </c>
      <c r="J30" s="23">
        <v>41842</v>
      </c>
      <c r="K30" s="24">
        <v>65100</v>
      </c>
      <c r="L30" s="24">
        <v>65100</v>
      </c>
      <c r="M30" s="22" t="s">
        <v>84</v>
      </c>
      <c r="N30" s="22"/>
      <c r="O30" s="22" t="s">
        <v>141</v>
      </c>
      <c r="P30" s="22" t="s">
        <v>81</v>
      </c>
      <c r="Q30" s="24">
        <v>65100</v>
      </c>
      <c r="R30" s="24">
        <v>65100</v>
      </c>
      <c r="S30" s="22"/>
      <c r="T30" s="24">
        <v>0</v>
      </c>
      <c r="U30" s="22"/>
      <c r="V30" s="24">
        <v>0</v>
      </c>
      <c r="W30" s="24">
        <v>0</v>
      </c>
      <c r="X30" s="24"/>
      <c r="Y30" s="24"/>
      <c r="Z30" s="22"/>
      <c r="AA30" s="22"/>
      <c r="AB30" s="22"/>
      <c r="AC30" s="22"/>
      <c r="AD30" s="22"/>
      <c r="AE30" s="23">
        <v>41859</v>
      </c>
      <c r="AF30" s="22"/>
      <c r="AG30" s="22">
        <v>2</v>
      </c>
      <c r="AH30" s="22"/>
      <c r="AI30" s="22"/>
      <c r="AJ30" s="22">
        <v>2</v>
      </c>
      <c r="AK30" s="22">
        <v>20170602</v>
      </c>
      <c r="AL30" s="22">
        <v>20170524</v>
      </c>
      <c r="AM30" s="22">
        <v>65100</v>
      </c>
      <c r="AN30" s="22">
        <v>65100</v>
      </c>
      <c r="AO30" s="22">
        <v>20221011</v>
      </c>
    </row>
    <row r="31" spans="1:41" hidden="1" x14ac:dyDescent="0.25">
      <c r="A31" s="22">
        <v>805027743</v>
      </c>
      <c r="B31" s="22" t="s">
        <v>16</v>
      </c>
      <c r="C31" s="22" t="s">
        <v>7</v>
      </c>
      <c r="D31" s="22">
        <v>222755</v>
      </c>
      <c r="E31" s="22" t="s">
        <v>7</v>
      </c>
      <c r="F31" s="22">
        <v>222755</v>
      </c>
      <c r="G31" s="22"/>
      <c r="H31" s="22" t="s">
        <v>91</v>
      </c>
      <c r="I31" s="22" t="str">
        <f t="shared" si="0"/>
        <v>805027743_TMA_222755</v>
      </c>
      <c r="J31" s="23">
        <v>41855</v>
      </c>
      <c r="K31" s="24">
        <v>82015</v>
      </c>
      <c r="L31" s="24">
        <v>82015</v>
      </c>
      <c r="M31" s="22" t="s">
        <v>84</v>
      </c>
      <c r="N31" s="22"/>
      <c r="O31" s="22" t="s">
        <v>141</v>
      </c>
      <c r="P31" s="22" t="s">
        <v>81</v>
      </c>
      <c r="Q31" s="24">
        <v>82015</v>
      </c>
      <c r="R31" s="24">
        <v>82015</v>
      </c>
      <c r="S31" s="22"/>
      <c r="T31" s="24">
        <v>0</v>
      </c>
      <c r="U31" s="22"/>
      <c r="V31" s="24">
        <v>0</v>
      </c>
      <c r="W31" s="24">
        <v>0</v>
      </c>
      <c r="X31" s="24"/>
      <c r="Y31" s="24"/>
      <c r="Z31" s="22"/>
      <c r="AA31" s="22"/>
      <c r="AB31" s="22"/>
      <c r="AC31" s="22"/>
      <c r="AD31" s="22"/>
      <c r="AE31" s="23">
        <v>41859</v>
      </c>
      <c r="AF31" s="22"/>
      <c r="AG31" s="22">
        <v>2</v>
      </c>
      <c r="AH31" s="22"/>
      <c r="AI31" s="22"/>
      <c r="AJ31" s="22">
        <v>2</v>
      </c>
      <c r="AK31" s="22">
        <v>20170602</v>
      </c>
      <c r="AL31" s="22">
        <v>20170524</v>
      </c>
      <c r="AM31" s="22">
        <v>82015</v>
      </c>
      <c r="AN31" s="22">
        <v>82015</v>
      </c>
      <c r="AO31" s="22">
        <v>20221011</v>
      </c>
    </row>
    <row r="32" spans="1:41" hidden="1" x14ac:dyDescent="0.25">
      <c r="A32" s="22">
        <v>805027743</v>
      </c>
      <c r="B32" s="22" t="s">
        <v>16</v>
      </c>
      <c r="C32" s="22" t="s">
        <v>11</v>
      </c>
      <c r="D32" s="22">
        <v>16481</v>
      </c>
      <c r="E32" s="22" t="s">
        <v>11</v>
      </c>
      <c r="F32" s="22">
        <v>16481</v>
      </c>
      <c r="G32" s="22"/>
      <c r="H32" s="22" t="s">
        <v>92</v>
      </c>
      <c r="I32" s="22" t="str">
        <f t="shared" si="0"/>
        <v>805027743_AC_16481</v>
      </c>
      <c r="J32" s="23">
        <v>41073</v>
      </c>
      <c r="K32" s="24">
        <v>799088</v>
      </c>
      <c r="L32" s="24">
        <v>10350</v>
      </c>
      <c r="M32" s="22" t="s">
        <v>84</v>
      </c>
      <c r="N32" s="22"/>
      <c r="O32" s="22" t="s">
        <v>140</v>
      </c>
      <c r="P32" s="22" t="s">
        <v>81</v>
      </c>
      <c r="Q32" s="24">
        <v>799088</v>
      </c>
      <c r="R32" s="24">
        <v>10350</v>
      </c>
      <c r="S32" s="22" t="s">
        <v>93</v>
      </c>
      <c r="T32" s="24">
        <v>0</v>
      </c>
      <c r="U32" s="22"/>
      <c r="V32" s="24">
        <v>788738</v>
      </c>
      <c r="W32" s="24">
        <v>0</v>
      </c>
      <c r="X32" s="24"/>
      <c r="Y32" s="24"/>
      <c r="Z32" s="22"/>
      <c r="AA32" s="22"/>
      <c r="AB32" s="22"/>
      <c r="AC32" s="22"/>
      <c r="AD32" s="22"/>
      <c r="AE32" s="23">
        <v>41075</v>
      </c>
      <c r="AF32" s="22"/>
      <c r="AG32" s="22">
        <v>2</v>
      </c>
      <c r="AH32" s="22"/>
      <c r="AI32" s="22"/>
      <c r="AJ32" s="22">
        <v>2</v>
      </c>
      <c r="AK32" s="22">
        <v>20170220</v>
      </c>
      <c r="AL32" s="22">
        <v>20170210</v>
      </c>
      <c r="AM32" s="22">
        <v>799088</v>
      </c>
      <c r="AN32" s="22">
        <v>10350</v>
      </c>
      <c r="AO32" s="22">
        <v>20221011</v>
      </c>
    </row>
    <row r="33" spans="1:41" hidden="1" x14ac:dyDescent="0.25">
      <c r="A33" s="22">
        <v>805027743</v>
      </c>
      <c r="B33" s="22" t="s">
        <v>16</v>
      </c>
      <c r="C33" s="22" t="s">
        <v>11</v>
      </c>
      <c r="D33" s="22">
        <v>27349</v>
      </c>
      <c r="E33" s="22" t="s">
        <v>11</v>
      </c>
      <c r="F33" s="22">
        <v>27349</v>
      </c>
      <c r="G33" s="22"/>
      <c r="H33" s="22" t="s">
        <v>94</v>
      </c>
      <c r="I33" s="22" t="str">
        <f t="shared" si="0"/>
        <v>805027743_AC_27349</v>
      </c>
      <c r="J33" s="23">
        <v>41303</v>
      </c>
      <c r="K33" s="24">
        <v>410954</v>
      </c>
      <c r="L33" s="24">
        <v>21500</v>
      </c>
      <c r="M33" s="22" t="s">
        <v>84</v>
      </c>
      <c r="N33" s="22"/>
      <c r="O33" s="22" t="s">
        <v>140</v>
      </c>
      <c r="P33" s="22" t="s">
        <v>81</v>
      </c>
      <c r="Q33" s="24">
        <v>410954</v>
      </c>
      <c r="R33" s="24">
        <v>21500</v>
      </c>
      <c r="S33" s="22" t="s">
        <v>85</v>
      </c>
      <c r="T33" s="24">
        <v>0</v>
      </c>
      <c r="U33" s="22"/>
      <c r="V33" s="24">
        <v>389454</v>
      </c>
      <c r="W33" s="24">
        <v>0</v>
      </c>
      <c r="X33" s="24"/>
      <c r="Y33" s="24"/>
      <c r="Z33" s="22"/>
      <c r="AA33" s="22"/>
      <c r="AB33" s="22"/>
      <c r="AC33" s="22"/>
      <c r="AD33" s="22"/>
      <c r="AE33" s="23">
        <v>41324</v>
      </c>
      <c r="AF33" s="22"/>
      <c r="AG33" s="22">
        <v>2</v>
      </c>
      <c r="AH33" s="22"/>
      <c r="AI33" s="22"/>
      <c r="AJ33" s="22">
        <v>2</v>
      </c>
      <c r="AK33" s="22">
        <v>20170220</v>
      </c>
      <c r="AL33" s="22">
        <v>20170210</v>
      </c>
      <c r="AM33" s="22">
        <v>410954</v>
      </c>
      <c r="AN33" s="22">
        <v>21500</v>
      </c>
      <c r="AO33" s="22">
        <v>20221011</v>
      </c>
    </row>
    <row r="34" spans="1:41" hidden="1" x14ac:dyDescent="0.25">
      <c r="A34" s="22">
        <v>805027743</v>
      </c>
      <c r="B34" s="22" t="s">
        <v>16</v>
      </c>
      <c r="C34" s="22" t="s">
        <v>15</v>
      </c>
      <c r="D34" s="22">
        <v>11542</v>
      </c>
      <c r="E34" s="22" t="s">
        <v>15</v>
      </c>
      <c r="F34" s="22">
        <v>11542</v>
      </c>
      <c r="G34" s="22"/>
      <c r="H34" s="22" t="s">
        <v>95</v>
      </c>
      <c r="I34" s="22" t="str">
        <f t="shared" si="0"/>
        <v>805027743_CG_11542</v>
      </c>
      <c r="J34" s="23">
        <v>42191</v>
      </c>
      <c r="K34" s="24">
        <v>9057071</v>
      </c>
      <c r="L34" s="24">
        <v>9057071</v>
      </c>
      <c r="M34" s="22" t="s">
        <v>84</v>
      </c>
      <c r="N34" s="22"/>
      <c r="O34" s="22" t="s">
        <v>141</v>
      </c>
      <c r="P34" s="22" t="s">
        <v>81</v>
      </c>
      <c r="Q34" s="24">
        <v>9057071</v>
      </c>
      <c r="R34" s="24">
        <v>9057071</v>
      </c>
      <c r="S34" s="22"/>
      <c r="T34" s="24">
        <v>0</v>
      </c>
      <c r="U34" s="22"/>
      <c r="V34" s="24">
        <v>0</v>
      </c>
      <c r="W34" s="24">
        <v>0</v>
      </c>
      <c r="X34" s="24"/>
      <c r="Y34" s="24"/>
      <c r="Z34" s="22"/>
      <c r="AA34" s="22"/>
      <c r="AB34" s="22"/>
      <c r="AC34" s="22"/>
      <c r="AD34" s="22"/>
      <c r="AE34" s="23">
        <v>42331</v>
      </c>
      <c r="AF34" s="22"/>
      <c r="AG34" s="22">
        <v>2</v>
      </c>
      <c r="AH34" s="22"/>
      <c r="AI34" s="22"/>
      <c r="AJ34" s="22">
        <v>5</v>
      </c>
      <c r="AK34" s="22">
        <v>20180430</v>
      </c>
      <c r="AL34" s="22">
        <v>20180419</v>
      </c>
      <c r="AM34" s="22">
        <v>9057071</v>
      </c>
      <c r="AN34" s="22">
        <v>9057071</v>
      </c>
      <c r="AO34" s="22">
        <v>20221011</v>
      </c>
    </row>
    <row r="35" spans="1:41" hidden="1" x14ac:dyDescent="0.25">
      <c r="A35" s="22">
        <v>805027743</v>
      </c>
      <c r="B35" s="22" t="s">
        <v>16</v>
      </c>
      <c r="C35" s="22" t="s">
        <v>15</v>
      </c>
      <c r="D35" s="22">
        <v>12711</v>
      </c>
      <c r="E35" s="22" t="s">
        <v>15</v>
      </c>
      <c r="F35" s="22">
        <v>12711</v>
      </c>
      <c r="G35" s="22"/>
      <c r="H35" s="22" t="s">
        <v>96</v>
      </c>
      <c r="I35" s="22" t="str">
        <f t="shared" si="0"/>
        <v>805027743_CG_12711</v>
      </c>
      <c r="J35" s="23">
        <v>42206</v>
      </c>
      <c r="K35" s="24">
        <v>12572918</v>
      </c>
      <c r="L35" s="24">
        <v>12572918</v>
      </c>
      <c r="M35" s="22" t="s">
        <v>84</v>
      </c>
      <c r="N35" s="22"/>
      <c r="O35" s="22" t="s">
        <v>141</v>
      </c>
      <c r="P35" s="22" t="s">
        <v>81</v>
      </c>
      <c r="Q35" s="24">
        <v>12572918</v>
      </c>
      <c r="R35" s="24">
        <v>12572918</v>
      </c>
      <c r="S35" s="22"/>
      <c r="T35" s="24">
        <v>0</v>
      </c>
      <c r="U35" s="22"/>
      <c r="V35" s="24">
        <v>0</v>
      </c>
      <c r="W35" s="24">
        <v>0</v>
      </c>
      <c r="X35" s="24"/>
      <c r="Y35" s="24"/>
      <c r="Z35" s="22"/>
      <c r="AA35" s="22"/>
      <c r="AB35" s="22"/>
      <c r="AC35" s="22"/>
      <c r="AD35" s="22"/>
      <c r="AE35" s="23">
        <v>42331</v>
      </c>
      <c r="AF35" s="22"/>
      <c r="AG35" s="22">
        <v>2</v>
      </c>
      <c r="AH35" s="22"/>
      <c r="AI35" s="22"/>
      <c r="AJ35" s="22">
        <v>4</v>
      </c>
      <c r="AK35" s="22">
        <v>20180430</v>
      </c>
      <c r="AL35" s="22">
        <v>20180419</v>
      </c>
      <c r="AM35" s="22">
        <v>12572918</v>
      </c>
      <c r="AN35" s="22">
        <v>12572918</v>
      </c>
      <c r="AO35" s="22">
        <v>20221011</v>
      </c>
    </row>
    <row r="36" spans="1:41" hidden="1" x14ac:dyDescent="0.25">
      <c r="A36" s="22">
        <v>805027743</v>
      </c>
      <c r="B36" s="22" t="s">
        <v>16</v>
      </c>
      <c r="C36" s="22" t="s">
        <v>7</v>
      </c>
      <c r="D36" s="22">
        <v>72821</v>
      </c>
      <c r="E36" s="22" t="s">
        <v>7</v>
      </c>
      <c r="F36" s="22">
        <v>72821</v>
      </c>
      <c r="G36" s="22"/>
      <c r="H36" s="22" t="s">
        <v>97</v>
      </c>
      <c r="I36" s="22" t="str">
        <f t="shared" si="0"/>
        <v>805027743_TMA_72821</v>
      </c>
      <c r="J36" s="23">
        <v>41464</v>
      </c>
      <c r="K36" s="24">
        <v>1884873</v>
      </c>
      <c r="L36" s="24">
        <v>450625</v>
      </c>
      <c r="M36" s="22" t="s">
        <v>84</v>
      </c>
      <c r="N36" s="22"/>
      <c r="O36" s="22" t="s">
        <v>140</v>
      </c>
      <c r="P36" s="22" t="s">
        <v>81</v>
      </c>
      <c r="Q36" s="24">
        <v>1884873</v>
      </c>
      <c r="R36" s="24">
        <v>450625</v>
      </c>
      <c r="S36" s="22" t="s">
        <v>98</v>
      </c>
      <c r="T36" s="24">
        <v>0</v>
      </c>
      <c r="U36" s="22"/>
      <c r="V36" s="24">
        <v>1434248</v>
      </c>
      <c r="W36" s="24">
        <v>0</v>
      </c>
      <c r="X36" s="24"/>
      <c r="Y36" s="24"/>
      <c r="Z36" s="22"/>
      <c r="AA36" s="22"/>
      <c r="AB36" s="22"/>
      <c r="AC36" s="22"/>
      <c r="AD36" s="22"/>
      <c r="AE36" s="23">
        <v>41494</v>
      </c>
      <c r="AF36" s="22"/>
      <c r="AG36" s="22">
        <v>2</v>
      </c>
      <c r="AH36" s="22"/>
      <c r="AI36" s="22"/>
      <c r="AJ36" s="22">
        <v>7</v>
      </c>
      <c r="AK36" s="22">
        <v>20170220</v>
      </c>
      <c r="AL36" s="22">
        <v>20170210</v>
      </c>
      <c r="AM36" s="22">
        <v>1884873</v>
      </c>
      <c r="AN36" s="22">
        <v>450625</v>
      </c>
      <c r="AO36" s="22">
        <v>20221011</v>
      </c>
    </row>
    <row r="37" spans="1:41" hidden="1" x14ac:dyDescent="0.25">
      <c r="A37" s="22">
        <v>805027743</v>
      </c>
      <c r="B37" s="22" t="s">
        <v>16</v>
      </c>
      <c r="C37" s="22" t="s">
        <v>7</v>
      </c>
      <c r="D37" s="22">
        <v>84093</v>
      </c>
      <c r="E37" s="22" t="s">
        <v>7</v>
      </c>
      <c r="F37" s="22">
        <v>84093</v>
      </c>
      <c r="G37" s="22"/>
      <c r="H37" s="22" t="s">
        <v>99</v>
      </c>
      <c r="I37" s="22" t="str">
        <f t="shared" si="0"/>
        <v>805027743_TMA_84093</v>
      </c>
      <c r="J37" s="23">
        <v>41495</v>
      </c>
      <c r="K37" s="24">
        <v>75530</v>
      </c>
      <c r="L37" s="24">
        <v>75530</v>
      </c>
      <c r="M37" s="22" t="s">
        <v>84</v>
      </c>
      <c r="N37" s="22"/>
      <c r="O37" s="22" t="s">
        <v>141</v>
      </c>
      <c r="P37" s="22" t="s">
        <v>81</v>
      </c>
      <c r="Q37" s="24">
        <v>75530</v>
      </c>
      <c r="R37" s="24">
        <v>75530</v>
      </c>
      <c r="S37" s="22"/>
      <c r="T37" s="24">
        <v>0</v>
      </c>
      <c r="U37" s="22"/>
      <c r="V37" s="24">
        <v>0</v>
      </c>
      <c r="W37" s="24">
        <v>0</v>
      </c>
      <c r="X37" s="24"/>
      <c r="Y37" s="24"/>
      <c r="Z37" s="22"/>
      <c r="AA37" s="22"/>
      <c r="AB37" s="22"/>
      <c r="AC37" s="22"/>
      <c r="AD37" s="22"/>
      <c r="AE37" s="23">
        <v>41579</v>
      </c>
      <c r="AF37" s="22"/>
      <c r="AG37" s="22">
        <v>2</v>
      </c>
      <c r="AH37" s="22"/>
      <c r="AI37" s="22"/>
      <c r="AJ37" s="22">
        <v>4</v>
      </c>
      <c r="AK37" s="22">
        <v>20170602</v>
      </c>
      <c r="AL37" s="22">
        <v>20170524</v>
      </c>
      <c r="AM37" s="22">
        <v>75530</v>
      </c>
      <c r="AN37" s="22">
        <v>75530</v>
      </c>
      <c r="AO37" s="22">
        <v>20221011</v>
      </c>
    </row>
    <row r="38" spans="1:41" hidden="1" x14ac:dyDescent="0.25">
      <c r="A38" s="22">
        <v>805027743</v>
      </c>
      <c r="B38" s="22" t="s">
        <v>16</v>
      </c>
      <c r="C38" s="22" t="s">
        <v>7</v>
      </c>
      <c r="D38" s="22">
        <v>95835</v>
      </c>
      <c r="E38" s="22" t="s">
        <v>7</v>
      </c>
      <c r="F38" s="22">
        <v>95835</v>
      </c>
      <c r="G38" s="22"/>
      <c r="H38" s="22" t="s">
        <v>100</v>
      </c>
      <c r="I38" s="22" t="str">
        <f t="shared" si="0"/>
        <v>805027743_TMA_95835</v>
      </c>
      <c r="J38" s="23">
        <v>41527</v>
      </c>
      <c r="K38" s="24">
        <v>43236</v>
      </c>
      <c r="L38" s="24">
        <v>43236</v>
      </c>
      <c r="M38" s="22" t="s">
        <v>84</v>
      </c>
      <c r="N38" s="22"/>
      <c r="O38" s="22" t="s">
        <v>141</v>
      </c>
      <c r="P38" s="22" t="s">
        <v>81</v>
      </c>
      <c r="Q38" s="24">
        <v>43236</v>
      </c>
      <c r="R38" s="24">
        <v>43236</v>
      </c>
      <c r="S38" s="22"/>
      <c r="T38" s="24">
        <v>0</v>
      </c>
      <c r="U38" s="22"/>
      <c r="V38" s="24">
        <v>0</v>
      </c>
      <c r="W38" s="24">
        <v>0</v>
      </c>
      <c r="X38" s="24"/>
      <c r="Y38" s="24"/>
      <c r="Z38" s="22"/>
      <c r="AA38" s="22"/>
      <c r="AB38" s="22"/>
      <c r="AC38" s="22"/>
      <c r="AD38" s="22"/>
      <c r="AE38" s="23">
        <v>41579</v>
      </c>
      <c r="AF38" s="22"/>
      <c r="AG38" s="22">
        <v>2</v>
      </c>
      <c r="AH38" s="22"/>
      <c r="AI38" s="22"/>
      <c r="AJ38" s="22">
        <v>4</v>
      </c>
      <c r="AK38" s="22">
        <v>20170602</v>
      </c>
      <c r="AL38" s="22">
        <v>20170524</v>
      </c>
      <c r="AM38" s="22">
        <v>43236</v>
      </c>
      <c r="AN38" s="22">
        <v>43236</v>
      </c>
      <c r="AO38" s="22">
        <v>20221011</v>
      </c>
    </row>
    <row r="39" spans="1:41" hidden="1" x14ac:dyDescent="0.25">
      <c r="A39" s="22">
        <v>805027743</v>
      </c>
      <c r="B39" s="22" t="s">
        <v>16</v>
      </c>
      <c r="C39" s="22" t="s">
        <v>7</v>
      </c>
      <c r="D39" s="22">
        <v>100255</v>
      </c>
      <c r="E39" s="22" t="s">
        <v>7</v>
      </c>
      <c r="F39" s="22">
        <v>100255</v>
      </c>
      <c r="G39" s="22"/>
      <c r="H39" s="22" t="s">
        <v>101</v>
      </c>
      <c r="I39" s="22" t="str">
        <f t="shared" si="0"/>
        <v>805027743_TMA_100255</v>
      </c>
      <c r="J39" s="23">
        <v>41540</v>
      </c>
      <c r="K39" s="24">
        <v>436960</v>
      </c>
      <c r="L39" s="24">
        <v>436960</v>
      </c>
      <c r="M39" s="22" t="s">
        <v>84</v>
      </c>
      <c r="N39" s="22"/>
      <c r="O39" s="22" t="s">
        <v>141</v>
      </c>
      <c r="P39" s="22" t="s">
        <v>81</v>
      </c>
      <c r="Q39" s="24">
        <v>436960</v>
      </c>
      <c r="R39" s="24">
        <v>436960</v>
      </c>
      <c r="S39" s="22"/>
      <c r="T39" s="24">
        <v>0</v>
      </c>
      <c r="U39" s="22"/>
      <c r="V39" s="24">
        <v>0</v>
      </c>
      <c r="W39" s="24">
        <v>0</v>
      </c>
      <c r="X39" s="24"/>
      <c r="Y39" s="24"/>
      <c r="Z39" s="22"/>
      <c r="AA39" s="22"/>
      <c r="AB39" s="22"/>
      <c r="AC39" s="22"/>
      <c r="AD39" s="22"/>
      <c r="AE39" s="23">
        <v>41579</v>
      </c>
      <c r="AF39" s="22"/>
      <c r="AG39" s="22">
        <v>2</v>
      </c>
      <c r="AH39" s="22"/>
      <c r="AI39" s="22"/>
      <c r="AJ39" s="22">
        <v>4</v>
      </c>
      <c r="AK39" s="22">
        <v>20170602</v>
      </c>
      <c r="AL39" s="22">
        <v>20170524</v>
      </c>
      <c r="AM39" s="22">
        <v>436960</v>
      </c>
      <c r="AN39" s="22">
        <v>436960</v>
      </c>
      <c r="AO39" s="22">
        <v>20221011</v>
      </c>
    </row>
    <row r="40" spans="1:41" hidden="1" x14ac:dyDescent="0.25">
      <c r="A40" s="22">
        <v>805027743</v>
      </c>
      <c r="B40" s="22" t="s">
        <v>16</v>
      </c>
      <c r="C40" s="22" t="s">
        <v>7</v>
      </c>
      <c r="D40" s="22">
        <v>129960</v>
      </c>
      <c r="E40" s="22" t="s">
        <v>7</v>
      </c>
      <c r="F40" s="22">
        <v>129960</v>
      </c>
      <c r="G40" s="22"/>
      <c r="H40" s="22" t="s">
        <v>102</v>
      </c>
      <c r="I40" s="22" t="str">
        <f t="shared" si="0"/>
        <v>805027743_TMA_129960</v>
      </c>
      <c r="J40" s="23">
        <v>41648</v>
      </c>
      <c r="K40" s="24">
        <v>331787</v>
      </c>
      <c r="L40" s="24">
        <v>331787</v>
      </c>
      <c r="M40" s="22" t="s">
        <v>84</v>
      </c>
      <c r="N40" s="22"/>
      <c r="O40" s="22" t="s">
        <v>141</v>
      </c>
      <c r="P40" s="22" t="s">
        <v>81</v>
      </c>
      <c r="Q40" s="24">
        <v>331787</v>
      </c>
      <c r="R40" s="24">
        <v>331787</v>
      </c>
      <c r="S40" s="22"/>
      <c r="T40" s="24">
        <v>0</v>
      </c>
      <c r="U40" s="22"/>
      <c r="V40" s="24">
        <v>0</v>
      </c>
      <c r="W40" s="24">
        <v>0</v>
      </c>
      <c r="X40" s="24"/>
      <c r="Y40" s="24"/>
      <c r="Z40" s="22"/>
      <c r="AA40" s="22"/>
      <c r="AB40" s="22"/>
      <c r="AC40" s="22"/>
      <c r="AD40" s="22"/>
      <c r="AE40" s="23">
        <v>41656</v>
      </c>
      <c r="AF40" s="22"/>
      <c r="AG40" s="22">
        <v>2</v>
      </c>
      <c r="AH40" s="22"/>
      <c r="AI40" s="22"/>
      <c r="AJ40" s="22">
        <v>6</v>
      </c>
      <c r="AK40" s="22">
        <v>20170602</v>
      </c>
      <c r="AL40" s="22">
        <v>20170524</v>
      </c>
      <c r="AM40" s="22">
        <v>331787</v>
      </c>
      <c r="AN40" s="22">
        <v>331787</v>
      </c>
      <c r="AO40" s="22">
        <v>20221011</v>
      </c>
    </row>
    <row r="41" spans="1:41" hidden="1" x14ac:dyDescent="0.25">
      <c r="A41" s="22">
        <v>805027743</v>
      </c>
      <c r="B41" s="22" t="s">
        <v>16</v>
      </c>
      <c r="C41" s="22" t="s">
        <v>7</v>
      </c>
      <c r="D41" s="22">
        <v>1091618</v>
      </c>
      <c r="E41" s="22" t="s">
        <v>7</v>
      </c>
      <c r="F41" s="22">
        <v>1091618</v>
      </c>
      <c r="G41" s="22"/>
      <c r="H41" s="22" t="s">
        <v>103</v>
      </c>
      <c r="I41" s="22" t="str">
        <f t="shared" si="0"/>
        <v>805027743_TMA_1091618</v>
      </c>
      <c r="J41" s="23">
        <v>43151</v>
      </c>
      <c r="K41" s="24">
        <v>5082240</v>
      </c>
      <c r="L41" s="24">
        <v>5082240</v>
      </c>
      <c r="M41" s="22" t="s">
        <v>104</v>
      </c>
      <c r="N41" s="22"/>
      <c r="O41" s="22" t="s">
        <v>142</v>
      </c>
      <c r="P41" s="22" t="s">
        <v>81</v>
      </c>
      <c r="Q41" s="24">
        <v>5050265</v>
      </c>
      <c r="R41" s="24">
        <v>0</v>
      </c>
      <c r="S41" s="22"/>
      <c r="T41" s="24">
        <v>0</v>
      </c>
      <c r="U41" s="22"/>
      <c r="V41" s="24">
        <v>5050265</v>
      </c>
      <c r="W41" s="24">
        <v>0</v>
      </c>
      <c r="X41" s="24"/>
      <c r="Y41" s="24"/>
      <c r="Z41" s="22"/>
      <c r="AA41" s="22"/>
      <c r="AB41" s="22"/>
      <c r="AC41" s="22"/>
      <c r="AD41" s="22"/>
      <c r="AE41" s="23">
        <v>44121</v>
      </c>
      <c r="AF41" s="22"/>
      <c r="AG41" s="22">
        <v>2</v>
      </c>
      <c r="AH41" s="22"/>
      <c r="AI41" s="22"/>
      <c r="AJ41" s="22">
        <v>2</v>
      </c>
      <c r="AK41" s="22">
        <v>20220730</v>
      </c>
      <c r="AL41" s="22">
        <v>20220707</v>
      </c>
      <c r="AM41" s="22">
        <v>5050265</v>
      </c>
      <c r="AN41" s="22">
        <v>0</v>
      </c>
      <c r="AO41" s="22">
        <v>20221011</v>
      </c>
    </row>
    <row r="42" spans="1:41" x14ac:dyDescent="0.25">
      <c r="A42" s="22">
        <v>805027743</v>
      </c>
      <c r="B42" s="22" t="s">
        <v>16</v>
      </c>
      <c r="C42" s="22" t="s">
        <v>7</v>
      </c>
      <c r="D42" s="22">
        <v>137434</v>
      </c>
      <c r="E42" s="22" t="s">
        <v>7</v>
      </c>
      <c r="F42" s="22">
        <v>137434</v>
      </c>
      <c r="G42" s="22"/>
      <c r="H42" s="22" t="s">
        <v>105</v>
      </c>
      <c r="I42" s="22" t="str">
        <f t="shared" si="0"/>
        <v>805027743_TMA_137434</v>
      </c>
      <c r="J42" s="23">
        <v>41663</v>
      </c>
      <c r="K42" s="24">
        <v>58980</v>
      </c>
      <c r="L42" s="24">
        <v>5550</v>
      </c>
      <c r="M42" s="22" t="s">
        <v>104</v>
      </c>
      <c r="N42" s="22"/>
      <c r="O42" s="22" t="s">
        <v>143</v>
      </c>
      <c r="P42" s="22" t="s">
        <v>81</v>
      </c>
      <c r="Q42" s="24">
        <v>53430</v>
      </c>
      <c r="R42" s="24">
        <v>0</v>
      </c>
      <c r="S42" s="22"/>
      <c r="T42" s="24">
        <v>0</v>
      </c>
      <c r="U42" s="22"/>
      <c r="V42" s="24">
        <v>53430</v>
      </c>
      <c r="W42" s="24">
        <v>0</v>
      </c>
      <c r="X42" s="24"/>
      <c r="Y42" s="24"/>
      <c r="Z42" s="22"/>
      <c r="AA42" s="22"/>
      <c r="AB42" s="22"/>
      <c r="AC42" s="22"/>
      <c r="AD42" s="22"/>
      <c r="AE42" s="23">
        <v>41674</v>
      </c>
      <c r="AF42" s="22"/>
      <c r="AG42" s="22">
        <v>2</v>
      </c>
      <c r="AH42" s="22"/>
      <c r="AI42" s="22"/>
      <c r="AJ42" s="22">
        <v>1</v>
      </c>
      <c r="AK42" s="22">
        <v>20140315</v>
      </c>
      <c r="AL42" s="22">
        <v>20140311</v>
      </c>
      <c r="AM42" s="22">
        <v>53430</v>
      </c>
      <c r="AN42" s="22">
        <v>0</v>
      </c>
      <c r="AO42" s="22">
        <v>20221011</v>
      </c>
    </row>
    <row r="43" spans="1:41" hidden="1" x14ac:dyDescent="0.25">
      <c r="A43" s="22">
        <v>805027743</v>
      </c>
      <c r="B43" s="22" t="s">
        <v>16</v>
      </c>
      <c r="C43" s="22" t="s">
        <v>9</v>
      </c>
      <c r="D43" s="22">
        <v>84692</v>
      </c>
      <c r="E43" s="22" t="s">
        <v>9</v>
      </c>
      <c r="F43" s="22">
        <v>84692</v>
      </c>
      <c r="G43" s="22"/>
      <c r="H43" s="22" t="s">
        <v>106</v>
      </c>
      <c r="I43" s="22" t="str">
        <f t="shared" si="0"/>
        <v>805027743_SGF_84692</v>
      </c>
      <c r="J43" s="23">
        <v>44683</v>
      </c>
      <c r="K43" s="24">
        <v>8693777</v>
      </c>
      <c r="L43" s="24">
        <v>8693777</v>
      </c>
      <c r="M43" s="22" t="s">
        <v>107</v>
      </c>
      <c r="N43" s="22"/>
      <c r="O43" s="22" t="s">
        <v>144</v>
      </c>
      <c r="P43" s="22" t="s">
        <v>81</v>
      </c>
      <c r="Q43" s="24">
        <v>8693777</v>
      </c>
      <c r="R43" s="24">
        <v>0</v>
      </c>
      <c r="S43" s="22"/>
      <c r="T43" s="24">
        <v>8693777</v>
      </c>
      <c r="U43" s="22" t="s">
        <v>108</v>
      </c>
      <c r="V43" s="24">
        <v>0</v>
      </c>
      <c r="W43" s="24">
        <v>8693777</v>
      </c>
      <c r="X43" s="24"/>
      <c r="Y43" s="24"/>
      <c r="Z43" s="22"/>
      <c r="AA43" s="22"/>
      <c r="AB43" s="22"/>
      <c r="AC43" s="22"/>
      <c r="AD43" s="22"/>
      <c r="AE43" s="23">
        <v>44720</v>
      </c>
      <c r="AF43" s="22"/>
      <c r="AG43" s="22">
        <v>9</v>
      </c>
      <c r="AH43" s="22"/>
      <c r="AI43" s="22" t="s">
        <v>109</v>
      </c>
      <c r="AJ43" s="22">
        <v>1</v>
      </c>
      <c r="AK43" s="22">
        <v>21001231</v>
      </c>
      <c r="AL43" s="22">
        <v>20220608</v>
      </c>
      <c r="AM43" s="22">
        <v>8693777</v>
      </c>
      <c r="AN43" s="22">
        <v>0</v>
      </c>
      <c r="AO43" s="22">
        <v>20221011</v>
      </c>
    </row>
    <row r="44" spans="1:41" hidden="1" x14ac:dyDescent="0.25">
      <c r="A44" s="22">
        <v>805027743</v>
      </c>
      <c r="B44" s="22" t="s">
        <v>16</v>
      </c>
      <c r="C44" s="22" t="s">
        <v>9</v>
      </c>
      <c r="D44" s="22">
        <v>95681</v>
      </c>
      <c r="E44" s="22" t="s">
        <v>9</v>
      </c>
      <c r="F44" s="22">
        <v>95681</v>
      </c>
      <c r="G44" s="22"/>
      <c r="H44" s="22" t="s">
        <v>110</v>
      </c>
      <c r="I44" s="22" t="str">
        <f t="shared" si="0"/>
        <v>805027743_SGF_95681</v>
      </c>
      <c r="J44" s="23">
        <v>44776</v>
      </c>
      <c r="K44" s="24">
        <v>67462757</v>
      </c>
      <c r="L44" s="24">
        <v>67462757</v>
      </c>
      <c r="M44" s="22" t="s">
        <v>107</v>
      </c>
      <c r="N44" s="22"/>
      <c r="O44" s="22" t="s">
        <v>144</v>
      </c>
      <c r="P44" s="22" t="s">
        <v>81</v>
      </c>
      <c r="Q44" s="24">
        <v>67462757</v>
      </c>
      <c r="R44" s="24">
        <v>0</v>
      </c>
      <c r="S44" s="22"/>
      <c r="T44" s="24">
        <v>67462757</v>
      </c>
      <c r="U44" s="22" t="s">
        <v>111</v>
      </c>
      <c r="V44" s="24">
        <v>0</v>
      </c>
      <c r="W44" s="24">
        <v>67462757</v>
      </c>
      <c r="X44" s="24"/>
      <c r="Y44" s="24"/>
      <c r="Z44" s="22"/>
      <c r="AA44" s="22"/>
      <c r="AB44" s="22"/>
      <c r="AC44" s="22"/>
      <c r="AD44" s="22"/>
      <c r="AE44" s="23">
        <v>44790</v>
      </c>
      <c r="AF44" s="22"/>
      <c r="AG44" s="22">
        <v>9</v>
      </c>
      <c r="AH44" s="22"/>
      <c r="AI44" s="22" t="s">
        <v>109</v>
      </c>
      <c r="AJ44" s="22">
        <v>1</v>
      </c>
      <c r="AK44" s="22">
        <v>21001231</v>
      </c>
      <c r="AL44" s="22">
        <v>20220817</v>
      </c>
      <c r="AM44" s="22">
        <v>67462757</v>
      </c>
      <c r="AN44" s="22">
        <v>0</v>
      </c>
      <c r="AO44" s="22">
        <v>20221011</v>
      </c>
    </row>
    <row r="45" spans="1:41" hidden="1" x14ac:dyDescent="0.25">
      <c r="A45" s="22">
        <v>805027743</v>
      </c>
      <c r="B45" s="22" t="s">
        <v>16</v>
      </c>
      <c r="C45" s="22" t="s">
        <v>7</v>
      </c>
      <c r="D45" s="22">
        <v>1061030</v>
      </c>
      <c r="E45" s="22" t="s">
        <v>7</v>
      </c>
      <c r="F45" s="22">
        <v>1061030</v>
      </c>
      <c r="G45" s="22"/>
      <c r="H45" s="22" t="s">
        <v>112</v>
      </c>
      <c r="I45" s="22" t="str">
        <f t="shared" si="0"/>
        <v>805027743_TMA_1061030</v>
      </c>
      <c r="J45" s="23">
        <v>43117</v>
      </c>
      <c r="K45" s="24">
        <v>316531</v>
      </c>
      <c r="L45" s="24">
        <v>316531</v>
      </c>
      <c r="M45" s="22" t="s">
        <v>107</v>
      </c>
      <c r="N45" s="22"/>
      <c r="O45" s="22" t="s">
        <v>144</v>
      </c>
      <c r="P45" s="22" t="s">
        <v>81</v>
      </c>
      <c r="Q45" s="24">
        <v>316531</v>
      </c>
      <c r="R45" s="24">
        <v>0</v>
      </c>
      <c r="S45" s="22"/>
      <c r="T45" s="24">
        <v>316531</v>
      </c>
      <c r="U45" s="22" t="s">
        <v>113</v>
      </c>
      <c r="V45" s="24">
        <v>0</v>
      </c>
      <c r="W45" s="24">
        <v>316531</v>
      </c>
      <c r="X45" s="24"/>
      <c r="Y45" s="24"/>
      <c r="Z45" s="22"/>
      <c r="AA45" s="22"/>
      <c r="AB45" s="22"/>
      <c r="AC45" s="22"/>
      <c r="AD45" s="22"/>
      <c r="AE45" s="23">
        <v>43150</v>
      </c>
      <c r="AF45" s="22"/>
      <c r="AG45" s="22">
        <v>9</v>
      </c>
      <c r="AH45" s="22"/>
      <c r="AI45" s="22" t="s">
        <v>109</v>
      </c>
      <c r="AJ45" s="22">
        <v>3</v>
      </c>
      <c r="AK45" s="22">
        <v>21001231</v>
      </c>
      <c r="AL45" s="22">
        <v>20200816</v>
      </c>
      <c r="AM45" s="22">
        <v>316531</v>
      </c>
      <c r="AN45" s="22">
        <v>0</v>
      </c>
      <c r="AO45" s="22">
        <v>20221011</v>
      </c>
    </row>
    <row r="46" spans="1:41" hidden="1" x14ac:dyDescent="0.25">
      <c r="A46" s="22">
        <v>805027743</v>
      </c>
      <c r="B46" s="22" t="s">
        <v>16</v>
      </c>
      <c r="C46" s="22" t="s">
        <v>7</v>
      </c>
      <c r="D46" s="22">
        <v>1061607</v>
      </c>
      <c r="E46" s="22" t="s">
        <v>7</v>
      </c>
      <c r="F46" s="22">
        <v>1061607</v>
      </c>
      <c r="G46" s="22"/>
      <c r="H46" s="22" t="s">
        <v>114</v>
      </c>
      <c r="I46" s="22" t="str">
        <f t="shared" si="0"/>
        <v>805027743_TMA_1061607</v>
      </c>
      <c r="J46" s="23">
        <v>43117</v>
      </c>
      <c r="K46" s="24">
        <v>1363200</v>
      </c>
      <c r="L46" s="24">
        <v>1363200</v>
      </c>
      <c r="M46" s="22" t="s">
        <v>107</v>
      </c>
      <c r="N46" s="22"/>
      <c r="O46" s="22" t="s">
        <v>144</v>
      </c>
      <c r="P46" s="22" t="s">
        <v>81</v>
      </c>
      <c r="Q46" s="24">
        <v>1363200</v>
      </c>
      <c r="R46" s="24">
        <v>0</v>
      </c>
      <c r="S46" s="22"/>
      <c r="T46" s="24">
        <v>1363200</v>
      </c>
      <c r="U46" s="22" t="s">
        <v>115</v>
      </c>
      <c r="V46" s="24">
        <v>0</v>
      </c>
      <c r="W46" s="24">
        <v>1363200</v>
      </c>
      <c r="X46" s="24"/>
      <c r="Y46" s="24"/>
      <c r="Z46" s="22"/>
      <c r="AA46" s="22"/>
      <c r="AB46" s="22"/>
      <c r="AC46" s="22"/>
      <c r="AD46" s="22"/>
      <c r="AE46" s="23">
        <v>43150</v>
      </c>
      <c r="AF46" s="22"/>
      <c r="AG46" s="22">
        <v>9</v>
      </c>
      <c r="AH46" s="22"/>
      <c r="AI46" s="22" t="s">
        <v>109</v>
      </c>
      <c r="AJ46" s="22">
        <v>3</v>
      </c>
      <c r="AK46" s="22">
        <v>21001231</v>
      </c>
      <c r="AL46" s="22">
        <v>20200816</v>
      </c>
      <c r="AM46" s="22">
        <v>1363200</v>
      </c>
      <c r="AN46" s="22">
        <v>0</v>
      </c>
      <c r="AO46" s="22">
        <v>20221011</v>
      </c>
    </row>
    <row r="47" spans="1:41" hidden="1" x14ac:dyDescent="0.25">
      <c r="A47" s="22">
        <v>805027743</v>
      </c>
      <c r="B47" s="22" t="s">
        <v>16</v>
      </c>
      <c r="C47" s="22" t="s">
        <v>7</v>
      </c>
      <c r="D47" s="22">
        <v>1062237</v>
      </c>
      <c r="E47" s="22" t="s">
        <v>7</v>
      </c>
      <c r="F47" s="22">
        <v>1062237</v>
      </c>
      <c r="G47" s="22"/>
      <c r="H47" s="22" t="s">
        <v>116</v>
      </c>
      <c r="I47" s="22" t="str">
        <f t="shared" si="0"/>
        <v>805027743_TMA_1062237</v>
      </c>
      <c r="J47" s="23">
        <v>43118</v>
      </c>
      <c r="K47" s="24">
        <v>283373</v>
      </c>
      <c r="L47" s="24">
        <v>283373</v>
      </c>
      <c r="M47" s="22" t="s">
        <v>107</v>
      </c>
      <c r="N47" s="22"/>
      <c r="O47" s="22" t="s">
        <v>144</v>
      </c>
      <c r="P47" s="22" t="s">
        <v>81</v>
      </c>
      <c r="Q47" s="24">
        <v>283373</v>
      </c>
      <c r="R47" s="24">
        <v>0</v>
      </c>
      <c r="S47" s="22"/>
      <c r="T47" s="24">
        <v>283373</v>
      </c>
      <c r="U47" s="22" t="s">
        <v>117</v>
      </c>
      <c r="V47" s="24">
        <v>0</v>
      </c>
      <c r="W47" s="24">
        <v>283373</v>
      </c>
      <c r="X47" s="24"/>
      <c r="Y47" s="24"/>
      <c r="Z47" s="22"/>
      <c r="AA47" s="22"/>
      <c r="AB47" s="22"/>
      <c r="AC47" s="22"/>
      <c r="AD47" s="22"/>
      <c r="AE47" s="23">
        <v>43150</v>
      </c>
      <c r="AF47" s="22"/>
      <c r="AG47" s="22">
        <v>9</v>
      </c>
      <c r="AH47" s="22"/>
      <c r="AI47" s="22" t="s">
        <v>109</v>
      </c>
      <c r="AJ47" s="22">
        <v>3</v>
      </c>
      <c r="AK47" s="22">
        <v>21001231</v>
      </c>
      <c r="AL47" s="22">
        <v>20200816</v>
      </c>
      <c r="AM47" s="22">
        <v>283373</v>
      </c>
      <c r="AN47" s="22">
        <v>0</v>
      </c>
      <c r="AO47" s="22">
        <v>20221011</v>
      </c>
    </row>
    <row r="48" spans="1:41" hidden="1" x14ac:dyDescent="0.25">
      <c r="A48" s="22">
        <v>805027743</v>
      </c>
      <c r="B48" s="22" t="s">
        <v>16</v>
      </c>
      <c r="C48" s="22" t="s">
        <v>7</v>
      </c>
      <c r="D48" s="22">
        <v>1229342</v>
      </c>
      <c r="E48" s="22" t="s">
        <v>7</v>
      </c>
      <c r="F48" s="22">
        <v>1229342</v>
      </c>
      <c r="G48" s="22"/>
      <c r="H48" s="22" t="s">
        <v>118</v>
      </c>
      <c r="I48" s="22" t="str">
        <f t="shared" si="0"/>
        <v>805027743_TMA_1229342</v>
      </c>
      <c r="J48" s="23">
        <v>43307</v>
      </c>
      <c r="K48" s="24">
        <v>447750</v>
      </c>
      <c r="L48" s="24">
        <v>447750</v>
      </c>
      <c r="M48" s="22" t="s">
        <v>107</v>
      </c>
      <c r="N48" s="22"/>
      <c r="O48" s="22" t="s">
        <v>144</v>
      </c>
      <c r="P48" s="22" t="s">
        <v>81</v>
      </c>
      <c r="Q48" s="24">
        <v>447750</v>
      </c>
      <c r="R48" s="24">
        <v>0</v>
      </c>
      <c r="S48" s="22"/>
      <c r="T48" s="24">
        <v>447750</v>
      </c>
      <c r="U48" s="22" t="s">
        <v>119</v>
      </c>
      <c r="V48" s="24">
        <v>0</v>
      </c>
      <c r="W48" s="24">
        <v>447750</v>
      </c>
      <c r="X48" s="24"/>
      <c r="Y48" s="24"/>
      <c r="Z48" s="22"/>
      <c r="AA48" s="22"/>
      <c r="AB48" s="22"/>
      <c r="AC48" s="22"/>
      <c r="AD48" s="22"/>
      <c r="AE48" s="23">
        <v>43334</v>
      </c>
      <c r="AF48" s="22"/>
      <c r="AG48" s="22">
        <v>9</v>
      </c>
      <c r="AH48" s="22"/>
      <c r="AI48" s="22" t="s">
        <v>109</v>
      </c>
      <c r="AJ48" s="22">
        <v>3</v>
      </c>
      <c r="AK48" s="22">
        <v>21001231</v>
      </c>
      <c r="AL48" s="22">
        <v>20200816</v>
      </c>
      <c r="AM48" s="22">
        <v>447750</v>
      </c>
      <c r="AN48" s="22">
        <v>0</v>
      </c>
      <c r="AO48" s="22">
        <v>20221011</v>
      </c>
    </row>
    <row r="49" spans="1:41" hidden="1" x14ac:dyDescent="0.25">
      <c r="A49" s="22">
        <v>805027743</v>
      </c>
      <c r="B49" s="22" t="s">
        <v>16</v>
      </c>
      <c r="C49" s="22" t="s">
        <v>7</v>
      </c>
      <c r="D49" s="22">
        <v>1348732</v>
      </c>
      <c r="E49" s="22" t="s">
        <v>7</v>
      </c>
      <c r="F49" s="22">
        <v>1348732</v>
      </c>
      <c r="G49" s="22"/>
      <c r="H49" s="22" t="s">
        <v>120</v>
      </c>
      <c r="I49" s="22" t="str">
        <f t="shared" si="0"/>
        <v>805027743_TMA_1348732</v>
      </c>
      <c r="J49" s="23">
        <v>43461</v>
      </c>
      <c r="K49" s="24">
        <v>1594096</v>
      </c>
      <c r="L49" s="24">
        <v>1594096</v>
      </c>
      <c r="M49" s="22" t="s">
        <v>107</v>
      </c>
      <c r="N49" s="22"/>
      <c r="O49" s="22" t="s">
        <v>144</v>
      </c>
      <c r="P49" s="22" t="s">
        <v>81</v>
      </c>
      <c r="Q49" s="24">
        <v>1594096</v>
      </c>
      <c r="R49" s="24">
        <v>0</v>
      </c>
      <c r="S49" s="22"/>
      <c r="T49" s="24">
        <v>1594096</v>
      </c>
      <c r="U49" s="22" t="s">
        <v>121</v>
      </c>
      <c r="V49" s="24">
        <v>0</v>
      </c>
      <c r="W49" s="24">
        <v>1594096</v>
      </c>
      <c r="X49" s="24"/>
      <c r="Y49" s="24"/>
      <c r="Z49" s="22"/>
      <c r="AA49" s="22"/>
      <c r="AB49" s="22"/>
      <c r="AC49" s="22"/>
      <c r="AD49" s="22"/>
      <c r="AE49" s="23">
        <v>43479</v>
      </c>
      <c r="AF49" s="22"/>
      <c r="AG49" s="22">
        <v>9</v>
      </c>
      <c r="AH49" s="22"/>
      <c r="AI49" s="22" t="s">
        <v>109</v>
      </c>
      <c r="AJ49" s="22">
        <v>3</v>
      </c>
      <c r="AK49" s="22">
        <v>21001231</v>
      </c>
      <c r="AL49" s="22">
        <v>20200816</v>
      </c>
      <c r="AM49" s="22">
        <v>1594096</v>
      </c>
      <c r="AN49" s="22">
        <v>0</v>
      </c>
      <c r="AO49" s="22">
        <v>20221011</v>
      </c>
    </row>
    <row r="50" spans="1:41" hidden="1" x14ac:dyDescent="0.25">
      <c r="A50" s="22">
        <v>805027743</v>
      </c>
      <c r="B50" s="22" t="s">
        <v>16</v>
      </c>
      <c r="C50" s="22" t="s">
        <v>12</v>
      </c>
      <c r="D50" s="22">
        <v>14586</v>
      </c>
      <c r="E50" s="22" t="s">
        <v>12</v>
      </c>
      <c r="F50" s="22">
        <v>14586</v>
      </c>
      <c r="G50" s="22"/>
      <c r="H50" s="22" t="s">
        <v>122</v>
      </c>
      <c r="I50" s="22" t="str">
        <f t="shared" si="0"/>
        <v>805027743_CMA_14586</v>
      </c>
      <c r="J50" s="23">
        <v>43733</v>
      </c>
      <c r="K50" s="24">
        <v>61517395</v>
      </c>
      <c r="L50" s="24">
        <v>61517395</v>
      </c>
      <c r="M50" s="22" t="s">
        <v>107</v>
      </c>
      <c r="N50" s="22"/>
      <c r="O50" s="22" t="s">
        <v>144</v>
      </c>
      <c r="P50" s="22" t="s">
        <v>81</v>
      </c>
      <c r="Q50" s="24">
        <v>61517395</v>
      </c>
      <c r="R50" s="24">
        <v>0</v>
      </c>
      <c r="S50" s="22"/>
      <c r="T50" s="24">
        <v>61517395</v>
      </c>
      <c r="U50" s="22" t="s">
        <v>123</v>
      </c>
      <c r="V50" s="24">
        <v>0</v>
      </c>
      <c r="W50" s="24">
        <v>61517395</v>
      </c>
      <c r="X50" s="24"/>
      <c r="Y50" s="24"/>
      <c r="Z50" s="22"/>
      <c r="AA50" s="22"/>
      <c r="AB50" s="22"/>
      <c r="AC50" s="22"/>
      <c r="AD50" s="22"/>
      <c r="AE50" s="23">
        <v>44215</v>
      </c>
      <c r="AF50" s="22"/>
      <c r="AG50" s="22">
        <v>9</v>
      </c>
      <c r="AH50" s="22"/>
      <c r="AI50" s="22" t="s">
        <v>109</v>
      </c>
      <c r="AJ50" s="22">
        <v>2</v>
      </c>
      <c r="AK50" s="22">
        <v>21001231</v>
      </c>
      <c r="AL50" s="22">
        <v>20191218</v>
      </c>
      <c r="AM50" s="22">
        <v>61517395</v>
      </c>
      <c r="AN50" s="22">
        <v>0</v>
      </c>
      <c r="AO50" s="22">
        <v>20221011</v>
      </c>
    </row>
    <row r="51" spans="1:41" hidden="1" x14ac:dyDescent="0.25">
      <c r="A51" s="22">
        <v>805027743</v>
      </c>
      <c r="B51" s="22" t="s">
        <v>16</v>
      </c>
      <c r="C51" s="22" t="s">
        <v>13</v>
      </c>
      <c r="D51" s="22">
        <v>3171</v>
      </c>
      <c r="E51" s="22" t="s">
        <v>13</v>
      </c>
      <c r="F51" s="22">
        <v>3171</v>
      </c>
      <c r="G51" s="22"/>
      <c r="H51" s="22" t="s">
        <v>124</v>
      </c>
      <c r="I51" s="22" t="str">
        <f t="shared" si="0"/>
        <v>805027743_CMF_3171</v>
      </c>
      <c r="J51" s="23">
        <v>43886</v>
      </c>
      <c r="K51" s="24">
        <v>4836239</v>
      </c>
      <c r="L51" s="24">
        <v>4836239</v>
      </c>
      <c r="M51" s="22" t="s">
        <v>107</v>
      </c>
      <c r="N51" s="22"/>
      <c r="O51" s="22" t="s">
        <v>144</v>
      </c>
      <c r="P51" s="22" t="s">
        <v>81</v>
      </c>
      <c r="Q51" s="24">
        <v>4836239</v>
      </c>
      <c r="R51" s="24">
        <v>0</v>
      </c>
      <c r="S51" s="22"/>
      <c r="T51" s="24">
        <v>4836239</v>
      </c>
      <c r="U51" s="22" t="s">
        <v>125</v>
      </c>
      <c r="V51" s="24">
        <v>0</v>
      </c>
      <c r="W51" s="24">
        <v>4836239</v>
      </c>
      <c r="X51" s="24"/>
      <c r="Y51" s="24"/>
      <c r="Z51" s="22"/>
      <c r="AA51" s="22"/>
      <c r="AB51" s="22"/>
      <c r="AC51" s="22"/>
      <c r="AD51" s="22"/>
      <c r="AE51" s="23">
        <v>44203</v>
      </c>
      <c r="AF51" s="22"/>
      <c r="AG51" s="22">
        <v>9</v>
      </c>
      <c r="AH51" s="22"/>
      <c r="AI51" s="22" t="s">
        <v>109</v>
      </c>
      <c r="AJ51" s="22">
        <v>1</v>
      </c>
      <c r="AK51" s="22">
        <v>21001231</v>
      </c>
      <c r="AL51" s="22">
        <v>20210107</v>
      </c>
      <c r="AM51" s="22">
        <v>4836239</v>
      </c>
      <c r="AN51" s="22">
        <v>0</v>
      </c>
      <c r="AO51" s="22">
        <v>20221011</v>
      </c>
    </row>
    <row r="52" spans="1:41" hidden="1" x14ac:dyDescent="0.25">
      <c r="A52" s="22">
        <v>805027743</v>
      </c>
      <c r="B52" s="22" t="s">
        <v>16</v>
      </c>
      <c r="C52" s="22" t="s">
        <v>13</v>
      </c>
      <c r="D52" s="22">
        <v>28213</v>
      </c>
      <c r="E52" s="22" t="s">
        <v>13</v>
      </c>
      <c r="F52" s="22">
        <v>28213</v>
      </c>
      <c r="G52" s="22"/>
      <c r="H52" s="22" t="s">
        <v>126</v>
      </c>
      <c r="I52" s="22" t="str">
        <f t="shared" si="0"/>
        <v>805027743_CMF_28213</v>
      </c>
      <c r="J52" s="23">
        <v>44180</v>
      </c>
      <c r="K52" s="24">
        <v>8775</v>
      </c>
      <c r="L52" s="24">
        <v>8775</v>
      </c>
      <c r="M52" s="22" t="s">
        <v>107</v>
      </c>
      <c r="N52" s="22"/>
      <c r="O52" s="22" t="s">
        <v>144</v>
      </c>
      <c r="P52" s="22" t="s">
        <v>81</v>
      </c>
      <c r="Q52" s="24">
        <v>8775</v>
      </c>
      <c r="R52" s="24">
        <v>0</v>
      </c>
      <c r="S52" s="22"/>
      <c r="T52" s="24">
        <v>8775</v>
      </c>
      <c r="U52" s="22" t="s">
        <v>127</v>
      </c>
      <c r="V52" s="24">
        <v>0</v>
      </c>
      <c r="W52" s="24">
        <v>8775</v>
      </c>
      <c r="X52" s="24"/>
      <c r="Y52" s="24"/>
      <c r="Z52" s="22"/>
      <c r="AA52" s="22"/>
      <c r="AB52" s="22"/>
      <c r="AC52" s="22"/>
      <c r="AD52" s="22"/>
      <c r="AE52" s="23">
        <v>44204</v>
      </c>
      <c r="AF52" s="22"/>
      <c r="AG52" s="22">
        <v>9</v>
      </c>
      <c r="AH52" s="22"/>
      <c r="AI52" s="22" t="s">
        <v>109</v>
      </c>
      <c r="AJ52" s="22">
        <v>1</v>
      </c>
      <c r="AK52" s="22">
        <v>21001231</v>
      </c>
      <c r="AL52" s="22">
        <v>20210108</v>
      </c>
      <c r="AM52" s="22">
        <v>8775</v>
      </c>
      <c r="AN52" s="22">
        <v>0</v>
      </c>
      <c r="AO52" s="22">
        <v>20221011</v>
      </c>
    </row>
    <row r="53" spans="1:41" hidden="1" x14ac:dyDescent="0.25">
      <c r="A53" s="22">
        <v>805027743</v>
      </c>
      <c r="B53" s="22" t="s">
        <v>16</v>
      </c>
      <c r="C53" s="22" t="s">
        <v>13</v>
      </c>
      <c r="D53" s="22">
        <v>51211</v>
      </c>
      <c r="E53" s="22" t="s">
        <v>13</v>
      </c>
      <c r="F53" s="22">
        <v>51211</v>
      </c>
      <c r="G53" s="22"/>
      <c r="H53" s="22" t="s">
        <v>128</v>
      </c>
      <c r="I53" s="22" t="str">
        <f t="shared" si="0"/>
        <v>805027743_CMF_51211</v>
      </c>
      <c r="J53" s="23">
        <v>44369</v>
      </c>
      <c r="K53" s="24">
        <v>237330</v>
      </c>
      <c r="L53" s="24">
        <v>237330</v>
      </c>
      <c r="M53" s="22" t="s">
        <v>107</v>
      </c>
      <c r="N53" s="22"/>
      <c r="O53" s="22" t="s">
        <v>144</v>
      </c>
      <c r="P53" s="22" t="s">
        <v>81</v>
      </c>
      <c r="Q53" s="24">
        <v>237330</v>
      </c>
      <c r="R53" s="24">
        <v>0</v>
      </c>
      <c r="S53" s="22"/>
      <c r="T53" s="24">
        <v>237330</v>
      </c>
      <c r="U53" s="22" t="s">
        <v>129</v>
      </c>
      <c r="V53" s="24">
        <v>0</v>
      </c>
      <c r="W53" s="24">
        <v>237330</v>
      </c>
      <c r="X53" s="24"/>
      <c r="Y53" s="24"/>
      <c r="Z53" s="22"/>
      <c r="AA53" s="22"/>
      <c r="AB53" s="22"/>
      <c r="AC53" s="22"/>
      <c r="AD53" s="22"/>
      <c r="AE53" s="23">
        <v>44572</v>
      </c>
      <c r="AF53" s="22"/>
      <c r="AG53" s="22">
        <v>9</v>
      </c>
      <c r="AH53" s="22"/>
      <c r="AI53" s="22" t="s">
        <v>109</v>
      </c>
      <c r="AJ53" s="22">
        <v>1</v>
      </c>
      <c r="AK53" s="22">
        <v>21001231</v>
      </c>
      <c r="AL53" s="22">
        <v>20220111</v>
      </c>
      <c r="AM53" s="22">
        <v>237330</v>
      </c>
      <c r="AN53" s="22">
        <v>0</v>
      </c>
      <c r="AO53" s="22">
        <v>20221011</v>
      </c>
    </row>
    <row r="54" spans="1:41" hidden="1" x14ac:dyDescent="0.25">
      <c r="A54" s="22">
        <v>805027743</v>
      </c>
      <c r="B54" s="22" t="s">
        <v>16</v>
      </c>
      <c r="C54" s="22" t="s">
        <v>13</v>
      </c>
      <c r="D54" s="22">
        <v>51213</v>
      </c>
      <c r="E54" s="22" t="s">
        <v>13</v>
      </c>
      <c r="F54" s="22">
        <v>51213</v>
      </c>
      <c r="G54" s="22"/>
      <c r="H54" s="22" t="s">
        <v>130</v>
      </c>
      <c r="I54" s="22" t="str">
        <f t="shared" si="0"/>
        <v>805027743_CMF_51213</v>
      </c>
      <c r="J54" s="23">
        <v>44369</v>
      </c>
      <c r="K54" s="24">
        <v>8775</v>
      </c>
      <c r="L54" s="24">
        <v>8775</v>
      </c>
      <c r="M54" s="22" t="s">
        <v>107</v>
      </c>
      <c r="N54" s="22"/>
      <c r="O54" s="22" t="s">
        <v>144</v>
      </c>
      <c r="P54" s="22" t="s">
        <v>81</v>
      </c>
      <c r="Q54" s="24">
        <v>8775</v>
      </c>
      <c r="R54" s="24">
        <v>0</v>
      </c>
      <c r="S54" s="22"/>
      <c r="T54" s="24">
        <v>8775</v>
      </c>
      <c r="U54" s="22" t="s">
        <v>129</v>
      </c>
      <c r="V54" s="24">
        <v>0</v>
      </c>
      <c r="W54" s="24">
        <v>8775</v>
      </c>
      <c r="X54" s="24"/>
      <c r="Y54" s="24"/>
      <c r="Z54" s="22"/>
      <c r="AA54" s="22"/>
      <c r="AB54" s="22"/>
      <c r="AC54" s="22"/>
      <c r="AD54" s="22"/>
      <c r="AE54" s="23">
        <v>44572</v>
      </c>
      <c r="AF54" s="22"/>
      <c r="AG54" s="22">
        <v>9</v>
      </c>
      <c r="AH54" s="22"/>
      <c r="AI54" s="22" t="s">
        <v>109</v>
      </c>
      <c r="AJ54" s="22">
        <v>1</v>
      </c>
      <c r="AK54" s="22">
        <v>21001231</v>
      </c>
      <c r="AL54" s="22">
        <v>20220111</v>
      </c>
      <c r="AM54" s="22">
        <v>8775</v>
      </c>
      <c r="AN54" s="22">
        <v>0</v>
      </c>
      <c r="AO54" s="22">
        <v>20221011</v>
      </c>
    </row>
    <row r="55" spans="1:41" hidden="1" x14ac:dyDescent="0.25">
      <c r="A55" s="22">
        <v>805027743</v>
      </c>
      <c r="B55" s="22" t="s">
        <v>16</v>
      </c>
      <c r="C55" s="22" t="s">
        <v>13</v>
      </c>
      <c r="D55" s="22">
        <v>51214</v>
      </c>
      <c r="E55" s="22" t="s">
        <v>13</v>
      </c>
      <c r="F55" s="22">
        <v>51214</v>
      </c>
      <c r="G55" s="22"/>
      <c r="H55" s="22" t="s">
        <v>131</v>
      </c>
      <c r="I55" s="22" t="str">
        <f t="shared" si="0"/>
        <v>805027743_CMF_51214</v>
      </c>
      <c r="J55" s="23">
        <v>44369</v>
      </c>
      <c r="K55" s="24">
        <v>70320</v>
      </c>
      <c r="L55" s="24">
        <v>70320</v>
      </c>
      <c r="M55" s="22" t="s">
        <v>107</v>
      </c>
      <c r="N55" s="22"/>
      <c r="O55" s="22" t="s">
        <v>144</v>
      </c>
      <c r="P55" s="22" t="s">
        <v>81</v>
      </c>
      <c r="Q55" s="24">
        <v>70320</v>
      </c>
      <c r="R55" s="24">
        <v>0</v>
      </c>
      <c r="S55" s="22"/>
      <c r="T55" s="24">
        <v>70320</v>
      </c>
      <c r="U55" s="22" t="s">
        <v>132</v>
      </c>
      <c r="V55" s="24">
        <v>0</v>
      </c>
      <c r="W55" s="24">
        <v>70320</v>
      </c>
      <c r="X55" s="24"/>
      <c r="Y55" s="24"/>
      <c r="Z55" s="22"/>
      <c r="AA55" s="22"/>
      <c r="AB55" s="22"/>
      <c r="AC55" s="22"/>
      <c r="AD55" s="22"/>
      <c r="AE55" s="23">
        <v>44572</v>
      </c>
      <c r="AF55" s="22"/>
      <c r="AG55" s="22">
        <v>9</v>
      </c>
      <c r="AH55" s="22"/>
      <c r="AI55" s="22" t="s">
        <v>109</v>
      </c>
      <c r="AJ55" s="22">
        <v>1</v>
      </c>
      <c r="AK55" s="22">
        <v>21001231</v>
      </c>
      <c r="AL55" s="22">
        <v>20220111</v>
      </c>
      <c r="AM55" s="22">
        <v>70320</v>
      </c>
      <c r="AN55" s="22">
        <v>0</v>
      </c>
      <c r="AO55" s="22">
        <v>20221011</v>
      </c>
    </row>
    <row r="56" spans="1:41" hidden="1" x14ac:dyDescent="0.25">
      <c r="A56" s="22">
        <v>805027743</v>
      </c>
      <c r="B56" s="22" t="s">
        <v>16</v>
      </c>
      <c r="C56" s="22" t="s">
        <v>13</v>
      </c>
      <c r="D56" s="22">
        <v>51215</v>
      </c>
      <c r="E56" s="22" t="s">
        <v>13</v>
      </c>
      <c r="F56" s="22">
        <v>51215</v>
      </c>
      <c r="G56" s="22"/>
      <c r="H56" s="22" t="s">
        <v>133</v>
      </c>
      <c r="I56" s="22" t="str">
        <f t="shared" si="0"/>
        <v>805027743_CMF_51215</v>
      </c>
      <c r="J56" s="23">
        <v>44369</v>
      </c>
      <c r="K56" s="24">
        <v>810000</v>
      </c>
      <c r="L56" s="24">
        <v>810000</v>
      </c>
      <c r="M56" s="22" t="s">
        <v>107</v>
      </c>
      <c r="N56" s="22"/>
      <c r="O56" s="22" t="s">
        <v>144</v>
      </c>
      <c r="P56" s="22" t="s">
        <v>81</v>
      </c>
      <c r="Q56" s="24">
        <v>810000</v>
      </c>
      <c r="R56" s="24">
        <v>0</v>
      </c>
      <c r="S56" s="22"/>
      <c r="T56" s="24">
        <v>810000</v>
      </c>
      <c r="U56" s="22" t="s">
        <v>134</v>
      </c>
      <c r="V56" s="24">
        <v>0</v>
      </c>
      <c r="W56" s="24">
        <v>810000</v>
      </c>
      <c r="X56" s="24"/>
      <c r="Y56" s="24"/>
      <c r="Z56" s="22"/>
      <c r="AA56" s="22"/>
      <c r="AB56" s="22"/>
      <c r="AC56" s="22"/>
      <c r="AD56" s="22"/>
      <c r="AE56" s="23">
        <v>44572</v>
      </c>
      <c r="AF56" s="22"/>
      <c r="AG56" s="22">
        <v>9</v>
      </c>
      <c r="AH56" s="22"/>
      <c r="AI56" s="22" t="s">
        <v>109</v>
      </c>
      <c r="AJ56" s="22">
        <v>1</v>
      </c>
      <c r="AK56" s="22">
        <v>21001231</v>
      </c>
      <c r="AL56" s="22">
        <v>20220111</v>
      </c>
      <c r="AM56" s="22">
        <v>810000</v>
      </c>
      <c r="AN56" s="22">
        <v>0</v>
      </c>
      <c r="AO56" s="22">
        <v>20221011</v>
      </c>
    </row>
    <row r="57" spans="1:41" hidden="1" x14ac:dyDescent="0.25">
      <c r="A57" s="22">
        <v>805027743</v>
      </c>
      <c r="B57" s="22" t="s">
        <v>16</v>
      </c>
      <c r="C57" s="22" t="s">
        <v>13</v>
      </c>
      <c r="D57" s="22">
        <v>71651</v>
      </c>
      <c r="E57" s="22" t="s">
        <v>13</v>
      </c>
      <c r="F57" s="22">
        <v>71651</v>
      </c>
      <c r="G57" s="22"/>
      <c r="H57" s="22" t="s">
        <v>135</v>
      </c>
      <c r="I57" s="22" t="str">
        <f t="shared" si="0"/>
        <v>805027743_CMF_71651</v>
      </c>
      <c r="J57" s="23">
        <v>44517</v>
      </c>
      <c r="K57" s="24">
        <v>9311635</v>
      </c>
      <c r="L57" s="24">
        <v>9290224</v>
      </c>
      <c r="M57" s="22" t="s">
        <v>136</v>
      </c>
      <c r="N57" s="22"/>
      <c r="O57" s="22" t="s">
        <v>144</v>
      </c>
      <c r="P57" s="22" t="s">
        <v>81</v>
      </c>
      <c r="Q57" s="24">
        <v>9311635</v>
      </c>
      <c r="R57" s="24">
        <v>0</v>
      </c>
      <c r="S57" s="22"/>
      <c r="T57" s="24">
        <v>9311635</v>
      </c>
      <c r="U57" s="22" t="s">
        <v>137</v>
      </c>
      <c r="V57" s="24">
        <v>0</v>
      </c>
      <c r="W57" s="24">
        <v>9311635</v>
      </c>
      <c r="X57" s="24"/>
      <c r="Y57" s="24"/>
      <c r="Z57" s="22"/>
      <c r="AA57" s="22"/>
      <c r="AB57" s="22"/>
      <c r="AC57" s="22"/>
      <c r="AD57" s="22"/>
      <c r="AE57" s="23">
        <v>44551</v>
      </c>
      <c r="AF57" s="22"/>
      <c r="AG57" s="22">
        <v>9</v>
      </c>
      <c r="AH57" s="22"/>
      <c r="AI57" s="22" t="s">
        <v>109</v>
      </c>
      <c r="AJ57" s="22">
        <v>1</v>
      </c>
      <c r="AK57" s="22">
        <v>21001231</v>
      </c>
      <c r="AL57" s="22">
        <v>20211221</v>
      </c>
      <c r="AM57" s="22">
        <v>9311635</v>
      </c>
      <c r="AN57" s="22">
        <v>0</v>
      </c>
      <c r="AO57" s="22">
        <v>20221011</v>
      </c>
    </row>
  </sheetData>
  <autoFilter ref="A2:AO57" xr:uid="{FFB21065-BE9A-4246-9F3B-C9F0E36D2B91}">
    <filterColumn colId="14">
      <filters>
        <filter val="FACTURA CANCELADA"/>
      </filters>
    </filterColumn>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BAA1E-EC30-484E-8235-D3F1F6602B40}">
  <dimension ref="B1:L41"/>
  <sheetViews>
    <sheetView showGridLines="0" tabSelected="1" topLeftCell="A9" zoomScale="90" zoomScaleNormal="90" zoomScaleSheetLayoutView="100" workbookViewId="0">
      <selection activeCell="M26" sqref="M26"/>
    </sheetView>
  </sheetViews>
  <sheetFormatPr baseColWidth="10" defaultRowHeight="12.75" x14ac:dyDescent="0.2"/>
  <cols>
    <col min="1" max="1" width="1" style="38" customWidth="1"/>
    <col min="2" max="2" width="11.42578125" style="38"/>
    <col min="3" max="3" width="17.5703125" style="38" customWidth="1"/>
    <col min="4" max="4" width="11.5703125" style="38" customWidth="1"/>
    <col min="5" max="8" width="11.42578125" style="38"/>
    <col min="9" max="9" width="22.5703125" style="38" customWidth="1"/>
    <col min="10" max="10" width="14" style="38" customWidth="1"/>
    <col min="11" max="11" width="1.7109375" style="38" customWidth="1"/>
    <col min="12" max="220" width="11.42578125" style="38"/>
    <col min="221" max="221" width="4.42578125" style="38" customWidth="1"/>
    <col min="222" max="222" width="11.42578125" style="38"/>
    <col min="223" max="223" width="17.5703125" style="38" customWidth="1"/>
    <col min="224" max="224" width="11.5703125" style="38" customWidth="1"/>
    <col min="225" max="228" width="11.42578125" style="38"/>
    <col min="229" max="229" width="22.5703125" style="38" customWidth="1"/>
    <col min="230" max="230" width="14" style="38" customWidth="1"/>
    <col min="231" max="231" width="1.7109375" style="38" customWidth="1"/>
    <col min="232" max="476" width="11.42578125" style="38"/>
    <col min="477" max="477" width="4.42578125" style="38" customWidth="1"/>
    <col min="478" max="478" width="11.42578125" style="38"/>
    <col min="479" max="479" width="17.5703125" style="38" customWidth="1"/>
    <col min="480" max="480" width="11.5703125" style="38" customWidth="1"/>
    <col min="481" max="484" width="11.42578125" style="38"/>
    <col min="485" max="485" width="22.5703125" style="38" customWidth="1"/>
    <col min="486" max="486" width="14" style="38" customWidth="1"/>
    <col min="487" max="487" width="1.7109375" style="38" customWidth="1"/>
    <col min="488" max="732" width="11.42578125" style="38"/>
    <col min="733" max="733" width="4.42578125" style="38" customWidth="1"/>
    <col min="734" max="734" width="11.42578125" style="38"/>
    <col min="735" max="735" width="17.5703125" style="38" customWidth="1"/>
    <col min="736" max="736" width="11.5703125" style="38" customWidth="1"/>
    <col min="737" max="740" width="11.42578125" style="38"/>
    <col min="741" max="741" width="22.5703125" style="38" customWidth="1"/>
    <col min="742" max="742" width="14" style="38" customWidth="1"/>
    <col min="743" max="743" width="1.7109375" style="38" customWidth="1"/>
    <col min="744" max="988" width="11.42578125" style="38"/>
    <col min="989" max="989" width="4.42578125" style="38" customWidth="1"/>
    <col min="990" max="990" width="11.42578125" style="38"/>
    <col min="991" max="991" width="17.5703125" style="38" customWidth="1"/>
    <col min="992" max="992" width="11.5703125" style="38" customWidth="1"/>
    <col min="993" max="996" width="11.42578125" style="38"/>
    <col min="997" max="997" width="22.5703125" style="38" customWidth="1"/>
    <col min="998" max="998" width="14" style="38" customWidth="1"/>
    <col min="999" max="999" width="1.7109375" style="38" customWidth="1"/>
    <col min="1000" max="1244" width="11.42578125" style="38"/>
    <col min="1245" max="1245" width="4.42578125" style="38" customWidth="1"/>
    <col min="1246" max="1246" width="11.42578125" style="38"/>
    <col min="1247" max="1247" width="17.5703125" style="38" customWidth="1"/>
    <col min="1248" max="1248" width="11.5703125" style="38" customWidth="1"/>
    <col min="1249" max="1252" width="11.42578125" style="38"/>
    <col min="1253" max="1253" width="22.5703125" style="38" customWidth="1"/>
    <col min="1254" max="1254" width="14" style="38" customWidth="1"/>
    <col min="1255" max="1255" width="1.7109375" style="38" customWidth="1"/>
    <col min="1256" max="1500" width="11.42578125" style="38"/>
    <col min="1501" max="1501" width="4.42578125" style="38" customWidth="1"/>
    <col min="1502" max="1502" width="11.42578125" style="38"/>
    <col min="1503" max="1503" width="17.5703125" style="38" customWidth="1"/>
    <col min="1504" max="1504" width="11.5703125" style="38" customWidth="1"/>
    <col min="1505" max="1508" width="11.42578125" style="38"/>
    <col min="1509" max="1509" width="22.5703125" style="38" customWidth="1"/>
    <col min="1510" max="1510" width="14" style="38" customWidth="1"/>
    <col min="1511" max="1511" width="1.7109375" style="38" customWidth="1"/>
    <col min="1512" max="1756" width="11.42578125" style="38"/>
    <col min="1757" max="1757" width="4.42578125" style="38" customWidth="1"/>
    <col min="1758" max="1758" width="11.42578125" style="38"/>
    <col min="1759" max="1759" width="17.5703125" style="38" customWidth="1"/>
    <col min="1760" max="1760" width="11.5703125" style="38" customWidth="1"/>
    <col min="1761" max="1764" width="11.42578125" style="38"/>
    <col min="1765" max="1765" width="22.5703125" style="38" customWidth="1"/>
    <col min="1766" max="1766" width="14" style="38" customWidth="1"/>
    <col min="1767" max="1767" width="1.7109375" style="38" customWidth="1"/>
    <col min="1768" max="2012" width="11.42578125" style="38"/>
    <col min="2013" max="2013" width="4.42578125" style="38" customWidth="1"/>
    <col min="2014" max="2014" width="11.42578125" style="38"/>
    <col min="2015" max="2015" width="17.5703125" style="38" customWidth="1"/>
    <col min="2016" max="2016" width="11.5703125" style="38" customWidth="1"/>
    <col min="2017" max="2020" width="11.42578125" style="38"/>
    <col min="2021" max="2021" width="22.5703125" style="38" customWidth="1"/>
    <col min="2022" max="2022" width="14" style="38" customWidth="1"/>
    <col min="2023" max="2023" width="1.7109375" style="38" customWidth="1"/>
    <col min="2024" max="2268" width="11.42578125" style="38"/>
    <col min="2269" max="2269" width="4.42578125" style="38" customWidth="1"/>
    <col min="2270" max="2270" width="11.42578125" style="38"/>
    <col min="2271" max="2271" width="17.5703125" style="38" customWidth="1"/>
    <col min="2272" max="2272" width="11.5703125" style="38" customWidth="1"/>
    <col min="2273" max="2276" width="11.42578125" style="38"/>
    <col min="2277" max="2277" width="22.5703125" style="38" customWidth="1"/>
    <col min="2278" max="2278" width="14" style="38" customWidth="1"/>
    <col min="2279" max="2279" width="1.7109375" style="38" customWidth="1"/>
    <col min="2280" max="2524" width="11.42578125" style="38"/>
    <col min="2525" max="2525" width="4.42578125" style="38" customWidth="1"/>
    <col min="2526" max="2526" width="11.42578125" style="38"/>
    <col min="2527" max="2527" width="17.5703125" style="38" customWidth="1"/>
    <col min="2528" max="2528" width="11.5703125" style="38" customWidth="1"/>
    <col min="2529" max="2532" width="11.42578125" style="38"/>
    <col min="2533" max="2533" width="22.5703125" style="38" customWidth="1"/>
    <col min="2534" max="2534" width="14" style="38" customWidth="1"/>
    <col min="2535" max="2535" width="1.7109375" style="38" customWidth="1"/>
    <col min="2536" max="2780" width="11.42578125" style="38"/>
    <col min="2781" max="2781" width="4.42578125" style="38" customWidth="1"/>
    <col min="2782" max="2782" width="11.42578125" style="38"/>
    <col min="2783" max="2783" width="17.5703125" style="38" customWidth="1"/>
    <col min="2784" max="2784" width="11.5703125" style="38" customWidth="1"/>
    <col min="2785" max="2788" width="11.42578125" style="38"/>
    <col min="2789" max="2789" width="22.5703125" style="38" customWidth="1"/>
    <col min="2790" max="2790" width="14" style="38" customWidth="1"/>
    <col min="2791" max="2791" width="1.7109375" style="38" customWidth="1"/>
    <col min="2792" max="3036" width="11.42578125" style="38"/>
    <col min="3037" max="3037" width="4.42578125" style="38" customWidth="1"/>
    <col min="3038" max="3038" width="11.42578125" style="38"/>
    <col min="3039" max="3039" width="17.5703125" style="38" customWidth="1"/>
    <col min="3040" max="3040" width="11.5703125" style="38" customWidth="1"/>
    <col min="3041" max="3044" width="11.42578125" style="38"/>
    <col min="3045" max="3045" width="22.5703125" style="38" customWidth="1"/>
    <col min="3046" max="3046" width="14" style="38" customWidth="1"/>
    <col min="3047" max="3047" width="1.7109375" style="38" customWidth="1"/>
    <col min="3048" max="3292" width="11.42578125" style="38"/>
    <col min="3293" max="3293" width="4.42578125" style="38" customWidth="1"/>
    <col min="3294" max="3294" width="11.42578125" style="38"/>
    <col min="3295" max="3295" width="17.5703125" style="38" customWidth="1"/>
    <col min="3296" max="3296" width="11.5703125" style="38" customWidth="1"/>
    <col min="3297" max="3300" width="11.42578125" style="38"/>
    <col min="3301" max="3301" width="22.5703125" style="38" customWidth="1"/>
    <col min="3302" max="3302" width="14" style="38" customWidth="1"/>
    <col min="3303" max="3303" width="1.7109375" style="38" customWidth="1"/>
    <col min="3304" max="3548" width="11.42578125" style="38"/>
    <col min="3549" max="3549" width="4.42578125" style="38" customWidth="1"/>
    <col min="3550" max="3550" width="11.42578125" style="38"/>
    <col min="3551" max="3551" width="17.5703125" style="38" customWidth="1"/>
    <col min="3552" max="3552" width="11.5703125" style="38" customWidth="1"/>
    <col min="3553" max="3556" width="11.42578125" style="38"/>
    <col min="3557" max="3557" width="22.5703125" style="38" customWidth="1"/>
    <col min="3558" max="3558" width="14" style="38" customWidth="1"/>
    <col min="3559" max="3559" width="1.7109375" style="38" customWidth="1"/>
    <col min="3560" max="3804" width="11.42578125" style="38"/>
    <col min="3805" max="3805" width="4.42578125" style="38" customWidth="1"/>
    <col min="3806" max="3806" width="11.42578125" style="38"/>
    <col min="3807" max="3807" width="17.5703125" style="38" customWidth="1"/>
    <col min="3808" max="3808" width="11.5703125" style="38" customWidth="1"/>
    <col min="3809" max="3812" width="11.42578125" style="38"/>
    <col min="3813" max="3813" width="22.5703125" style="38" customWidth="1"/>
    <col min="3814" max="3814" width="14" style="38" customWidth="1"/>
    <col min="3815" max="3815" width="1.7109375" style="38" customWidth="1"/>
    <col min="3816" max="4060" width="11.42578125" style="38"/>
    <col min="4061" max="4061" width="4.42578125" style="38" customWidth="1"/>
    <col min="4062" max="4062" width="11.42578125" style="38"/>
    <col min="4063" max="4063" width="17.5703125" style="38" customWidth="1"/>
    <col min="4064" max="4064" width="11.5703125" style="38" customWidth="1"/>
    <col min="4065" max="4068" width="11.42578125" style="38"/>
    <col min="4069" max="4069" width="22.5703125" style="38" customWidth="1"/>
    <col min="4070" max="4070" width="14" style="38" customWidth="1"/>
    <col min="4071" max="4071" width="1.7109375" style="38" customWidth="1"/>
    <col min="4072" max="4316" width="11.42578125" style="38"/>
    <col min="4317" max="4317" width="4.42578125" style="38" customWidth="1"/>
    <col min="4318" max="4318" width="11.42578125" style="38"/>
    <col min="4319" max="4319" width="17.5703125" style="38" customWidth="1"/>
    <col min="4320" max="4320" width="11.5703125" style="38" customWidth="1"/>
    <col min="4321" max="4324" width="11.42578125" style="38"/>
    <col min="4325" max="4325" width="22.5703125" style="38" customWidth="1"/>
    <col min="4326" max="4326" width="14" style="38" customWidth="1"/>
    <col min="4327" max="4327" width="1.7109375" style="38" customWidth="1"/>
    <col min="4328" max="4572" width="11.42578125" style="38"/>
    <col min="4573" max="4573" width="4.42578125" style="38" customWidth="1"/>
    <col min="4574" max="4574" width="11.42578125" style="38"/>
    <col min="4575" max="4575" width="17.5703125" style="38" customWidth="1"/>
    <col min="4576" max="4576" width="11.5703125" style="38" customWidth="1"/>
    <col min="4577" max="4580" width="11.42578125" style="38"/>
    <col min="4581" max="4581" width="22.5703125" style="38" customWidth="1"/>
    <col min="4582" max="4582" width="14" style="38" customWidth="1"/>
    <col min="4583" max="4583" width="1.7109375" style="38" customWidth="1"/>
    <col min="4584" max="4828" width="11.42578125" style="38"/>
    <col min="4829" max="4829" width="4.42578125" style="38" customWidth="1"/>
    <col min="4830" max="4830" width="11.42578125" style="38"/>
    <col min="4831" max="4831" width="17.5703125" style="38" customWidth="1"/>
    <col min="4832" max="4832" width="11.5703125" style="38" customWidth="1"/>
    <col min="4833" max="4836" width="11.42578125" style="38"/>
    <col min="4837" max="4837" width="22.5703125" style="38" customWidth="1"/>
    <col min="4838" max="4838" width="14" style="38" customWidth="1"/>
    <col min="4839" max="4839" width="1.7109375" style="38" customWidth="1"/>
    <col min="4840" max="5084" width="11.42578125" style="38"/>
    <col min="5085" max="5085" width="4.42578125" style="38" customWidth="1"/>
    <col min="5086" max="5086" width="11.42578125" style="38"/>
    <col min="5087" max="5087" width="17.5703125" style="38" customWidth="1"/>
    <col min="5088" max="5088" width="11.5703125" style="38" customWidth="1"/>
    <col min="5089" max="5092" width="11.42578125" style="38"/>
    <col min="5093" max="5093" width="22.5703125" style="38" customWidth="1"/>
    <col min="5094" max="5094" width="14" style="38" customWidth="1"/>
    <col min="5095" max="5095" width="1.7109375" style="38" customWidth="1"/>
    <col min="5096" max="5340" width="11.42578125" style="38"/>
    <col min="5341" max="5341" width="4.42578125" style="38" customWidth="1"/>
    <col min="5342" max="5342" width="11.42578125" style="38"/>
    <col min="5343" max="5343" width="17.5703125" style="38" customWidth="1"/>
    <col min="5344" max="5344" width="11.5703125" style="38" customWidth="1"/>
    <col min="5345" max="5348" width="11.42578125" style="38"/>
    <col min="5349" max="5349" width="22.5703125" style="38" customWidth="1"/>
    <col min="5350" max="5350" width="14" style="38" customWidth="1"/>
    <col min="5351" max="5351" width="1.7109375" style="38" customWidth="1"/>
    <col min="5352" max="5596" width="11.42578125" style="38"/>
    <col min="5597" max="5597" width="4.42578125" style="38" customWidth="1"/>
    <col min="5598" max="5598" width="11.42578125" style="38"/>
    <col min="5599" max="5599" width="17.5703125" style="38" customWidth="1"/>
    <col min="5600" max="5600" width="11.5703125" style="38" customWidth="1"/>
    <col min="5601" max="5604" width="11.42578125" style="38"/>
    <col min="5605" max="5605" width="22.5703125" style="38" customWidth="1"/>
    <col min="5606" max="5606" width="14" style="38" customWidth="1"/>
    <col min="5607" max="5607" width="1.7109375" style="38" customWidth="1"/>
    <col min="5608" max="5852" width="11.42578125" style="38"/>
    <col min="5853" max="5853" width="4.42578125" style="38" customWidth="1"/>
    <col min="5854" max="5854" width="11.42578125" style="38"/>
    <col min="5855" max="5855" width="17.5703125" style="38" customWidth="1"/>
    <col min="5856" max="5856" width="11.5703125" style="38" customWidth="1"/>
    <col min="5857" max="5860" width="11.42578125" style="38"/>
    <col min="5861" max="5861" width="22.5703125" style="38" customWidth="1"/>
    <col min="5862" max="5862" width="14" style="38" customWidth="1"/>
    <col min="5863" max="5863" width="1.7109375" style="38" customWidth="1"/>
    <col min="5864" max="6108" width="11.42578125" style="38"/>
    <col min="6109" max="6109" width="4.42578125" style="38" customWidth="1"/>
    <col min="6110" max="6110" width="11.42578125" style="38"/>
    <col min="6111" max="6111" width="17.5703125" style="38" customWidth="1"/>
    <col min="6112" max="6112" width="11.5703125" style="38" customWidth="1"/>
    <col min="6113" max="6116" width="11.42578125" style="38"/>
    <col min="6117" max="6117" width="22.5703125" style="38" customWidth="1"/>
    <col min="6118" max="6118" width="14" style="38" customWidth="1"/>
    <col min="6119" max="6119" width="1.7109375" style="38" customWidth="1"/>
    <col min="6120" max="6364" width="11.42578125" style="38"/>
    <col min="6365" max="6365" width="4.42578125" style="38" customWidth="1"/>
    <col min="6366" max="6366" width="11.42578125" style="38"/>
    <col min="6367" max="6367" width="17.5703125" style="38" customWidth="1"/>
    <col min="6368" max="6368" width="11.5703125" style="38" customWidth="1"/>
    <col min="6369" max="6372" width="11.42578125" style="38"/>
    <col min="6373" max="6373" width="22.5703125" style="38" customWidth="1"/>
    <col min="6374" max="6374" width="14" style="38" customWidth="1"/>
    <col min="6375" max="6375" width="1.7109375" style="38" customWidth="1"/>
    <col min="6376" max="6620" width="11.42578125" style="38"/>
    <col min="6621" max="6621" width="4.42578125" style="38" customWidth="1"/>
    <col min="6622" max="6622" width="11.42578125" style="38"/>
    <col min="6623" max="6623" width="17.5703125" style="38" customWidth="1"/>
    <col min="6624" max="6624" width="11.5703125" style="38" customWidth="1"/>
    <col min="6625" max="6628" width="11.42578125" style="38"/>
    <col min="6629" max="6629" width="22.5703125" style="38" customWidth="1"/>
    <col min="6630" max="6630" width="14" style="38" customWidth="1"/>
    <col min="6631" max="6631" width="1.7109375" style="38" customWidth="1"/>
    <col min="6632" max="6876" width="11.42578125" style="38"/>
    <col min="6877" max="6877" width="4.42578125" style="38" customWidth="1"/>
    <col min="6878" max="6878" width="11.42578125" style="38"/>
    <col min="6879" max="6879" width="17.5703125" style="38" customWidth="1"/>
    <col min="6880" max="6880" width="11.5703125" style="38" customWidth="1"/>
    <col min="6881" max="6884" width="11.42578125" style="38"/>
    <col min="6885" max="6885" width="22.5703125" style="38" customWidth="1"/>
    <col min="6886" max="6886" width="14" style="38" customWidth="1"/>
    <col min="6887" max="6887" width="1.7109375" style="38" customWidth="1"/>
    <col min="6888" max="7132" width="11.42578125" style="38"/>
    <col min="7133" max="7133" width="4.42578125" style="38" customWidth="1"/>
    <col min="7134" max="7134" width="11.42578125" style="38"/>
    <col min="7135" max="7135" width="17.5703125" style="38" customWidth="1"/>
    <col min="7136" max="7136" width="11.5703125" style="38" customWidth="1"/>
    <col min="7137" max="7140" width="11.42578125" style="38"/>
    <col min="7141" max="7141" width="22.5703125" style="38" customWidth="1"/>
    <col min="7142" max="7142" width="14" style="38" customWidth="1"/>
    <col min="7143" max="7143" width="1.7109375" style="38" customWidth="1"/>
    <col min="7144" max="7388" width="11.42578125" style="38"/>
    <col min="7389" max="7389" width="4.42578125" style="38" customWidth="1"/>
    <col min="7390" max="7390" width="11.42578125" style="38"/>
    <col min="7391" max="7391" width="17.5703125" style="38" customWidth="1"/>
    <col min="7392" max="7392" width="11.5703125" style="38" customWidth="1"/>
    <col min="7393" max="7396" width="11.42578125" style="38"/>
    <col min="7397" max="7397" width="22.5703125" style="38" customWidth="1"/>
    <col min="7398" max="7398" width="14" style="38" customWidth="1"/>
    <col min="7399" max="7399" width="1.7109375" style="38" customWidth="1"/>
    <col min="7400" max="7644" width="11.42578125" style="38"/>
    <col min="7645" max="7645" width="4.42578125" style="38" customWidth="1"/>
    <col min="7646" max="7646" width="11.42578125" style="38"/>
    <col min="7647" max="7647" width="17.5703125" style="38" customWidth="1"/>
    <col min="7648" max="7648" width="11.5703125" style="38" customWidth="1"/>
    <col min="7649" max="7652" width="11.42578125" style="38"/>
    <col min="7653" max="7653" width="22.5703125" style="38" customWidth="1"/>
    <col min="7654" max="7654" width="14" style="38" customWidth="1"/>
    <col min="7655" max="7655" width="1.7109375" style="38" customWidth="1"/>
    <col min="7656" max="7900" width="11.42578125" style="38"/>
    <col min="7901" max="7901" width="4.42578125" style="38" customWidth="1"/>
    <col min="7902" max="7902" width="11.42578125" style="38"/>
    <col min="7903" max="7903" width="17.5703125" style="38" customWidth="1"/>
    <col min="7904" max="7904" width="11.5703125" style="38" customWidth="1"/>
    <col min="7905" max="7908" width="11.42578125" style="38"/>
    <col min="7909" max="7909" width="22.5703125" style="38" customWidth="1"/>
    <col min="7910" max="7910" width="14" style="38" customWidth="1"/>
    <col min="7911" max="7911" width="1.7109375" style="38" customWidth="1"/>
    <col min="7912" max="8156" width="11.42578125" style="38"/>
    <col min="8157" max="8157" width="4.42578125" style="38" customWidth="1"/>
    <col min="8158" max="8158" width="11.42578125" style="38"/>
    <col min="8159" max="8159" width="17.5703125" style="38" customWidth="1"/>
    <col min="8160" max="8160" width="11.5703125" style="38" customWidth="1"/>
    <col min="8161" max="8164" width="11.42578125" style="38"/>
    <col min="8165" max="8165" width="22.5703125" style="38" customWidth="1"/>
    <col min="8166" max="8166" width="14" style="38" customWidth="1"/>
    <col min="8167" max="8167" width="1.7109375" style="38" customWidth="1"/>
    <col min="8168" max="8412" width="11.42578125" style="38"/>
    <col min="8413" max="8413" width="4.42578125" style="38" customWidth="1"/>
    <col min="8414" max="8414" width="11.42578125" style="38"/>
    <col min="8415" max="8415" width="17.5703125" style="38" customWidth="1"/>
    <col min="8416" max="8416" width="11.5703125" style="38" customWidth="1"/>
    <col min="8417" max="8420" width="11.42578125" style="38"/>
    <col min="8421" max="8421" width="22.5703125" style="38" customWidth="1"/>
    <col min="8422" max="8422" width="14" style="38" customWidth="1"/>
    <col min="8423" max="8423" width="1.7109375" style="38" customWidth="1"/>
    <col min="8424" max="8668" width="11.42578125" style="38"/>
    <col min="8669" max="8669" width="4.42578125" style="38" customWidth="1"/>
    <col min="8670" max="8670" width="11.42578125" style="38"/>
    <col min="8671" max="8671" width="17.5703125" style="38" customWidth="1"/>
    <col min="8672" max="8672" width="11.5703125" style="38" customWidth="1"/>
    <col min="8673" max="8676" width="11.42578125" style="38"/>
    <col min="8677" max="8677" width="22.5703125" style="38" customWidth="1"/>
    <col min="8678" max="8678" width="14" style="38" customWidth="1"/>
    <col min="8679" max="8679" width="1.7109375" style="38" customWidth="1"/>
    <col min="8680" max="8924" width="11.42578125" style="38"/>
    <col min="8925" max="8925" width="4.42578125" style="38" customWidth="1"/>
    <col min="8926" max="8926" width="11.42578125" style="38"/>
    <col min="8927" max="8927" width="17.5703125" style="38" customWidth="1"/>
    <col min="8928" max="8928" width="11.5703125" style="38" customWidth="1"/>
    <col min="8929" max="8932" width="11.42578125" style="38"/>
    <col min="8933" max="8933" width="22.5703125" style="38" customWidth="1"/>
    <col min="8934" max="8934" width="14" style="38" customWidth="1"/>
    <col min="8935" max="8935" width="1.7109375" style="38" customWidth="1"/>
    <col min="8936" max="9180" width="11.42578125" style="38"/>
    <col min="9181" max="9181" width="4.42578125" style="38" customWidth="1"/>
    <col min="9182" max="9182" width="11.42578125" style="38"/>
    <col min="9183" max="9183" width="17.5703125" style="38" customWidth="1"/>
    <col min="9184" max="9184" width="11.5703125" style="38" customWidth="1"/>
    <col min="9185" max="9188" width="11.42578125" style="38"/>
    <col min="9189" max="9189" width="22.5703125" style="38" customWidth="1"/>
    <col min="9190" max="9190" width="14" style="38" customWidth="1"/>
    <col min="9191" max="9191" width="1.7109375" style="38" customWidth="1"/>
    <col min="9192" max="9436" width="11.42578125" style="38"/>
    <col min="9437" max="9437" width="4.42578125" style="38" customWidth="1"/>
    <col min="9438" max="9438" width="11.42578125" style="38"/>
    <col min="9439" max="9439" width="17.5703125" style="38" customWidth="1"/>
    <col min="9440" max="9440" width="11.5703125" style="38" customWidth="1"/>
    <col min="9441" max="9444" width="11.42578125" style="38"/>
    <col min="9445" max="9445" width="22.5703125" style="38" customWidth="1"/>
    <col min="9446" max="9446" width="14" style="38" customWidth="1"/>
    <col min="9447" max="9447" width="1.7109375" style="38" customWidth="1"/>
    <col min="9448" max="9692" width="11.42578125" style="38"/>
    <col min="9693" max="9693" width="4.42578125" style="38" customWidth="1"/>
    <col min="9694" max="9694" width="11.42578125" style="38"/>
    <col min="9695" max="9695" width="17.5703125" style="38" customWidth="1"/>
    <col min="9696" max="9696" width="11.5703125" style="38" customWidth="1"/>
    <col min="9697" max="9700" width="11.42578125" style="38"/>
    <col min="9701" max="9701" width="22.5703125" style="38" customWidth="1"/>
    <col min="9702" max="9702" width="14" style="38" customWidth="1"/>
    <col min="9703" max="9703" width="1.7109375" style="38" customWidth="1"/>
    <col min="9704" max="9948" width="11.42578125" style="38"/>
    <col min="9949" max="9949" width="4.42578125" style="38" customWidth="1"/>
    <col min="9950" max="9950" width="11.42578125" style="38"/>
    <col min="9951" max="9951" width="17.5703125" style="38" customWidth="1"/>
    <col min="9952" max="9952" width="11.5703125" style="38" customWidth="1"/>
    <col min="9953" max="9956" width="11.42578125" style="38"/>
    <col min="9957" max="9957" width="22.5703125" style="38" customWidth="1"/>
    <col min="9958" max="9958" width="14" style="38" customWidth="1"/>
    <col min="9959" max="9959" width="1.7109375" style="38" customWidth="1"/>
    <col min="9960" max="10204" width="11.42578125" style="38"/>
    <col min="10205" max="10205" width="4.42578125" style="38" customWidth="1"/>
    <col min="10206" max="10206" width="11.42578125" style="38"/>
    <col min="10207" max="10207" width="17.5703125" style="38" customWidth="1"/>
    <col min="10208" max="10208" width="11.5703125" style="38" customWidth="1"/>
    <col min="10209" max="10212" width="11.42578125" style="38"/>
    <col min="10213" max="10213" width="22.5703125" style="38" customWidth="1"/>
    <col min="10214" max="10214" width="14" style="38" customWidth="1"/>
    <col min="10215" max="10215" width="1.7109375" style="38" customWidth="1"/>
    <col min="10216" max="10460" width="11.42578125" style="38"/>
    <col min="10461" max="10461" width="4.42578125" style="38" customWidth="1"/>
    <col min="10462" max="10462" width="11.42578125" style="38"/>
    <col min="10463" max="10463" width="17.5703125" style="38" customWidth="1"/>
    <col min="10464" max="10464" width="11.5703125" style="38" customWidth="1"/>
    <col min="10465" max="10468" width="11.42578125" style="38"/>
    <col min="10469" max="10469" width="22.5703125" style="38" customWidth="1"/>
    <col min="10470" max="10470" width="14" style="38" customWidth="1"/>
    <col min="10471" max="10471" width="1.7109375" style="38" customWidth="1"/>
    <col min="10472" max="10716" width="11.42578125" style="38"/>
    <col min="10717" max="10717" width="4.42578125" style="38" customWidth="1"/>
    <col min="10718" max="10718" width="11.42578125" style="38"/>
    <col min="10719" max="10719" width="17.5703125" style="38" customWidth="1"/>
    <col min="10720" max="10720" width="11.5703125" style="38" customWidth="1"/>
    <col min="10721" max="10724" width="11.42578125" style="38"/>
    <col min="10725" max="10725" width="22.5703125" style="38" customWidth="1"/>
    <col min="10726" max="10726" width="14" style="38" customWidth="1"/>
    <col min="10727" max="10727" width="1.7109375" style="38" customWidth="1"/>
    <col min="10728" max="10972" width="11.42578125" style="38"/>
    <col min="10973" max="10973" width="4.42578125" style="38" customWidth="1"/>
    <col min="10974" max="10974" width="11.42578125" style="38"/>
    <col min="10975" max="10975" width="17.5703125" style="38" customWidth="1"/>
    <col min="10976" max="10976" width="11.5703125" style="38" customWidth="1"/>
    <col min="10977" max="10980" width="11.42578125" style="38"/>
    <col min="10981" max="10981" width="22.5703125" style="38" customWidth="1"/>
    <col min="10982" max="10982" width="14" style="38" customWidth="1"/>
    <col min="10983" max="10983" width="1.7109375" style="38" customWidth="1"/>
    <col min="10984" max="11228" width="11.42578125" style="38"/>
    <col min="11229" max="11229" width="4.42578125" style="38" customWidth="1"/>
    <col min="11230" max="11230" width="11.42578125" style="38"/>
    <col min="11231" max="11231" width="17.5703125" style="38" customWidth="1"/>
    <col min="11232" max="11232" width="11.5703125" style="38" customWidth="1"/>
    <col min="11233" max="11236" width="11.42578125" style="38"/>
    <col min="11237" max="11237" width="22.5703125" style="38" customWidth="1"/>
    <col min="11238" max="11238" width="14" style="38" customWidth="1"/>
    <col min="11239" max="11239" width="1.7109375" style="38" customWidth="1"/>
    <col min="11240" max="11484" width="11.42578125" style="38"/>
    <col min="11485" max="11485" width="4.42578125" style="38" customWidth="1"/>
    <col min="11486" max="11486" width="11.42578125" style="38"/>
    <col min="11487" max="11487" width="17.5703125" style="38" customWidth="1"/>
    <col min="11488" max="11488" width="11.5703125" style="38" customWidth="1"/>
    <col min="11489" max="11492" width="11.42578125" style="38"/>
    <col min="11493" max="11493" width="22.5703125" style="38" customWidth="1"/>
    <col min="11494" max="11494" width="14" style="38" customWidth="1"/>
    <col min="11495" max="11495" width="1.7109375" style="38" customWidth="1"/>
    <col min="11496" max="11740" width="11.42578125" style="38"/>
    <col min="11741" max="11741" width="4.42578125" style="38" customWidth="1"/>
    <col min="11742" max="11742" width="11.42578125" style="38"/>
    <col min="11743" max="11743" width="17.5703125" style="38" customWidth="1"/>
    <col min="11744" max="11744" width="11.5703125" style="38" customWidth="1"/>
    <col min="11745" max="11748" width="11.42578125" style="38"/>
    <col min="11749" max="11749" width="22.5703125" style="38" customWidth="1"/>
    <col min="11750" max="11750" width="14" style="38" customWidth="1"/>
    <col min="11751" max="11751" width="1.7109375" style="38" customWidth="1"/>
    <col min="11752" max="11996" width="11.42578125" style="38"/>
    <col min="11997" max="11997" width="4.42578125" style="38" customWidth="1"/>
    <col min="11998" max="11998" width="11.42578125" style="38"/>
    <col min="11999" max="11999" width="17.5703125" style="38" customWidth="1"/>
    <col min="12000" max="12000" width="11.5703125" style="38" customWidth="1"/>
    <col min="12001" max="12004" width="11.42578125" style="38"/>
    <col min="12005" max="12005" width="22.5703125" style="38" customWidth="1"/>
    <col min="12006" max="12006" width="14" style="38" customWidth="1"/>
    <col min="12007" max="12007" width="1.7109375" style="38" customWidth="1"/>
    <col min="12008" max="12252" width="11.42578125" style="38"/>
    <col min="12253" max="12253" width="4.42578125" style="38" customWidth="1"/>
    <col min="12254" max="12254" width="11.42578125" style="38"/>
    <col min="12255" max="12255" width="17.5703125" style="38" customWidth="1"/>
    <col min="12256" max="12256" width="11.5703125" style="38" customWidth="1"/>
    <col min="12257" max="12260" width="11.42578125" style="38"/>
    <col min="12261" max="12261" width="22.5703125" style="38" customWidth="1"/>
    <col min="12262" max="12262" width="14" style="38" customWidth="1"/>
    <col min="12263" max="12263" width="1.7109375" style="38" customWidth="1"/>
    <col min="12264" max="12508" width="11.42578125" style="38"/>
    <col min="12509" max="12509" width="4.42578125" style="38" customWidth="1"/>
    <col min="12510" max="12510" width="11.42578125" style="38"/>
    <col min="12511" max="12511" width="17.5703125" style="38" customWidth="1"/>
    <col min="12512" max="12512" width="11.5703125" style="38" customWidth="1"/>
    <col min="12513" max="12516" width="11.42578125" style="38"/>
    <col min="12517" max="12517" width="22.5703125" style="38" customWidth="1"/>
    <col min="12518" max="12518" width="14" style="38" customWidth="1"/>
    <col min="12519" max="12519" width="1.7109375" style="38" customWidth="1"/>
    <col min="12520" max="12764" width="11.42578125" style="38"/>
    <col min="12765" max="12765" width="4.42578125" style="38" customWidth="1"/>
    <col min="12766" max="12766" width="11.42578125" style="38"/>
    <col min="12767" max="12767" width="17.5703125" style="38" customWidth="1"/>
    <col min="12768" max="12768" width="11.5703125" style="38" customWidth="1"/>
    <col min="12769" max="12772" width="11.42578125" style="38"/>
    <col min="12773" max="12773" width="22.5703125" style="38" customWidth="1"/>
    <col min="12774" max="12774" width="14" style="38" customWidth="1"/>
    <col min="12775" max="12775" width="1.7109375" style="38" customWidth="1"/>
    <col min="12776" max="13020" width="11.42578125" style="38"/>
    <col min="13021" max="13021" width="4.42578125" style="38" customWidth="1"/>
    <col min="13022" max="13022" width="11.42578125" style="38"/>
    <col min="13023" max="13023" width="17.5703125" style="38" customWidth="1"/>
    <col min="13024" max="13024" width="11.5703125" style="38" customWidth="1"/>
    <col min="13025" max="13028" width="11.42578125" style="38"/>
    <col min="13029" max="13029" width="22.5703125" style="38" customWidth="1"/>
    <col min="13030" max="13030" width="14" style="38" customWidth="1"/>
    <col min="13031" max="13031" width="1.7109375" style="38" customWidth="1"/>
    <col min="13032" max="13276" width="11.42578125" style="38"/>
    <col min="13277" max="13277" width="4.42578125" style="38" customWidth="1"/>
    <col min="13278" max="13278" width="11.42578125" style="38"/>
    <col min="13279" max="13279" width="17.5703125" style="38" customWidth="1"/>
    <col min="13280" max="13280" width="11.5703125" style="38" customWidth="1"/>
    <col min="13281" max="13284" width="11.42578125" style="38"/>
    <col min="13285" max="13285" width="22.5703125" style="38" customWidth="1"/>
    <col min="13286" max="13286" width="14" style="38" customWidth="1"/>
    <col min="13287" max="13287" width="1.7109375" style="38" customWidth="1"/>
    <col min="13288" max="13532" width="11.42578125" style="38"/>
    <col min="13533" max="13533" width="4.42578125" style="38" customWidth="1"/>
    <col min="13534" max="13534" width="11.42578125" style="38"/>
    <col min="13535" max="13535" width="17.5703125" style="38" customWidth="1"/>
    <col min="13536" max="13536" width="11.5703125" style="38" customWidth="1"/>
    <col min="13537" max="13540" width="11.42578125" style="38"/>
    <col min="13541" max="13541" width="22.5703125" style="38" customWidth="1"/>
    <col min="13542" max="13542" width="14" style="38" customWidth="1"/>
    <col min="13543" max="13543" width="1.7109375" style="38" customWidth="1"/>
    <col min="13544" max="13788" width="11.42578125" style="38"/>
    <col min="13789" max="13789" width="4.42578125" style="38" customWidth="1"/>
    <col min="13790" max="13790" width="11.42578125" style="38"/>
    <col min="13791" max="13791" width="17.5703125" style="38" customWidth="1"/>
    <col min="13792" max="13792" width="11.5703125" style="38" customWidth="1"/>
    <col min="13793" max="13796" width="11.42578125" style="38"/>
    <col min="13797" max="13797" width="22.5703125" style="38" customWidth="1"/>
    <col min="13798" max="13798" width="14" style="38" customWidth="1"/>
    <col min="13799" max="13799" width="1.7109375" style="38" customWidth="1"/>
    <col min="13800" max="14044" width="11.42578125" style="38"/>
    <col min="14045" max="14045" width="4.42578125" style="38" customWidth="1"/>
    <col min="14046" max="14046" width="11.42578125" style="38"/>
    <col min="14047" max="14047" width="17.5703125" style="38" customWidth="1"/>
    <col min="14048" max="14048" width="11.5703125" style="38" customWidth="1"/>
    <col min="14049" max="14052" width="11.42578125" style="38"/>
    <col min="14053" max="14053" width="22.5703125" style="38" customWidth="1"/>
    <col min="14054" max="14054" width="14" style="38" customWidth="1"/>
    <col min="14055" max="14055" width="1.7109375" style="38" customWidth="1"/>
    <col min="14056" max="14300" width="11.42578125" style="38"/>
    <col min="14301" max="14301" width="4.42578125" style="38" customWidth="1"/>
    <col min="14302" max="14302" width="11.42578125" style="38"/>
    <col min="14303" max="14303" width="17.5703125" style="38" customWidth="1"/>
    <col min="14304" max="14304" width="11.5703125" style="38" customWidth="1"/>
    <col min="14305" max="14308" width="11.42578125" style="38"/>
    <col min="14309" max="14309" width="22.5703125" style="38" customWidth="1"/>
    <col min="14310" max="14310" width="14" style="38" customWidth="1"/>
    <col min="14311" max="14311" width="1.7109375" style="38" customWidth="1"/>
    <col min="14312" max="14556" width="11.42578125" style="38"/>
    <col min="14557" max="14557" width="4.42578125" style="38" customWidth="1"/>
    <col min="14558" max="14558" width="11.42578125" style="38"/>
    <col min="14559" max="14559" width="17.5703125" style="38" customWidth="1"/>
    <col min="14560" max="14560" width="11.5703125" style="38" customWidth="1"/>
    <col min="14561" max="14564" width="11.42578125" style="38"/>
    <col min="14565" max="14565" width="22.5703125" style="38" customWidth="1"/>
    <col min="14566" max="14566" width="14" style="38" customWidth="1"/>
    <col min="14567" max="14567" width="1.7109375" style="38" customWidth="1"/>
    <col min="14568" max="14812" width="11.42578125" style="38"/>
    <col min="14813" max="14813" width="4.42578125" style="38" customWidth="1"/>
    <col min="14814" max="14814" width="11.42578125" style="38"/>
    <col min="14815" max="14815" width="17.5703125" style="38" customWidth="1"/>
    <col min="14816" max="14816" width="11.5703125" style="38" customWidth="1"/>
    <col min="14817" max="14820" width="11.42578125" style="38"/>
    <col min="14821" max="14821" width="22.5703125" style="38" customWidth="1"/>
    <col min="14822" max="14822" width="14" style="38" customWidth="1"/>
    <col min="14823" max="14823" width="1.7109375" style="38" customWidth="1"/>
    <col min="14824" max="15068" width="11.42578125" style="38"/>
    <col min="15069" max="15069" width="4.42578125" style="38" customWidth="1"/>
    <col min="15070" max="15070" width="11.42578125" style="38"/>
    <col min="15071" max="15071" width="17.5703125" style="38" customWidth="1"/>
    <col min="15072" max="15072" width="11.5703125" style="38" customWidth="1"/>
    <col min="15073" max="15076" width="11.42578125" style="38"/>
    <col min="15077" max="15077" width="22.5703125" style="38" customWidth="1"/>
    <col min="15078" max="15078" width="14" style="38" customWidth="1"/>
    <col min="15079" max="15079" width="1.7109375" style="38" customWidth="1"/>
    <col min="15080" max="15324" width="11.42578125" style="38"/>
    <col min="15325" max="15325" width="4.42578125" style="38" customWidth="1"/>
    <col min="15326" max="15326" width="11.42578125" style="38"/>
    <col min="15327" max="15327" width="17.5703125" style="38" customWidth="1"/>
    <col min="15328" max="15328" width="11.5703125" style="38" customWidth="1"/>
    <col min="15329" max="15332" width="11.42578125" style="38"/>
    <col min="15333" max="15333" width="22.5703125" style="38" customWidth="1"/>
    <col min="15334" max="15334" width="14" style="38" customWidth="1"/>
    <col min="15335" max="15335" width="1.7109375" style="38" customWidth="1"/>
    <col min="15336" max="15580" width="11.42578125" style="38"/>
    <col min="15581" max="15581" width="4.42578125" style="38" customWidth="1"/>
    <col min="15582" max="15582" width="11.42578125" style="38"/>
    <col min="15583" max="15583" width="17.5703125" style="38" customWidth="1"/>
    <col min="15584" max="15584" width="11.5703125" style="38" customWidth="1"/>
    <col min="15585" max="15588" width="11.42578125" style="38"/>
    <col min="15589" max="15589" width="22.5703125" style="38" customWidth="1"/>
    <col min="15590" max="15590" width="14" style="38" customWidth="1"/>
    <col min="15591" max="15591" width="1.7109375" style="38" customWidth="1"/>
    <col min="15592" max="15836" width="11.42578125" style="38"/>
    <col min="15837" max="15837" width="4.42578125" style="38" customWidth="1"/>
    <col min="15838" max="15838" width="11.42578125" style="38"/>
    <col min="15839" max="15839" width="17.5703125" style="38" customWidth="1"/>
    <col min="15840" max="15840" width="11.5703125" style="38" customWidth="1"/>
    <col min="15841" max="15844" width="11.42578125" style="38"/>
    <col min="15845" max="15845" width="22.5703125" style="38" customWidth="1"/>
    <col min="15846" max="15846" width="14" style="38" customWidth="1"/>
    <col min="15847" max="15847" width="1.7109375" style="38" customWidth="1"/>
    <col min="15848" max="16092" width="11.42578125" style="38"/>
    <col min="16093" max="16093" width="4.42578125" style="38" customWidth="1"/>
    <col min="16094" max="16094" width="11.42578125" style="38"/>
    <col min="16095" max="16095" width="17.5703125" style="38" customWidth="1"/>
    <col min="16096" max="16096" width="11.5703125" style="38" customWidth="1"/>
    <col min="16097" max="16100" width="11.42578125" style="38"/>
    <col min="16101" max="16101" width="22.5703125" style="38" customWidth="1"/>
    <col min="16102" max="16102" width="14" style="38" customWidth="1"/>
    <col min="16103" max="16103" width="1.7109375" style="38" customWidth="1"/>
    <col min="16104" max="16384" width="11.42578125" style="38"/>
  </cols>
  <sheetData>
    <row r="1" spans="2:10" ht="6" customHeight="1" thickBot="1" x14ac:dyDescent="0.25"/>
    <row r="2" spans="2:10" ht="19.5" customHeight="1" x14ac:dyDescent="0.2">
      <c r="B2" s="39"/>
      <c r="C2" s="40"/>
      <c r="D2" s="41" t="s">
        <v>149</v>
      </c>
      <c r="E2" s="42"/>
      <c r="F2" s="42"/>
      <c r="G2" s="42"/>
      <c r="H2" s="42"/>
      <c r="I2" s="43"/>
      <c r="J2" s="44" t="s">
        <v>150</v>
      </c>
    </row>
    <row r="3" spans="2:10" ht="13.5" thickBot="1" x14ac:dyDescent="0.25">
      <c r="B3" s="45"/>
      <c r="C3" s="46"/>
      <c r="D3" s="47"/>
      <c r="E3" s="48"/>
      <c r="F3" s="48"/>
      <c r="G3" s="48"/>
      <c r="H3" s="48"/>
      <c r="I3" s="49"/>
      <c r="J3" s="50"/>
    </row>
    <row r="4" spans="2:10" x14ac:dyDescent="0.2">
      <c r="B4" s="45"/>
      <c r="C4" s="46"/>
      <c r="D4" s="41" t="s">
        <v>151</v>
      </c>
      <c r="E4" s="42"/>
      <c r="F4" s="42"/>
      <c r="G4" s="42"/>
      <c r="H4" s="42"/>
      <c r="I4" s="43"/>
      <c r="J4" s="44" t="s">
        <v>152</v>
      </c>
    </row>
    <row r="5" spans="2:10" x14ac:dyDescent="0.2">
      <c r="B5" s="45"/>
      <c r="C5" s="46"/>
      <c r="D5" s="51"/>
      <c r="E5" s="52"/>
      <c r="F5" s="52"/>
      <c r="G5" s="52"/>
      <c r="H5" s="52"/>
      <c r="I5" s="53"/>
      <c r="J5" s="54"/>
    </row>
    <row r="6" spans="2:10" ht="13.5" thickBot="1" x14ac:dyDescent="0.25">
      <c r="B6" s="55"/>
      <c r="C6" s="56"/>
      <c r="D6" s="47"/>
      <c r="E6" s="48"/>
      <c r="F6" s="48"/>
      <c r="G6" s="48"/>
      <c r="H6" s="48"/>
      <c r="I6" s="49"/>
      <c r="J6" s="50"/>
    </row>
    <row r="7" spans="2:10" x14ac:dyDescent="0.2">
      <c r="B7" s="57"/>
      <c r="J7" s="58"/>
    </row>
    <row r="8" spans="2:10" x14ac:dyDescent="0.2">
      <c r="B8" s="57"/>
      <c r="J8" s="58"/>
    </row>
    <row r="9" spans="2:10" x14ac:dyDescent="0.2">
      <c r="B9" s="57"/>
      <c r="J9" s="58"/>
    </row>
    <row r="10" spans="2:10" x14ac:dyDescent="0.2">
      <c r="B10" s="57"/>
      <c r="C10" s="59" t="s">
        <v>170</v>
      </c>
      <c r="E10" s="60"/>
      <c r="J10" s="58"/>
    </row>
    <row r="11" spans="2:10" x14ac:dyDescent="0.2">
      <c r="B11" s="57"/>
      <c r="J11" s="58"/>
    </row>
    <row r="12" spans="2:10" x14ac:dyDescent="0.2">
      <c r="B12" s="57"/>
      <c r="C12" s="59" t="s">
        <v>171</v>
      </c>
      <c r="J12" s="58"/>
    </row>
    <row r="13" spans="2:10" x14ac:dyDescent="0.2">
      <c r="B13" s="57"/>
      <c r="C13" s="59" t="s">
        <v>172</v>
      </c>
      <c r="J13" s="58"/>
    </row>
    <row r="14" spans="2:10" x14ac:dyDescent="0.2">
      <c r="B14" s="57"/>
      <c r="J14" s="58"/>
    </row>
    <row r="15" spans="2:10" x14ac:dyDescent="0.2">
      <c r="B15" s="57"/>
      <c r="C15" s="38" t="s">
        <v>173</v>
      </c>
      <c r="J15" s="58"/>
    </row>
    <row r="16" spans="2:10" x14ac:dyDescent="0.2">
      <c r="B16" s="57"/>
      <c r="C16" s="61"/>
      <c r="J16" s="58"/>
    </row>
    <row r="17" spans="2:12" x14ac:dyDescent="0.2">
      <c r="B17" s="57"/>
      <c r="C17" s="38" t="s">
        <v>174</v>
      </c>
      <c r="D17" s="60"/>
      <c r="H17" s="62" t="s">
        <v>153</v>
      </c>
      <c r="I17" s="62" t="s">
        <v>154</v>
      </c>
      <c r="J17" s="58"/>
    </row>
    <row r="18" spans="2:12" x14ac:dyDescent="0.2">
      <c r="B18" s="57"/>
      <c r="C18" s="59" t="s">
        <v>155</v>
      </c>
      <c r="D18" s="59"/>
      <c r="E18" s="59"/>
      <c r="F18" s="59"/>
      <c r="H18" s="63">
        <v>55</v>
      </c>
      <c r="I18" s="80">
        <v>271959804</v>
      </c>
      <c r="J18" s="58"/>
    </row>
    <row r="19" spans="2:12" x14ac:dyDescent="0.2">
      <c r="B19" s="57"/>
      <c r="C19" s="38" t="s">
        <v>156</v>
      </c>
      <c r="H19" s="64">
        <v>4</v>
      </c>
      <c r="I19" s="65">
        <v>2212619</v>
      </c>
      <c r="J19" s="58"/>
      <c r="L19" s="38" t="s">
        <v>177</v>
      </c>
    </row>
    <row r="20" spans="2:12" x14ac:dyDescent="0.2">
      <c r="B20" s="57"/>
      <c r="C20" s="38" t="s">
        <v>157</v>
      </c>
      <c r="H20" s="64">
        <v>15</v>
      </c>
      <c r="I20" s="65">
        <v>156940542</v>
      </c>
      <c r="J20" s="58"/>
    </row>
    <row r="21" spans="2:12" x14ac:dyDescent="0.2">
      <c r="B21" s="57"/>
      <c r="C21" s="38" t="s">
        <v>158</v>
      </c>
      <c r="H21" s="64">
        <v>17</v>
      </c>
      <c r="I21" s="66">
        <v>81508599</v>
      </c>
      <c r="J21" s="58"/>
    </row>
    <row r="22" spans="2:12" x14ac:dyDescent="0.2">
      <c r="B22" s="57"/>
      <c r="C22" s="38" t="s">
        <v>175</v>
      </c>
      <c r="H22" s="64">
        <v>12</v>
      </c>
      <c r="I22" s="65">
        <v>25154998</v>
      </c>
      <c r="J22" s="58"/>
    </row>
    <row r="23" spans="2:12" ht="13.5" thickBot="1" x14ac:dyDescent="0.25">
      <c r="B23" s="57"/>
      <c r="C23" s="38" t="s">
        <v>140</v>
      </c>
      <c r="H23" s="67">
        <v>4</v>
      </c>
      <c r="I23" s="68">
        <v>533078</v>
      </c>
      <c r="J23" s="58"/>
    </row>
    <row r="24" spans="2:12" x14ac:dyDescent="0.2">
      <c r="B24" s="57"/>
      <c r="C24" s="59" t="s">
        <v>159</v>
      </c>
      <c r="D24" s="59"/>
      <c r="E24" s="59"/>
      <c r="F24" s="59"/>
      <c r="H24" s="63">
        <f>H19+H20+H21+H22+H23</f>
        <v>52</v>
      </c>
      <c r="I24" s="69">
        <f>I19+I20+I21+I22+I23</f>
        <v>266349836</v>
      </c>
      <c r="J24" s="58"/>
    </row>
    <row r="25" spans="2:12" x14ac:dyDescent="0.2">
      <c r="B25" s="57"/>
      <c r="C25" s="38" t="s">
        <v>160</v>
      </c>
      <c r="H25" s="64">
        <v>3</v>
      </c>
      <c r="I25" s="65">
        <v>5609968</v>
      </c>
      <c r="J25" s="58"/>
    </row>
    <row r="26" spans="2:12" x14ac:dyDescent="0.2">
      <c r="B26" s="57"/>
      <c r="C26" s="38" t="s">
        <v>161</v>
      </c>
      <c r="H26" s="64">
        <v>0</v>
      </c>
      <c r="I26" s="65">
        <v>0</v>
      </c>
      <c r="J26" s="58"/>
    </row>
    <row r="27" spans="2:12" ht="13.5" thickBot="1" x14ac:dyDescent="0.25">
      <c r="B27" s="57"/>
      <c r="C27" s="38" t="s">
        <v>162</v>
      </c>
      <c r="H27" s="67">
        <v>0</v>
      </c>
      <c r="I27" s="68">
        <v>0</v>
      </c>
      <c r="J27" s="58"/>
    </row>
    <row r="28" spans="2:12" x14ac:dyDescent="0.2">
      <c r="B28" s="57"/>
      <c r="C28" s="59" t="s">
        <v>163</v>
      </c>
      <c r="D28" s="59"/>
      <c r="E28" s="59"/>
      <c r="F28" s="59"/>
      <c r="H28" s="63">
        <f>H25+H26+H27</f>
        <v>3</v>
      </c>
      <c r="I28" s="69">
        <f>I25+I26+I27</f>
        <v>5609968</v>
      </c>
      <c r="J28" s="58"/>
    </row>
    <row r="29" spans="2:12" ht="13.5" thickBot="1" x14ac:dyDescent="0.25">
      <c r="B29" s="57"/>
      <c r="C29" s="38" t="s">
        <v>164</v>
      </c>
      <c r="D29" s="59"/>
      <c r="E29" s="59"/>
      <c r="F29" s="59"/>
      <c r="H29" s="67">
        <v>0</v>
      </c>
      <c r="I29" s="68">
        <v>0</v>
      </c>
      <c r="J29" s="58"/>
    </row>
    <row r="30" spans="2:12" x14ac:dyDescent="0.2">
      <c r="B30" s="57"/>
      <c r="C30" s="59" t="s">
        <v>165</v>
      </c>
      <c r="D30" s="59"/>
      <c r="E30" s="59"/>
      <c r="F30" s="59"/>
      <c r="H30" s="64">
        <f>H29</f>
        <v>0</v>
      </c>
      <c r="I30" s="65">
        <f>I29</f>
        <v>0</v>
      </c>
      <c r="J30" s="58"/>
    </row>
    <row r="31" spans="2:12" x14ac:dyDescent="0.2">
      <c r="B31" s="57"/>
      <c r="C31" s="59"/>
      <c r="D31" s="59"/>
      <c r="E31" s="59"/>
      <c r="F31" s="59"/>
      <c r="H31" s="70"/>
      <c r="I31" s="69"/>
      <c r="J31" s="58"/>
    </row>
    <row r="32" spans="2:12" ht="13.5" thickBot="1" x14ac:dyDescent="0.25">
      <c r="B32" s="57"/>
      <c r="C32" s="59" t="s">
        <v>166</v>
      </c>
      <c r="D32" s="59"/>
      <c r="H32" s="71">
        <f>H24+H28+H30</f>
        <v>55</v>
      </c>
      <c r="I32" s="72">
        <f>I24+I28+I30</f>
        <v>271959804</v>
      </c>
      <c r="J32" s="58"/>
    </row>
    <row r="33" spans="2:10" ht="13.5" thickTop="1" x14ac:dyDescent="0.2">
      <c r="B33" s="57"/>
      <c r="C33" s="59"/>
      <c r="D33" s="59"/>
      <c r="H33" s="73"/>
      <c r="I33" s="65"/>
      <c r="J33" s="58"/>
    </row>
    <row r="34" spans="2:10" x14ac:dyDescent="0.2">
      <c r="B34" s="57"/>
      <c r="G34" s="73"/>
      <c r="H34" s="73"/>
      <c r="I34" s="73"/>
      <c r="J34" s="58"/>
    </row>
    <row r="35" spans="2:10" x14ac:dyDescent="0.2">
      <c r="B35" s="57"/>
      <c r="G35" s="73"/>
      <c r="H35" s="73"/>
      <c r="I35" s="73"/>
      <c r="J35" s="58"/>
    </row>
    <row r="36" spans="2:10" x14ac:dyDescent="0.2">
      <c r="B36" s="57"/>
      <c r="G36" s="73"/>
      <c r="H36" s="73"/>
      <c r="I36" s="73"/>
      <c r="J36" s="58"/>
    </row>
    <row r="37" spans="2:10" ht="13.5" thickBot="1" x14ac:dyDescent="0.25">
      <c r="B37" s="57"/>
      <c r="C37" s="74"/>
      <c r="D37" s="74"/>
      <c r="G37" s="75" t="s">
        <v>167</v>
      </c>
      <c r="H37" s="74"/>
      <c r="I37" s="73"/>
      <c r="J37" s="58"/>
    </row>
    <row r="38" spans="2:10" ht="4.5" customHeight="1" x14ac:dyDescent="0.2">
      <c r="B38" s="57"/>
      <c r="C38" s="73"/>
      <c r="D38" s="73"/>
      <c r="G38" s="73"/>
      <c r="H38" s="73"/>
      <c r="I38" s="73"/>
      <c r="J38" s="58"/>
    </row>
    <row r="39" spans="2:10" x14ac:dyDescent="0.2">
      <c r="B39" s="57"/>
      <c r="C39" s="59" t="s">
        <v>168</v>
      </c>
      <c r="G39" s="76" t="s">
        <v>169</v>
      </c>
      <c r="H39" s="73"/>
      <c r="I39" s="73"/>
      <c r="J39" s="58"/>
    </row>
    <row r="40" spans="2:10" x14ac:dyDescent="0.2">
      <c r="B40" s="57"/>
      <c r="G40" s="73"/>
      <c r="H40" s="73"/>
      <c r="I40" s="73"/>
      <c r="J40" s="58"/>
    </row>
    <row r="41" spans="2:10" ht="18.75" customHeight="1" thickBot="1" x14ac:dyDescent="0.25">
      <c r="B41" s="77"/>
      <c r="C41" s="78"/>
      <c r="D41" s="78"/>
      <c r="E41" s="78"/>
      <c r="F41" s="78"/>
      <c r="G41" s="74"/>
      <c r="H41" s="74"/>
      <c r="I41" s="74"/>
      <c r="J41" s="7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dcterms:created xsi:type="dcterms:W3CDTF">2022-06-01T14:39:12Z</dcterms:created>
  <dcterms:modified xsi:type="dcterms:W3CDTF">2022-10-21T20:40:41Z</dcterms:modified>
</cp:coreProperties>
</file>