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9ADA7036-7386-4070-BB6B-B3392A743E08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7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l="1"/>
  <c r="AD1" i="2"/>
  <c r="AC1" i="2"/>
  <c r="AB1" i="2"/>
  <c r="AA1" i="2"/>
  <c r="Y1" i="2"/>
  <c r="W1" i="2"/>
  <c r="V1" i="2"/>
  <c r="U1" i="2"/>
  <c r="L1" i="2"/>
  <c r="K1" i="2"/>
  <c r="H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<sst xmlns="http://schemas.openxmlformats.org/spreadsheetml/2006/main" count="130" uniqueCount="100">
  <si>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</si>
  <si>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</si>
  <si>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</si>
  <si>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</si>
  <si>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</si>
  <si>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</si>
  <si>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</si>
  <si>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</si>
  <si>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DIANA MARIA ROMAN ARCE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</si>
  <si>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</si>
  <si>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</si>
  <si>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</si>
  <si>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</si>
  <si>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</si>
  <si>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</si>
  <si>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</si>
  <si>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</si>
  <si>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</si>
  <si>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</si>
  <si>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</si>
  <si>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</si>
  <si>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21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</si>
  <si>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</si>
  <si>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</si>
  <si>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</si>
  <si>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</si>
  <si>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</si>
  <si>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</si>
  <si>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</si>
  <si>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</si>
  <si>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</si>
  <si>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</si>
  <si>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</si>
  <si>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</si>
  <si>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</si>
  <si>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</si>
  <si>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</si>
  <si>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</si>
  <si>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</si>
  <si>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</si>
  <si>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</si>
  <si>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</si>
  <si>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</si>
  <si>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</si>
  <si>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</si>
  <si>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</si>
  <si>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</si>
  <si>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</si>
  <si>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</si>
  <si>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</si>
  <si>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</si>
  <si>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</si>
  <si>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</si>
  <si>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</si>
  <si>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67040139__87</t>
  </si>
  <si>
    <t>A)Factura no radicada en ERP</t>
  </si>
  <si>
    <t>no_cruza</t>
  </si>
  <si>
    <t>67040139__92</t>
  </si>
  <si>
    <t>B)Factura sin saldo ERP</t>
  </si>
  <si>
    <t>OK</t>
  </si>
  <si>
    <t>67040139__95</t>
  </si>
  <si>
    <t>67040139__98</t>
  </si>
  <si>
    <t>67040139__101</t>
  </si>
  <si>
    <t>67040139__107</t>
  </si>
  <si>
    <t>67040139__110</t>
  </si>
  <si>
    <t>FACTURA NO RADICADA</t>
  </si>
  <si>
    <t>FACTURA PENDIENTE DE PAGO</t>
  </si>
  <si>
    <t>Total general</t>
  </si>
  <si>
    <t>NIT/CC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</si>
  <si>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</si>
  <si>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</si>
  <si>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</si>
  <si>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</si>
  <si>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</si>
  <si>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</si>
  <si>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</si>
  <si>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</si>
  <si>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</si>
  <si>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</si>
  <si>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</si>
  <si>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</si>
  <si>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</si>
  <si>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</si>
  <si>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</si>
  <si>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</si>
  <si>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</si>
  <si>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</si>
  <si>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</si>
  <si>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</si>
  <si>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</si>
  <si>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</si>
  <si>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</si>
  <si>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</si>
  <si>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</si>
  <si>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</si>
  <si>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Señores : DIANA MARIA ROMAN ARCE</t>
  </si>
  <si>
    <t>NIT: 67040139</t>
  </si>
  <si>
    <t>SANTIAGO DE CALI , OCTUBRE 24 DE 2022</t>
  </si>
  <si>
    <t>A continuacion me permito remitir nuestra respuesta al estado de cartera presentado en la fecha: 21/10/2022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</si>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</sst>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9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7" fontId="0" fillId="0" borderId="1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5" xfId="0" applyBorder="1"/>
    <xf numFmtId="17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0" fillId="0" borderId="8" xfId="0" applyBorder="1"/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3" xfId="0" applyBorder="1" applyAlignment="1">
      <alignment horizontal="left"/>
    </xf>
    <xf numFmtId="164" fontId="0" fillId="0" borderId="15" xfId="0" applyNumberFormat="1" applyBorder="1"/>
    <xf numFmtId="0" fontId="0" fillId="0" borderId="14" xfId="0" applyBorder="1" applyAlignment="1">
      <alignment horizontal="left"/>
    </xf>
    <xf numFmtId="164" fontId="0" fillId="0" borderId="16" xfId="0" applyNumberFormat="1" applyBorder="1"/>
    <xf numFmtId="0" fontId="0" fillId="0" borderId="17" xfId="0" applyBorder="1" applyAlignment="1">
      <alignment horizontal="left"/>
    </xf>
    <xf numFmtId="164" fontId="0" fillId="0" borderId="18" xfId="0" applyNumberFormat="1" applyBorder="1"/>
    <xf numFmtId="0" fontId="0" fillId="0" borderId="13" xfId="0" pivotButton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5" fillId="0" borderId="0" xfId="1" applyFont="1"/>
    <xf numFmtId="0" fontId="5" fillId="0" borderId="19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6" fillId="0" borderId="19" xfId="1" applyFont="1" applyBorder="1" applyAlignment="1">
      <alignment horizontal="centerContinuous" vertical="center"/>
    </xf>
    <xf numFmtId="0" fontId="6" fillId="0" borderId="21" xfId="1" applyFont="1" applyBorder="1" applyAlignment="1">
      <alignment horizontal="centerContinuous" vertical="center"/>
    </xf>
    <xf numFmtId="0" fontId="6" fillId="0" borderId="20" xfId="1" applyFont="1" applyBorder="1" applyAlignment="1">
      <alignment horizontal="centerContinuous" vertical="center"/>
    </xf>
    <xf numFmtId="0" fontId="6" fillId="0" borderId="22" xfId="1" applyFont="1" applyBorder="1" applyAlignment="1">
      <alignment horizontal="centerContinuous" vertical="center"/>
    </xf>
    <xf numFmtId="0" fontId="5" fillId="0" borderId="23" xfId="1" applyFont="1" applyBorder="1" applyAlignment="1">
      <alignment horizontal="centerContinuous"/>
    </xf>
    <xf numFmtId="0" fontId="5" fillId="0" borderId="24" xfId="1" applyFont="1" applyBorder="1" applyAlignment="1">
      <alignment horizontal="centerContinuous"/>
    </xf>
    <xf numFmtId="0" fontId="6" fillId="0" borderId="25" xfId="1" applyFont="1" applyBorder="1" applyAlignment="1">
      <alignment horizontal="centerContinuous" vertical="center"/>
    </xf>
    <xf numFmtId="0" fontId="6" fillId="0" borderId="26" xfId="1" applyFont="1" applyBorder="1" applyAlignment="1">
      <alignment horizontal="centerContinuous" vertical="center"/>
    </xf>
    <xf numFmtId="0" fontId="6" fillId="0" borderId="27" xfId="1" applyFont="1" applyBorder="1" applyAlignment="1">
      <alignment horizontal="centerContinuous" vertical="center"/>
    </xf>
    <xf numFmtId="0" fontId="6" fillId="0" borderId="28" xfId="1" applyFont="1" applyBorder="1" applyAlignment="1">
      <alignment horizontal="centerContinuous" vertical="center"/>
    </xf>
    <xf numFmtId="0" fontId="6" fillId="0" borderId="23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24" xfId="1" applyFont="1" applyBorder="1" applyAlignment="1">
      <alignment horizontal="centerContinuous" vertical="center"/>
    </xf>
    <xf numFmtId="0" fontId="6" fillId="0" borderId="29" xfId="1" applyFont="1" applyBorder="1" applyAlignment="1">
      <alignment horizontal="centerContinuous" vertical="center"/>
    </xf>
    <xf numFmtId="0" fontId="5" fillId="0" borderId="25" xfId="1" applyFont="1" applyBorder="1" applyAlignment="1">
      <alignment horizontal="centerContinuous"/>
    </xf>
    <xf numFmtId="0" fontId="5" fillId="0" borderId="27" xfId="1" applyFont="1" applyBorder="1" applyAlignment="1">
      <alignment horizontal="centerContinuous"/>
    </xf>
    <xf numFmtId="0" fontId="5" fillId="0" borderId="23" xfId="1" applyFont="1" applyBorder="1"/>
    <xf numFmtId="0" fontId="5" fillId="0" borderId="24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1" fontId="5" fillId="0" borderId="26" xfId="1" applyNumberFormat="1" applyFont="1" applyBorder="1" applyAlignment="1">
      <alignment horizontal="center"/>
    </xf>
    <xf numFmtId="169" fontId="5" fillId="0" borderId="26" xfId="1" applyNumberFormat="1" applyFont="1" applyBorder="1" applyAlignment="1">
      <alignment horizontal="right"/>
    </xf>
    <xf numFmtId="169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30" xfId="1" applyNumberFormat="1" applyFont="1" applyBorder="1" applyAlignment="1">
      <alignment horizontal="center"/>
    </xf>
    <xf numFmtId="169" fontId="6" fillId="0" borderId="30" xfId="1" applyNumberFormat="1" applyFont="1" applyBorder="1" applyAlignment="1">
      <alignment horizontal="right"/>
    </xf>
    <xf numFmtId="169" fontId="5" fillId="0" borderId="0" xfId="1" applyNumberFormat="1" applyFont="1"/>
    <xf numFmtId="169" fontId="5" fillId="0" borderId="26" xfId="1" applyNumberFormat="1" applyFont="1" applyBorder="1"/>
    <xf numFmtId="169" fontId="6" fillId="0" borderId="26" xfId="1" applyNumberFormat="1" applyFont="1" applyBorder="1"/>
    <xf numFmtId="169" fontId="6" fillId="0" borderId="0" xfId="1" applyNumberFormat="1" applyFont="1"/>
    <xf numFmtId="0" fontId="5" fillId="0" borderId="25" xfId="1" applyFont="1" applyBorder="1"/>
    <xf numFmtId="0" fontId="5" fillId="0" borderId="26" xfId="1" applyFont="1" applyBorder="1"/>
    <xf numFmtId="0" fontId="5" fillId="0" borderId="27" xfId="1" applyFont="1" applyBorder="1"/>
  </cellXfs>
  <cellStyles count="2">
    <cellStyle name="Normal" xfId="0" builtinId="0"/>
    <cellStyle name="Normal 2 2" xfId="1" xr:uid="{FCAA1CAF-F1A5-47C4-9C45-0B610FFC38F6}"/>
  </cellStyles>
  <dxfs count="5">
    <dxf>
      <alignment horizontal="center"/>
    </dxf>
    <dxf>
      <alignment horizontal="center"/>
    </dxf>
    <dxf>
      <alignment horizontal="center"/>
    </dxf>
    <dxf>
      <alignment horizontal="center"/>
    </dxf>
    <dxf>
      <numFmt numFmtId="164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60E794-12D6-4058-8387-E42A0B970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95B9FB8-A9D8-4EF7-BBE0-29B177A99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8.585722569442" createdVersion="8" refreshedVersion="8" minRefreshableVersion="3" recordCount="7" xr:uid="{8BFEF391-6104-447F-8101-BB7608B2C987}">
  <cacheSource type="worksheet">
    <worksheetSource ref="A2:AT9" sheet="ESTADO DE CADA FACTURA"/>
  </cacheSource>
  <cacheFields count="46">
    <cacheField name="NIT/CC" numFmtId="0">
      <sharedItems containsSemiMixedTypes="0" containsString="0" containsNumber="1" containsInteger="1" minValue="67040139" maxValue="67040139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87" maxValue="110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92" maxValue="110"/>
    </cacheField>
    <cacheField name="DOC_CONTABLE" numFmtId="0">
      <sharedItems containsNonDate="0" containsString="0" containsBlank="1"/>
    </cacheField>
    <cacheField name="FACTURA" numFmtId="0">
      <sharedItems containsSemiMixedTypes="0" containsString="0" containsNumber="1" containsInteger="1" minValue="87" maxValue="110"/>
    </cacheField>
    <cacheField name="LLAVE" numFmtId="0">
      <sharedItems/>
    </cacheField>
    <cacheField name="FECHA_FACT_IPS" numFmtId="14">
      <sharedItems containsSemiMixedTypes="0" containsNonDate="0" containsDate="1" containsString="0" minDate="2022-01-05T00:00:00" maxDate="2022-09-06T00:00:00"/>
    </cacheField>
    <cacheField name="VALOR_FACT_IPS" numFmtId="164">
      <sharedItems containsSemiMixedTypes="0" containsString="0" containsNumber="1" containsInteger="1" minValue="1059000" maxValue="1365600"/>
    </cacheField>
    <cacheField name="SALDO_FACT_IPS" numFmtId="164">
      <sharedItems containsSemiMixedTypes="0" containsString="0" containsNumber="1" containsInteger="1" minValue="1059000" maxValue="1365600"/>
    </cacheField>
    <cacheField name="OBSERVACION_SASS" numFmtId="0">
      <sharedItems/>
    </cacheField>
    <cacheField name="ESTADO EPS OCTUBRE 21 DEL 2022" numFmtId="0">
      <sharedItems count="2">
        <s v="FACTURA NO RADICADA"/>
        <s v="FACTURA PENDIENTE DE PAG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1059000" maxValue="1365600"/>
    </cacheField>
    <cacheField name="VALOR_NOTA_CREDITO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4">
      <sharedItems containsString="0" containsBlank="1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4">
      <sharedItems containsString="0" containsBlank="1" containsNumber="1" containsInteger="1" minValue="1059000" maxValue="1365600"/>
    </cacheField>
    <cacheField name="SALDO_SASS" numFmtId="164">
      <sharedItems containsString="0" containsBlank="1" containsNumber="1" containsInteger="1" minValue="0" maxValue="0"/>
    </cacheField>
    <cacheField name="VALO_CANCELADO_SAP" numFmtId="164">
      <sharedItems containsNonDate="0" containsString="0" containsBlank="1"/>
    </cacheField>
    <cacheField name="RETENCION" numFmtId="164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2-09T00:00:00" maxDate="2022-09-07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0330" maxValue="20220930"/>
    </cacheField>
    <cacheField name="F_RAD_SASS" numFmtId="0">
      <sharedItems containsString="0" containsBlank="1" containsNumber="1" containsInteger="1" minValue="20220322" maxValue="20220920"/>
    </cacheField>
    <cacheField name="VALOR_REPORTADO_CRICULAR 030" numFmtId="0">
      <sharedItems containsString="0" containsBlank="1" containsNumber="1" containsInteger="1" minValue="1059000" maxValue="1365600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n v="67040139"/>
    <s v="DIANA MARIA ROMAN ARCE"/>
    <m/>
    <n v="87"/>
    <m/>
    <m/>
    <m/>
    <n v="87"/>
    <s v="67040139__87"/>
    <d v="2022-01-05T00:00:00"/>
    <n v="1096000"/>
    <n v="10960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2-09T00:00:00"/>
    <m/>
    <m/>
    <m/>
    <m/>
    <m/>
    <m/>
    <m/>
    <m/>
    <m/>
    <m/>
  </r>
  <r>
    <n v="67040139"/>
    <s v="DIANA MARIA ROMAN ARCE"/>
    <m/>
    <n v="92"/>
    <m/>
    <n v="92"/>
    <m/>
    <n v="92"/>
    <s v="67040139__92"/>
    <d v="2022-03-04T00:00:00"/>
    <n v="1059000"/>
    <n v="1059000"/>
    <s v="B)Factura sin saldo ERP"/>
    <x v="1"/>
    <m/>
    <m/>
    <m/>
    <m/>
    <m/>
    <s v="OK"/>
    <n v="1059000"/>
    <n v="0"/>
    <n v="0"/>
    <m/>
    <n v="0"/>
    <m/>
    <n v="1059000"/>
    <n v="0"/>
    <m/>
    <m/>
    <m/>
    <m/>
    <m/>
    <m/>
    <m/>
    <d v="2022-03-14T00:00:00"/>
    <m/>
    <n v="2"/>
    <m/>
    <m/>
    <n v="1"/>
    <n v="20220330"/>
    <n v="20220322"/>
    <n v="1059000"/>
    <n v="0"/>
    <m/>
  </r>
  <r>
    <n v="67040139"/>
    <s v="DIANA MARIA ROMAN ARCE"/>
    <m/>
    <n v="95"/>
    <m/>
    <n v="95"/>
    <m/>
    <n v="95"/>
    <s v="67040139__95"/>
    <d v="2022-04-07T00:00:00"/>
    <n v="1365600"/>
    <n v="1365600"/>
    <s v="B)Factura sin saldo ERP"/>
    <x v="1"/>
    <m/>
    <m/>
    <m/>
    <m/>
    <m/>
    <s v="OK"/>
    <n v="1365600"/>
    <n v="0"/>
    <n v="0"/>
    <m/>
    <n v="0"/>
    <m/>
    <n v="1365600"/>
    <n v="0"/>
    <m/>
    <m/>
    <m/>
    <m/>
    <m/>
    <m/>
    <m/>
    <d v="2022-04-08T00:00:00"/>
    <m/>
    <n v="2"/>
    <m/>
    <m/>
    <n v="1"/>
    <n v="20220430"/>
    <n v="20220420"/>
    <n v="1365600"/>
    <n v="0"/>
    <m/>
  </r>
  <r>
    <n v="67040139"/>
    <s v="DIANA MARIA ROMAN ARCE"/>
    <m/>
    <n v="98"/>
    <m/>
    <n v="98"/>
    <m/>
    <n v="98"/>
    <s v="67040139__98"/>
    <d v="2022-05-06T00:00:00"/>
    <n v="1235000"/>
    <n v="1235000"/>
    <s v="B)Factura sin saldo ERP"/>
    <x v="1"/>
    <m/>
    <m/>
    <m/>
    <m/>
    <m/>
    <s v="OK"/>
    <n v="1235000"/>
    <n v="0"/>
    <n v="0"/>
    <m/>
    <n v="0"/>
    <m/>
    <n v="1235000"/>
    <n v="0"/>
    <m/>
    <m/>
    <m/>
    <m/>
    <m/>
    <m/>
    <m/>
    <d v="2022-05-09T00:00:00"/>
    <m/>
    <n v="2"/>
    <m/>
    <m/>
    <n v="1"/>
    <n v="20220530"/>
    <n v="20220519"/>
    <n v="1235000"/>
    <n v="0"/>
    <m/>
  </r>
  <r>
    <n v="67040139"/>
    <s v="DIANA MARIA ROMAN ARCE"/>
    <m/>
    <n v="101"/>
    <m/>
    <n v="101"/>
    <m/>
    <n v="101"/>
    <s v="67040139__101"/>
    <d v="2022-06-07T00:00:00"/>
    <n v="1196000"/>
    <n v="1196000"/>
    <s v="B)Factura sin saldo ERP"/>
    <x v="1"/>
    <m/>
    <m/>
    <m/>
    <m/>
    <m/>
    <s v="OK"/>
    <n v="1196000"/>
    <n v="0"/>
    <n v="0"/>
    <m/>
    <n v="0"/>
    <m/>
    <n v="1196000"/>
    <n v="0"/>
    <m/>
    <m/>
    <m/>
    <m/>
    <m/>
    <m/>
    <m/>
    <d v="2022-06-08T00:00:00"/>
    <m/>
    <n v="2"/>
    <m/>
    <m/>
    <n v="1"/>
    <n v="20220630"/>
    <n v="20220622"/>
    <n v="1196000"/>
    <n v="0"/>
    <m/>
  </r>
  <r>
    <n v="67040139"/>
    <s v="DIANA MARIA ROMAN ARCE"/>
    <m/>
    <n v="107"/>
    <m/>
    <n v="107"/>
    <m/>
    <n v="107"/>
    <s v="67040139__107"/>
    <d v="2022-08-05T00:00:00"/>
    <n v="1099000"/>
    <n v="1099000"/>
    <s v="B)Factura sin saldo ERP"/>
    <x v="1"/>
    <m/>
    <m/>
    <m/>
    <m/>
    <m/>
    <s v="OK"/>
    <n v="1099000"/>
    <n v="0"/>
    <n v="0"/>
    <m/>
    <n v="0"/>
    <m/>
    <n v="1099000"/>
    <n v="0"/>
    <m/>
    <m/>
    <m/>
    <m/>
    <m/>
    <m/>
    <m/>
    <d v="2022-08-17T00:00:00"/>
    <m/>
    <n v="2"/>
    <m/>
    <m/>
    <n v="1"/>
    <n v="20220930"/>
    <n v="20220907"/>
    <n v="1099000"/>
    <n v="0"/>
    <m/>
  </r>
  <r>
    <n v="67040139"/>
    <s v="DIANA MARIA ROMAN ARCE"/>
    <m/>
    <n v="110"/>
    <m/>
    <n v="110"/>
    <m/>
    <n v="110"/>
    <s v="67040139__110"/>
    <d v="2022-09-05T00:00:00"/>
    <n v="1159000"/>
    <n v="1159000"/>
    <s v="B)Factura sin saldo ERP"/>
    <x v="1"/>
    <m/>
    <m/>
    <m/>
    <m/>
    <m/>
    <s v="OK"/>
    <n v="1159000"/>
    <n v="0"/>
    <n v="0"/>
    <m/>
    <n v="0"/>
    <m/>
    <n v="1159000"/>
    <n v="0"/>
    <m/>
    <m/>
    <m/>
    <m/>
    <m/>
    <m/>
    <m/>
    <d v="2022-09-06T00:00:00"/>
    <m/>
    <n v="2"/>
    <m/>
    <m/>
    <n v="1"/>
    <n v="20220930"/>
    <n v="20220920"/>
    <n v="1159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88CF28-352A-4092-8B3D-CF024C1FE14E}" name="TablaDinámica4" cacheId="7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5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field="13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showGridLines="0" workbookViewId="0">
      <selection activeCell="B17" sqref="B17"/>
    </sheetView>
  </sheetViews>
  <sheetFormatPr baseColWidth="10" defaultRowHeight="15" x14ac:dyDescent="0.25"/>
  <cols>
    <col min="1" max="1" width="11.42578125" style="3"/>
    <col min="2" max="2" width="27.5703125" customWidth="1"/>
    <col min="3" max="3" width="13.85546875" bestFit="1" customWidth="1"/>
    <col min="4" max="4" width="15.140625" bestFit="1" customWidth="1"/>
    <col min="5" max="6" width="17.7109375" customWidth="1"/>
    <col min="7" max="8" width="17.7109375" style="3" customWidth="1"/>
  </cols>
  <sheetData>
    <row r="1" spans="1:8" s="2" customFormat="1" ht="15.75" thickBot="1" x14ac:dyDescent="0.3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20" t="s">
        <v>7</v>
      </c>
    </row>
    <row r="2" spans="1:8" x14ac:dyDescent="0.25">
      <c r="A2" s="14">
        <v>67040139</v>
      </c>
      <c r="B2" s="15" t="s">
        <v>8</v>
      </c>
      <c r="C2" s="15"/>
      <c r="D2" s="21">
        <v>87</v>
      </c>
      <c r="E2" s="22">
        <v>44566</v>
      </c>
      <c r="F2" s="22">
        <v>44601</v>
      </c>
      <c r="G2" s="16">
        <v>1096000</v>
      </c>
      <c r="H2" s="17">
        <v>1096000</v>
      </c>
    </row>
    <row r="3" spans="1:8" x14ac:dyDescent="0.25">
      <c r="A3" s="7">
        <v>67040139</v>
      </c>
      <c r="B3" s="1" t="s">
        <v>8</v>
      </c>
      <c r="C3" s="1"/>
      <c r="D3" s="5">
        <v>92</v>
      </c>
      <c r="E3" s="23">
        <v>44624</v>
      </c>
      <c r="F3" s="23">
        <v>44634</v>
      </c>
      <c r="G3" s="4">
        <v>1059000</v>
      </c>
      <c r="H3" s="8">
        <v>1059000</v>
      </c>
    </row>
    <row r="4" spans="1:8" x14ac:dyDescent="0.25">
      <c r="A4" s="7">
        <v>67040139</v>
      </c>
      <c r="B4" s="1" t="s">
        <v>8</v>
      </c>
      <c r="C4" s="1"/>
      <c r="D4" s="5">
        <v>95</v>
      </c>
      <c r="E4" s="23">
        <v>44658</v>
      </c>
      <c r="F4" s="23">
        <v>44659</v>
      </c>
      <c r="G4" s="4">
        <v>1365600</v>
      </c>
      <c r="H4" s="8">
        <v>1365600</v>
      </c>
    </row>
    <row r="5" spans="1:8" x14ac:dyDescent="0.25">
      <c r="A5" s="7">
        <v>67040139</v>
      </c>
      <c r="B5" s="1" t="s">
        <v>8</v>
      </c>
      <c r="C5" s="1"/>
      <c r="D5" s="5">
        <v>98</v>
      </c>
      <c r="E5" s="23">
        <v>44687</v>
      </c>
      <c r="F5" s="23">
        <v>44690</v>
      </c>
      <c r="G5" s="4">
        <v>1235000</v>
      </c>
      <c r="H5" s="8">
        <v>1235000</v>
      </c>
    </row>
    <row r="6" spans="1:8" x14ac:dyDescent="0.25">
      <c r="A6" s="7">
        <v>67040139</v>
      </c>
      <c r="B6" s="1" t="s">
        <v>8</v>
      </c>
      <c r="C6" s="1"/>
      <c r="D6" s="5">
        <v>101</v>
      </c>
      <c r="E6" s="23">
        <v>44719</v>
      </c>
      <c r="F6" s="23">
        <v>44720</v>
      </c>
      <c r="G6" s="4">
        <v>1196000</v>
      </c>
      <c r="H6" s="8">
        <v>1196000</v>
      </c>
    </row>
    <row r="7" spans="1:8" x14ac:dyDescent="0.25">
      <c r="A7" s="7">
        <v>67040139</v>
      </c>
      <c r="B7" s="1" t="s">
        <v>8</v>
      </c>
      <c r="C7" s="1"/>
      <c r="D7" s="5">
        <v>107</v>
      </c>
      <c r="E7" s="23">
        <v>44778</v>
      </c>
      <c r="F7" s="23">
        <v>44790</v>
      </c>
      <c r="G7" s="4">
        <v>1099000</v>
      </c>
      <c r="H7" s="8">
        <v>1099000</v>
      </c>
    </row>
    <row r="8" spans="1:8" x14ac:dyDescent="0.25">
      <c r="A8" s="7">
        <v>67040139</v>
      </c>
      <c r="B8" s="1" t="s">
        <v>8</v>
      </c>
      <c r="C8" s="1"/>
      <c r="D8" s="5">
        <v>110</v>
      </c>
      <c r="E8" s="23">
        <v>44809</v>
      </c>
      <c r="F8" s="23">
        <v>44810</v>
      </c>
      <c r="G8" s="4">
        <v>1159000</v>
      </c>
      <c r="H8" s="8">
        <v>1159000</v>
      </c>
    </row>
    <row r="9" spans="1:8" x14ac:dyDescent="0.25">
      <c r="A9" s="7"/>
      <c r="B9" s="1"/>
      <c r="C9" s="1"/>
      <c r="D9" s="1"/>
      <c r="E9" s="1"/>
      <c r="F9" s="6"/>
      <c r="G9" s="4"/>
      <c r="H9" s="8">
        <f>SUM(H2:H8)</f>
        <v>8209600</v>
      </c>
    </row>
    <row r="10" spans="1:8" ht="15.75" thickBot="1" x14ac:dyDescent="0.3">
      <c r="A10" s="9"/>
      <c r="B10" s="10"/>
      <c r="C10" s="10"/>
      <c r="D10" s="10"/>
      <c r="E10" s="10"/>
      <c r="F10" s="11"/>
      <c r="G10" s="12"/>
      <c r="H10" s="13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258A4-58E7-4EF1-832A-9DBA79EA32E8}">
  <dimension ref="A3:C6"/>
  <sheetViews>
    <sheetView showGridLines="0" workbookViewId="0">
      <selection activeCell="C6" sqref="A4:C6"/>
    </sheetView>
  </sheetViews>
  <sheetFormatPr baseColWidth="10" defaultRowHeight="15" x14ac:dyDescent="0.25"/>
  <cols>
    <col min="1" max="1" width="28.140625" bestFit="1" customWidth="1"/>
    <col min="2" max="2" width="10.5703125" bestFit="1" customWidth="1"/>
    <col min="3" max="3" width="15.28515625" bestFit="1" customWidth="1"/>
  </cols>
  <sheetData>
    <row r="3" spans="1:3" x14ac:dyDescent="0.25">
      <c r="A3" s="35" t="s">
        <v>69</v>
      </c>
      <c r="B3" s="36" t="s">
        <v>70</v>
      </c>
      <c r="C3" s="37" t="s">
        <v>71</v>
      </c>
    </row>
    <row r="4" spans="1:3" x14ac:dyDescent="0.25">
      <c r="A4" s="29" t="s">
        <v>65</v>
      </c>
      <c r="B4" s="38">
        <v>1</v>
      </c>
      <c r="C4" s="30">
        <v>1096000</v>
      </c>
    </row>
    <row r="5" spans="1:3" x14ac:dyDescent="0.25">
      <c r="A5" s="31" t="s">
        <v>66</v>
      </c>
      <c r="B5" s="39">
        <v>6</v>
      </c>
      <c r="C5" s="32">
        <v>7113600</v>
      </c>
    </row>
    <row r="6" spans="1:3" x14ac:dyDescent="0.25">
      <c r="A6" s="33" t="s">
        <v>67</v>
      </c>
      <c r="B6" s="40">
        <v>7</v>
      </c>
      <c r="C6" s="34">
        <v>8209600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2AC7B-C58A-4686-8090-1288C369C4C7}">
  <dimension ref="A1:AT9"/>
  <sheetViews>
    <sheetView showGridLines="0" zoomScale="85" zoomScaleNormal="85" workbookViewId="0">
      <selection activeCell="D25" sqref="D25"/>
    </sheetView>
  </sheetViews>
  <sheetFormatPr baseColWidth="10" defaultRowHeight="15" x14ac:dyDescent="0.25"/>
  <cols>
    <col min="1" max="1" width="10.28515625" bestFit="1" customWidth="1"/>
    <col min="2" max="2" width="35.285156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9" width="15.140625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31.5703125" customWidth="1"/>
    <col min="14" max="14" width="31.42578125" bestFit="1" customWidth="1"/>
    <col min="15" max="19" width="31.5703125" customWidth="1"/>
    <col min="20" max="20" width="23.28515625" bestFit="1" customWidth="1"/>
    <col min="21" max="21" width="23.140625" bestFit="1" customWidth="1"/>
    <col min="22" max="22" width="22" bestFit="1" customWidth="1"/>
    <col min="23" max="23" width="23.28515625" bestFit="1" customWidth="1"/>
    <col min="24" max="24" width="31.7109375" bestFit="1" customWidth="1"/>
    <col min="25" max="25" width="17.5703125" bestFit="1" customWidth="1"/>
    <col min="26" max="26" width="24.5703125" bestFit="1" customWidth="1"/>
    <col min="27" max="27" width="22.140625" bestFit="1" customWidth="1"/>
    <col min="28" max="28" width="12.140625" bestFit="1" customWidth="1"/>
    <col min="29" max="29" width="22.42578125" bestFit="1" customWidth="1"/>
    <col min="30" max="30" width="11.140625" bestFit="1" customWidth="1"/>
    <col min="31" max="31" width="25.28515625" bestFit="1" customWidth="1"/>
    <col min="32" max="32" width="27.28515625" bestFit="1" customWidth="1"/>
    <col min="33" max="33" width="21.7109375" bestFit="1" customWidth="1"/>
    <col min="34" max="34" width="14.5703125" bestFit="1" customWidth="1"/>
    <col min="35" max="35" width="28.85546875" bestFit="1" customWidth="1"/>
    <col min="36" max="36" width="15.140625" bestFit="1" customWidth="1"/>
    <col min="37" max="37" width="24.42578125" bestFit="1" customWidth="1"/>
    <col min="38" max="38" width="21.5703125" bestFit="1" customWidth="1"/>
    <col min="39" max="39" width="24.7109375" bestFit="1" customWidth="1"/>
    <col min="40" max="40" width="21.5703125" bestFit="1" customWidth="1"/>
    <col min="41" max="41" width="23.5703125" bestFit="1" customWidth="1"/>
    <col min="42" max="42" width="23.85546875" bestFit="1" customWidth="1"/>
    <col min="43" max="43" width="12.140625" bestFit="1" customWidth="1"/>
    <col min="44" max="44" width="32.42578125" bestFit="1" customWidth="1"/>
    <col min="45" max="45" width="50.140625" bestFit="1" customWidth="1"/>
    <col min="46" max="46" width="8.7109375" bestFit="1" customWidth="1"/>
  </cols>
  <sheetData>
    <row r="1" spans="1:46" x14ac:dyDescent="0.25">
      <c r="K1" s="24">
        <f>SUBTOTAL(9,K3:K9)</f>
        <v>8209600</v>
      </c>
      <c r="L1" s="24">
        <f>SUBTOTAL(9,L3:L9)</f>
        <v>8209600</v>
      </c>
      <c r="U1" s="24">
        <f>SUBTOTAL(9,U3:U9)</f>
        <v>7113600</v>
      </c>
      <c r="V1" s="24">
        <f>SUBTOTAL(9,V3:V9)</f>
        <v>0</v>
      </c>
      <c r="W1" s="24">
        <f>SUBTOTAL(9,W3:W9)</f>
        <v>0</v>
      </c>
      <c r="Y1" s="24">
        <f>SUBTOTAL(9,Y3:Y9)</f>
        <v>0</v>
      </c>
      <c r="AA1" s="24">
        <f>SUBTOTAL(9,AA3:AA9)</f>
        <v>7113600</v>
      </c>
      <c r="AB1" s="24">
        <f>SUBTOTAL(9,AB3:AB9)</f>
        <v>0</v>
      </c>
      <c r="AC1" s="24">
        <f>SUBTOTAL(9,AC3:AC9)</f>
        <v>0</v>
      </c>
      <c r="AD1" s="24">
        <f>SUBTOTAL(9,AD3:AD9)</f>
        <v>0</v>
      </c>
    </row>
    <row r="2" spans="1:46" ht="39.950000000000003" customHeight="1" x14ac:dyDescent="0.25">
      <c r="A2" s="25" t="s">
        <v>68</v>
      </c>
      <c r="B2" s="25" t="s">
        <v>9</v>
      </c>
      <c r="C2" s="25" t="s">
        <v>10</v>
      </c>
      <c r="D2" s="25" t="s">
        <v>11</v>
      </c>
      <c r="E2" s="25" t="s">
        <v>12</v>
      </c>
      <c r="F2" s="25" t="s">
        <v>13</v>
      </c>
      <c r="G2" s="25" t="s">
        <v>14</v>
      </c>
      <c r="H2" s="26" t="s">
        <v>15</v>
      </c>
      <c r="I2" s="26" t="s">
        <v>16</v>
      </c>
      <c r="J2" s="25" t="s">
        <v>17</v>
      </c>
      <c r="K2" s="25" t="s">
        <v>18</v>
      </c>
      <c r="L2" s="25" t="s">
        <v>19</v>
      </c>
      <c r="M2" s="25" t="s">
        <v>20</v>
      </c>
      <c r="N2" s="26" t="s">
        <v>21</v>
      </c>
      <c r="O2" s="26" t="s">
        <v>22</v>
      </c>
      <c r="P2" s="26" t="s">
        <v>23</v>
      </c>
      <c r="Q2" s="26" t="s">
        <v>24</v>
      </c>
      <c r="R2" s="26" t="s">
        <v>25</v>
      </c>
      <c r="S2" s="26" t="s">
        <v>26</v>
      </c>
      <c r="T2" s="25" t="s">
        <v>27</v>
      </c>
      <c r="U2" s="25" t="s">
        <v>28</v>
      </c>
      <c r="V2" s="25" t="s">
        <v>29</v>
      </c>
      <c r="W2" s="26" t="s">
        <v>30</v>
      </c>
      <c r="X2" s="26" t="s">
        <v>31</v>
      </c>
      <c r="Y2" s="26" t="s">
        <v>32</v>
      </c>
      <c r="Z2" s="26" t="s">
        <v>33</v>
      </c>
      <c r="AA2" s="25" t="s">
        <v>34</v>
      </c>
      <c r="AB2" s="25" t="s">
        <v>35</v>
      </c>
      <c r="AC2" s="25" t="s">
        <v>36</v>
      </c>
      <c r="AD2" s="25" t="s">
        <v>37</v>
      </c>
      <c r="AE2" s="25" t="s">
        <v>38</v>
      </c>
      <c r="AF2" s="25" t="s">
        <v>39</v>
      </c>
      <c r="AG2" s="25" t="s">
        <v>40</v>
      </c>
      <c r="AH2" s="25" t="s">
        <v>41</v>
      </c>
      <c r="AI2" s="25" t="s">
        <v>42</v>
      </c>
      <c r="AJ2" s="25" t="s">
        <v>43</v>
      </c>
      <c r="AK2" s="25" t="s">
        <v>44</v>
      </c>
      <c r="AL2" s="25" t="s">
        <v>45</v>
      </c>
      <c r="AM2" s="25" t="s">
        <v>46</v>
      </c>
      <c r="AN2" s="25" t="s">
        <v>47</v>
      </c>
      <c r="AO2" s="25" t="s">
        <v>48</v>
      </c>
      <c r="AP2" s="25" t="s">
        <v>49</v>
      </c>
      <c r="AQ2" s="25" t="s">
        <v>50</v>
      </c>
      <c r="AR2" s="25" t="s">
        <v>51</v>
      </c>
      <c r="AS2" s="25" t="s">
        <v>52</v>
      </c>
      <c r="AT2" s="25" t="s">
        <v>53</v>
      </c>
    </row>
    <row r="3" spans="1:46" x14ac:dyDescent="0.25">
      <c r="A3" s="1">
        <v>67040139</v>
      </c>
      <c r="B3" s="1" t="s">
        <v>8</v>
      </c>
      <c r="C3" s="1"/>
      <c r="D3" s="1">
        <v>87</v>
      </c>
      <c r="E3" s="1"/>
      <c r="F3" s="1"/>
      <c r="G3" s="1"/>
      <c r="H3" s="1">
        <v>87</v>
      </c>
      <c r="I3" s="1" t="s">
        <v>54</v>
      </c>
      <c r="J3" s="27">
        <v>44566</v>
      </c>
      <c r="K3" s="28">
        <v>1096000</v>
      </c>
      <c r="L3" s="28">
        <v>1096000</v>
      </c>
      <c r="M3" s="1" t="s">
        <v>55</v>
      </c>
      <c r="N3" s="1" t="s">
        <v>65</v>
      </c>
      <c r="O3" s="1"/>
      <c r="P3" s="1"/>
      <c r="Q3" s="1"/>
      <c r="R3" s="1"/>
      <c r="S3" s="1"/>
      <c r="T3" s="1" t="s">
        <v>56</v>
      </c>
      <c r="U3" s="28"/>
      <c r="V3" s="28"/>
      <c r="W3" s="28"/>
      <c r="X3" s="1"/>
      <c r="Y3" s="28"/>
      <c r="Z3" s="1"/>
      <c r="AA3" s="28"/>
      <c r="AB3" s="28"/>
      <c r="AC3" s="28"/>
      <c r="AD3" s="28"/>
      <c r="AE3" s="1"/>
      <c r="AF3" s="1"/>
      <c r="AG3" s="1"/>
      <c r="AH3" s="1"/>
      <c r="AI3" s="1"/>
      <c r="AJ3" s="27">
        <v>44601</v>
      </c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x14ac:dyDescent="0.25">
      <c r="A4" s="1">
        <v>67040139</v>
      </c>
      <c r="B4" s="1" t="s">
        <v>8</v>
      </c>
      <c r="C4" s="1"/>
      <c r="D4" s="1">
        <v>92</v>
      </c>
      <c r="E4" s="1"/>
      <c r="F4" s="1">
        <v>92</v>
      </c>
      <c r="G4" s="1"/>
      <c r="H4" s="1">
        <v>92</v>
      </c>
      <c r="I4" s="1" t="s">
        <v>57</v>
      </c>
      <c r="J4" s="27">
        <v>44624</v>
      </c>
      <c r="K4" s="28">
        <v>1059000</v>
      </c>
      <c r="L4" s="28">
        <v>1059000</v>
      </c>
      <c r="M4" s="1" t="s">
        <v>58</v>
      </c>
      <c r="N4" s="1" t="s">
        <v>66</v>
      </c>
      <c r="O4" s="1"/>
      <c r="P4" s="1"/>
      <c r="Q4" s="1"/>
      <c r="R4" s="1"/>
      <c r="S4" s="1"/>
      <c r="T4" s="1" t="s">
        <v>59</v>
      </c>
      <c r="U4" s="28">
        <v>1059000</v>
      </c>
      <c r="V4" s="28">
        <v>0</v>
      </c>
      <c r="W4" s="28">
        <v>0</v>
      </c>
      <c r="X4" s="1"/>
      <c r="Y4" s="28">
        <v>0</v>
      </c>
      <c r="Z4" s="1"/>
      <c r="AA4" s="28">
        <v>1059000</v>
      </c>
      <c r="AB4" s="28">
        <v>0</v>
      </c>
      <c r="AC4" s="28"/>
      <c r="AD4" s="28"/>
      <c r="AE4" s="1"/>
      <c r="AF4" s="1"/>
      <c r="AG4" s="1"/>
      <c r="AH4" s="1"/>
      <c r="AI4" s="1"/>
      <c r="AJ4" s="27">
        <v>44634</v>
      </c>
      <c r="AK4" s="1"/>
      <c r="AL4" s="1">
        <v>2</v>
      </c>
      <c r="AM4" s="1"/>
      <c r="AN4" s="1"/>
      <c r="AO4" s="1">
        <v>1</v>
      </c>
      <c r="AP4" s="1">
        <v>20220330</v>
      </c>
      <c r="AQ4" s="1">
        <v>20220322</v>
      </c>
      <c r="AR4" s="1">
        <v>1059000</v>
      </c>
      <c r="AS4" s="1">
        <v>0</v>
      </c>
      <c r="AT4" s="1"/>
    </row>
    <row r="5" spans="1:46" x14ac:dyDescent="0.25">
      <c r="A5" s="1">
        <v>67040139</v>
      </c>
      <c r="B5" s="1" t="s">
        <v>8</v>
      </c>
      <c r="C5" s="1"/>
      <c r="D5" s="1">
        <v>95</v>
      </c>
      <c r="E5" s="1"/>
      <c r="F5" s="1">
        <v>95</v>
      </c>
      <c r="G5" s="1"/>
      <c r="H5" s="1">
        <v>95</v>
      </c>
      <c r="I5" s="1" t="s">
        <v>60</v>
      </c>
      <c r="J5" s="27">
        <v>44658</v>
      </c>
      <c r="K5" s="28">
        <v>1365600</v>
      </c>
      <c r="L5" s="28">
        <v>1365600</v>
      </c>
      <c r="M5" s="1" t="s">
        <v>58</v>
      </c>
      <c r="N5" s="1" t="s">
        <v>66</v>
      </c>
      <c r="O5" s="1"/>
      <c r="P5" s="1"/>
      <c r="Q5" s="1"/>
      <c r="R5" s="1"/>
      <c r="S5" s="1"/>
      <c r="T5" s="1" t="s">
        <v>59</v>
      </c>
      <c r="U5" s="28">
        <v>1365600</v>
      </c>
      <c r="V5" s="28">
        <v>0</v>
      </c>
      <c r="W5" s="28">
        <v>0</v>
      </c>
      <c r="X5" s="1"/>
      <c r="Y5" s="28">
        <v>0</v>
      </c>
      <c r="Z5" s="1"/>
      <c r="AA5" s="28">
        <v>1365600</v>
      </c>
      <c r="AB5" s="28">
        <v>0</v>
      </c>
      <c r="AC5" s="28"/>
      <c r="AD5" s="28"/>
      <c r="AE5" s="1"/>
      <c r="AF5" s="1"/>
      <c r="AG5" s="1"/>
      <c r="AH5" s="1"/>
      <c r="AI5" s="1"/>
      <c r="AJ5" s="27">
        <v>44659</v>
      </c>
      <c r="AK5" s="1"/>
      <c r="AL5" s="1">
        <v>2</v>
      </c>
      <c r="AM5" s="1"/>
      <c r="AN5" s="1"/>
      <c r="AO5" s="1">
        <v>1</v>
      </c>
      <c r="AP5" s="1">
        <v>20220430</v>
      </c>
      <c r="AQ5" s="1">
        <v>20220420</v>
      </c>
      <c r="AR5" s="1">
        <v>1365600</v>
      </c>
      <c r="AS5" s="1">
        <v>0</v>
      </c>
      <c r="AT5" s="1"/>
    </row>
    <row r="6" spans="1:46" x14ac:dyDescent="0.25">
      <c r="A6" s="1">
        <v>67040139</v>
      </c>
      <c r="B6" s="1" t="s">
        <v>8</v>
      </c>
      <c r="C6" s="1"/>
      <c r="D6" s="1">
        <v>98</v>
      </c>
      <c r="E6" s="1"/>
      <c r="F6" s="1">
        <v>98</v>
      </c>
      <c r="G6" s="1"/>
      <c r="H6" s="1">
        <v>98</v>
      </c>
      <c r="I6" s="1" t="s">
        <v>61</v>
      </c>
      <c r="J6" s="27">
        <v>44687</v>
      </c>
      <c r="K6" s="28">
        <v>1235000</v>
      </c>
      <c r="L6" s="28">
        <v>1235000</v>
      </c>
      <c r="M6" s="1" t="s">
        <v>58</v>
      </c>
      <c r="N6" s="1" t="s">
        <v>66</v>
      </c>
      <c r="O6" s="1"/>
      <c r="P6" s="1"/>
      <c r="Q6" s="1"/>
      <c r="R6" s="1"/>
      <c r="S6" s="1"/>
      <c r="T6" s="1" t="s">
        <v>59</v>
      </c>
      <c r="U6" s="28">
        <v>1235000</v>
      </c>
      <c r="V6" s="28">
        <v>0</v>
      </c>
      <c r="W6" s="28">
        <v>0</v>
      </c>
      <c r="X6" s="1"/>
      <c r="Y6" s="28">
        <v>0</v>
      </c>
      <c r="Z6" s="1"/>
      <c r="AA6" s="28">
        <v>1235000</v>
      </c>
      <c r="AB6" s="28">
        <v>0</v>
      </c>
      <c r="AC6" s="28"/>
      <c r="AD6" s="28"/>
      <c r="AE6" s="1"/>
      <c r="AF6" s="1"/>
      <c r="AG6" s="1"/>
      <c r="AH6" s="1"/>
      <c r="AI6" s="1"/>
      <c r="AJ6" s="27">
        <v>44690</v>
      </c>
      <c r="AK6" s="1"/>
      <c r="AL6" s="1">
        <v>2</v>
      </c>
      <c r="AM6" s="1"/>
      <c r="AN6" s="1"/>
      <c r="AO6" s="1">
        <v>1</v>
      </c>
      <c r="AP6" s="1">
        <v>20220530</v>
      </c>
      <c r="AQ6" s="1">
        <v>20220519</v>
      </c>
      <c r="AR6" s="1">
        <v>1235000</v>
      </c>
      <c r="AS6" s="1">
        <v>0</v>
      </c>
      <c r="AT6" s="1"/>
    </row>
    <row r="7" spans="1:46" x14ac:dyDescent="0.25">
      <c r="A7" s="1">
        <v>67040139</v>
      </c>
      <c r="B7" s="1" t="s">
        <v>8</v>
      </c>
      <c r="C7" s="1"/>
      <c r="D7" s="1">
        <v>101</v>
      </c>
      <c r="E7" s="1"/>
      <c r="F7" s="1">
        <v>101</v>
      </c>
      <c r="G7" s="1"/>
      <c r="H7" s="1">
        <v>101</v>
      </c>
      <c r="I7" s="1" t="s">
        <v>62</v>
      </c>
      <c r="J7" s="27">
        <v>44719</v>
      </c>
      <c r="K7" s="28">
        <v>1196000</v>
      </c>
      <c r="L7" s="28">
        <v>1196000</v>
      </c>
      <c r="M7" s="1" t="s">
        <v>58</v>
      </c>
      <c r="N7" s="1" t="s">
        <v>66</v>
      </c>
      <c r="O7" s="1"/>
      <c r="P7" s="1"/>
      <c r="Q7" s="1"/>
      <c r="R7" s="1"/>
      <c r="S7" s="1"/>
      <c r="T7" s="1" t="s">
        <v>59</v>
      </c>
      <c r="U7" s="28">
        <v>1196000</v>
      </c>
      <c r="V7" s="28">
        <v>0</v>
      </c>
      <c r="W7" s="28">
        <v>0</v>
      </c>
      <c r="X7" s="1"/>
      <c r="Y7" s="28">
        <v>0</v>
      </c>
      <c r="Z7" s="1"/>
      <c r="AA7" s="28">
        <v>1196000</v>
      </c>
      <c r="AB7" s="28">
        <v>0</v>
      </c>
      <c r="AC7" s="28"/>
      <c r="AD7" s="28"/>
      <c r="AE7" s="1"/>
      <c r="AF7" s="1"/>
      <c r="AG7" s="1"/>
      <c r="AH7" s="1"/>
      <c r="AI7" s="1"/>
      <c r="AJ7" s="27">
        <v>44720</v>
      </c>
      <c r="AK7" s="1"/>
      <c r="AL7" s="1">
        <v>2</v>
      </c>
      <c r="AM7" s="1"/>
      <c r="AN7" s="1"/>
      <c r="AO7" s="1">
        <v>1</v>
      </c>
      <c r="AP7" s="1">
        <v>20220630</v>
      </c>
      <c r="AQ7" s="1">
        <v>20220622</v>
      </c>
      <c r="AR7" s="1">
        <v>1196000</v>
      </c>
      <c r="AS7" s="1">
        <v>0</v>
      </c>
      <c r="AT7" s="1"/>
    </row>
    <row r="8" spans="1:46" x14ac:dyDescent="0.25">
      <c r="A8" s="1">
        <v>67040139</v>
      </c>
      <c r="B8" s="1" t="s">
        <v>8</v>
      </c>
      <c r="C8" s="1"/>
      <c r="D8" s="1">
        <v>107</v>
      </c>
      <c r="E8" s="1"/>
      <c r="F8" s="1">
        <v>107</v>
      </c>
      <c r="G8" s="1"/>
      <c r="H8" s="1">
        <v>107</v>
      </c>
      <c r="I8" s="1" t="s">
        <v>63</v>
      </c>
      <c r="J8" s="27">
        <v>44778</v>
      </c>
      <c r="K8" s="28">
        <v>1099000</v>
      </c>
      <c r="L8" s="28">
        <v>1099000</v>
      </c>
      <c r="M8" s="1" t="s">
        <v>58</v>
      </c>
      <c r="N8" s="1" t="s">
        <v>66</v>
      </c>
      <c r="O8" s="1"/>
      <c r="P8" s="1"/>
      <c r="Q8" s="1"/>
      <c r="R8" s="1"/>
      <c r="S8" s="1"/>
      <c r="T8" s="1" t="s">
        <v>59</v>
      </c>
      <c r="U8" s="28">
        <v>1099000</v>
      </c>
      <c r="V8" s="28">
        <v>0</v>
      </c>
      <c r="W8" s="28">
        <v>0</v>
      </c>
      <c r="X8" s="1"/>
      <c r="Y8" s="28">
        <v>0</v>
      </c>
      <c r="Z8" s="1"/>
      <c r="AA8" s="28">
        <v>1099000</v>
      </c>
      <c r="AB8" s="28">
        <v>0</v>
      </c>
      <c r="AC8" s="28"/>
      <c r="AD8" s="28"/>
      <c r="AE8" s="1"/>
      <c r="AF8" s="1"/>
      <c r="AG8" s="1"/>
      <c r="AH8" s="1"/>
      <c r="AI8" s="1"/>
      <c r="AJ8" s="27">
        <v>44790</v>
      </c>
      <c r="AK8" s="1"/>
      <c r="AL8" s="1">
        <v>2</v>
      </c>
      <c r="AM8" s="1"/>
      <c r="AN8" s="1"/>
      <c r="AO8" s="1">
        <v>1</v>
      </c>
      <c r="AP8" s="1">
        <v>20220930</v>
      </c>
      <c r="AQ8" s="1">
        <v>20220907</v>
      </c>
      <c r="AR8" s="1">
        <v>1099000</v>
      </c>
      <c r="AS8" s="1">
        <v>0</v>
      </c>
      <c r="AT8" s="1"/>
    </row>
    <row r="9" spans="1:46" x14ac:dyDescent="0.25">
      <c r="A9" s="1">
        <v>67040139</v>
      </c>
      <c r="B9" s="1" t="s">
        <v>8</v>
      </c>
      <c r="C9" s="1"/>
      <c r="D9" s="1">
        <v>110</v>
      </c>
      <c r="E9" s="1"/>
      <c r="F9" s="1">
        <v>110</v>
      </c>
      <c r="G9" s="1"/>
      <c r="H9" s="1">
        <v>110</v>
      </c>
      <c r="I9" s="1" t="s">
        <v>64</v>
      </c>
      <c r="J9" s="27">
        <v>44809</v>
      </c>
      <c r="K9" s="28">
        <v>1159000</v>
      </c>
      <c r="L9" s="28">
        <v>1159000</v>
      </c>
      <c r="M9" s="1" t="s">
        <v>58</v>
      </c>
      <c r="N9" s="1" t="s">
        <v>66</v>
      </c>
      <c r="O9" s="1"/>
      <c r="P9" s="1"/>
      <c r="Q9" s="1"/>
      <c r="R9" s="1"/>
      <c r="S9" s="1"/>
      <c r="T9" s="1" t="s">
        <v>59</v>
      </c>
      <c r="U9" s="28">
        <v>1159000</v>
      </c>
      <c r="V9" s="28">
        <v>0</v>
      </c>
      <c r="W9" s="28">
        <v>0</v>
      </c>
      <c r="X9" s="1"/>
      <c r="Y9" s="28">
        <v>0</v>
      </c>
      <c r="Z9" s="1"/>
      <c r="AA9" s="28">
        <v>1159000</v>
      </c>
      <c r="AB9" s="28">
        <v>0</v>
      </c>
      <c r="AC9" s="28"/>
      <c r="AD9" s="28"/>
      <c r="AE9" s="1"/>
      <c r="AF9" s="1"/>
      <c r="AG9" s="1"/>
      <c r="AH9" s="1"/>
      <c r="AI9" s="1"/>
      <c r="AJ9" s="27">
        <v>44810</v>
      </c>
      <c r="AK9" s="1"/>
      <c r="AL9" s="1">
        <v>2</v>
      </c>
      <c r="AM9" s="1"/>
      <c r="AN9" s="1"/>
      <c r="AO9" s="1">
        <v>1</v>
      </c>
      <c r="AP9" s="1">
        <v>20220930</v>
      </c>
      <c r="AQ9" s="1">
        <v>20220920</v>
      </c>
      <c r="AR9" s="1">
        <v>1159000</v>
      </c>
      <c r="AS9" s="1">
        <v>0</v>
      </c>
      <c r="AT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FA0AC-76EC-4C9C-A3C4-444C7B44B672}">
  <dimension ref="B1:J41"/>
  <sheetViews>
    <sheetView showGridLines="0" tabSelected="1" topLeftCell="A9" zoomScale="90" zoomScaleNormal="90" zoomScaleSheetLayoutView="100" workbookViewId="0">
      <selection activeCell="Q19" sqref="Q19"/>
    </sheetView>
  </sheetViews>
  <sheetFormatPr baseColWidth="10" defaultRowHeight="12.75" x14ac:dyDescent="0.2"/>
  <cols>
    <col min="1" max="1" width="1" style="41" customWidth="1"/>
    <col min="2" max="2" width="11.42578125" style="41"/>
    <col min="3" max="3" width="17.5703125" style="41" customWidth="1"/>
    <col min="4" max="4" width="11.5703125" style="41" customWidth="1"/>
    <col min="5" max="8" width="11.42578125" style="41"/>
    <col min="9" max="9" width="22.5703125" style="41" customWidth="1"/>
    <col min="10" max="10" width="14" style="41" customWidth="1"/>
    <col min="11" max="16384" width="11.42578125" style="41"/>
  </cols>
  <sheetData>
    <row r="1" spans="2:10" ht="6" customHeight="1" thickBot="1" x14ac:dyDescent="0.25"/>
    <row r="2" spans="2:10" ht="19.5" customHeight="1" x14ac:dyDescent="0.2">
      <c r="B2" s="42"/>
      <c r="C2" s="43"/>
      <c r="D2" s="44" t="s">
        <v>72</v>
      </c>
      <c r="E2" s="45"/>
      <c r="F2" s="45"/>
      <c r="G2" s="45"/>
      <c r="H2" s="45"/>
      <c r="I2" s="46"/>
      <c r="J2" s="47" t="s">
        <v>73</v>
      </c>
    </row>
    <row r="3" spans="2:10" ht="13.5" thickBot="1" x14ac:dyDescent="0.25">
      <c r="B3" s="48"/>
      <c r="C3" s="49"/>
      <c r="D3" s="50"/>
      <c r="E3" s="51"/>
      <c r="F3" s="51"/>
      <c r="G3" s="51"/>
      <c r="H3" s="51"/>
      <c r="I3" s="52"/>
      <c r="J3" s="53"/>
    </row>
    <row r="4" spans="2:10" x14ac:dyDescent="0.2">
      <c r="B4" s="48"/>
      <c r="C4" s="49"/>
      <c r="D4" s="44" t="s">
        <v>74</v>
      </c>
      <c r="E4" s="45"/>
      <c r="F4" s="45"/>
      <c r="G4" s="45"/>
      <c r="H4" s="45"/>
      <c r="I4" s="46"/>
      <c r="J4" s="47" t="s">
        <v>75</v>
      </c>
    </row>
    <row r="5" spans="2:10" x14ac:dyDescent="0.2">
      <c r="B5" s="48"/>
      <c r="C5" s="49"/>
      <c r="D5" s="54"/>
      <c r="E5" s="55"/>
      <c r="F5" s="55"/>
      <c r="G5" s="55"/>
      <c r="H5" s="55"/>
      <c r="I5" s="56"/>
      <c r="J5" s="57"/>
    </row>
    <row r="6" spans="2:10" ht="13.5" thickBot="1" x14ac:dyDescent="0.25">
      <c r="B6" s="58"/>
      <c r="C6" s="59"/>
      <c r="D6" s="50"/>
      <c r="E6" s="51"/>
      <c r="F6" s="51"/>
      <c r="G6" s="51"/>
      <c r="H6" s="51"/>
      <c r="I6" s="52"/>
      <c r="J6" s="53"/>
    </row>
    <row r="7" spans="2:10" x14ac:dyDescent="0.2">
      <c r="B7" s="60"/>
      <c r="J7" s="61"/>
    </row>
    <row r="8" spans="2:10" x14ac:dyDescent="0.2">
      <c r="B8" s="60"/>
      <c r="J8" s="61"/>
    </row>
    <row r="9" spans="2:10" x14ac:dyDescent="0.2">
      <c r="B9" s="60"/>
      <c r="J9" s="61"/>
    </row>
    <row r="10" spans="2:10" x14ac:dyDescent="0.2">
      <c r="B10" s="60"/>
      <c r="C10" s="62" t="s">
        <v>97</v>
      </c>
      <c r="E10" s="63"/>
      <c r="J10" s="61"/>
    </row>
    <row r="11" spans="2:10" x14ac:dyDescent="0.2">
      <c r="B11" s="60"/>
      <c r="J11" s="61"/>
    </row>
    <row r="12" spans="2:10" x14ac:dyDescent="0.2">
      <c r="B12" s="60"/>
      <c r="C12" s="62" t="s">
        <v>95</v>
      </c>
      <c r="J12" s="61"/>
    </row>
    <row r="13" spans="2:10" x14ac:dyDescent="0.2">
      <c r="B13" s="60"/>
      <c r="C13" s="62" t="s">
        <v>96</v>
      </c>
      <c r="J13" s="61"/>
    </row>
    <row r="14" spans="2:10" x14ac:dyDescent="0.2">
      <c r="B14" s="60"/>
      <c r="J14" s="61"/>
    </row>
    <row r="15" spans="2:10" x14ac:dyDescent="0.2">
      <c r="B15" s="60"/>
      <c r="C15" s="41" t="s">
        <v>98</v>
      </c>
      <c r="J15" s="61"/>
    </row>
    <row r="16" spans="2:10" x14ac:dyDescent="0.2">
      <c r="B16" s="60"/>
      <c r="C16" s="64"/>
      <c r="J16" s="61"/>
    </row>
    <row r="17" spans="2:10" x14ac:dyDescent="0.2">
      <c r="B17" s="60"/>
      <c r="C17" s="41" t="s">
        <v>99</v>
      </c>
      <c r="D17" s="63"/>
      <c r="H17" s="65" t="s">
        <v>76</v>
      </c>
      <c r="I17" s="65" t="s">
        <v>77</v>
      </c>
      <c r="J17" s="61"/>
    </row>
    <row r="18" spans="2:10" x14ac:dyDescent="0.2">
      <c r="B18" s="60"/>
      <c r="C18" s="62" t="s">
        <v>78</v>
      </c>
      <c r="D18" s="62"/>
      <c r="E18" s="62"/>
      <c r="F18" s="62"/>
      <c r="H18" s="66">
        <v>7</v>
      </c>
      <c r="I18" s="67">
        <v>8209600</v>
      </c>
      <c r="J18" s="61"/>
    </row>
    <row r="19" spans="2:10" x14ac:dyDescent="0.2">
      <c r="B19" s="60"/>
      <c r="C19" s="41" t="s">
        <v>79</v>
      </c>
      <c r="H19" s="68">
        <v>0</v>
      </c>
      <c r="I19" s="69">
        <v>0</v>
      </c>
      <c r="J19" s="61"/>
    </row>
    <row r="20" spans="2:10" x14ac:dyDescent="0.2">
      <c r="B20" s="60"/>
      <c r="C20" s="41" t="s">
        <v>80</v>
      </c>
      <c r="H20" s="68">
        <v>0</v>
      </c>
      <c r="I20" s="69">
        <v>0</v>
      </c>
      <c r="J20" s="61"/>
    </row>
    <row r="21" spans="2:10" x14ac:dyDescent="0.2">
      <c r="B21" s="60"/>
      <c r="C21" s="41" t="s">
        <v>81</v>
      </c>
      <c r="H21" s="68">
        <v>1</v>
      </c>
      <c r="I21" s="70">
        <v>1096000</v>
      </c>
      <c r="J21" s="61"/>
    </row>
    <row r="22" spans="2:10" x14ac:dyDescent="0.2">
      <c r="B22" s="60"/>
      <c r="C22" s="41" t="s">
        <v>82</v>
      </c>
      <c r="H22" s="68">
        <v>0</v>
      </c>
      <c r="I22" s="69">
        <v>0</v>
      </c>
      <c r="J22" s="61"/>
    </row>
    <row r="23" spans="2:10" ht="13.5" thickBot="1" x14ac:dyDescent="0.25">
      <c r="B23" s="60"/>
      <c r="C23" s="41" t="s">
        <v>83</v>
      </c>
      <c r="H23" s="71">
        <v>0</v>
      </c>
      <c r="I23" s="72">
        <v>0</v>
      </c>
      <c r="J23" s="61"/>
    </row>
    <row r="24" spans="2:10" x14ac:dyDescent="0.2">
      <c r="B24" s="60"/>
      <c r="C24" s="62" t="s">
        <v>84</v>
      </c>
      <c r="D24" s="62"/>
      <c r="E24" s="62"/>
      <c r="F24" s="62"/>
      <c r="H24" s="66">
        <f>H19+H20+H21+H22+H23</f>
        <v>1</v>
      </c>
      <c r="I24" s="73">
        <f>I19+I20+I21+I22+I23</f>
        <v>1096000</v>
      </c>
      <c r="J24" s="61"/>
    </row>
    <row r="25" spans="2:10" x14ac:dyDescent="0.2">
      <c r="B25" s="60"/>
      <c r="C25" s="41" t="s">
        <v>85</v>
      </c>
      <c r="H25" s="68">
        <v>6</v>
      </c>
      <c r="I25" s="69">
        <v>7113600</v>
      </c>
      <c r="J25" s="61"/>
    </row>
    <row r="26" spans="2:10" x14ac:dyDescent="0.2">
      <c r="B26" s="60"/>
      <c r="C26" s="41" t="s">
        <v>86</v>
      </c>
      <c r="H26" s="68">
        <v>0</v>
      </c>
      <c r="I26" s="69">
        <v>0</v>
      </c>
      <c r="J26" s="61"/>
    </row>
    <row r="27" spans="2:10" ht="13.5" thickBot="1" x14ac:dyDescent="0.25">
      <c r="B27" s="60"/>
      <c r="C27" s="41" t="s">
        <v>87</v>
      </c>
      <c r="H27" s="71">
        <v>0</v>
      </c>
      <c r="I27" s="72">
        <v>0</v>
      </c>
      <c r="J27" s="61"/>
    </row>
    <row r="28" spans="2:10" x14ac:dyDescent="0.2">
      <c r="B28" s="60"/>
      <c r="C28" s="62" t="s">
        <v>88</v>
      </c>
      <c r="D28" s="62"/>
      <c r="E28" s="62"/>
      <c r="F28" s="62"/>
      <c r="H28" s="66">
        <f>H25+H26+H27</f>
        <v>6</v>
      </c>
      <c r="I28" s="73">
        <f>I25+I26+I27</f>
        <v>7113600</v>
      </c>
      <c r="J28" s="61"/>
    </row>
    <row r="29" spans="2:10" ht="13.5" thickBot="1" x14ac:dyDescent="0.25">
      <c r="B29" s="60"/>
      <c r="C29" s="41" t="s">
        <v>89</v>
      </c>
      <c r="D29" s="62"/>
      <c r="E29" s="62"/>
      <c r="F29" s="62"/>
      <c r="H29" s="71">
        <v>0</v>
      </c>
      <c r="I29" s="72">
        <v>0</v>
      </c>
      <c r="J29" s="61"/>
    </row>
    <row r="30" spans="2:10" x14ac:dyDescent="0.2">
      <c r="B30" s="60"/>
      <c r="C30" s="62" t="s">
        <v>90</v>
      </c>
      <c r="D30" s="62"/>
      <c r="E30" s="62"/>
      <c r="F30" s="62"/>
      <c r="H30" s="68">
        <f>H29</f>
        <v>0</v>
      </c>
      <c r="I30" s="69">
        <f>I29</f>
        <v>0</v>
      </c>
      <c r="J30" s="61"/>
    </row>
    <row r="31" spans="2:10" x14ac:dyDescent="0.2">
      <c r="B31" s="60"/>
      <c r="C31" s="62"/>
      <c r="D31" s="62"/>
      <c r="E31" s="62"/>
      <c r="F31" s="62"/>
      <c r="H31" s="74"/>
      <c r="I31" s="73"/>
      <c r="J31" s="61"/>
    </row>
    <row r="32" spans="2:10" ht="13.5" thickBot="1" x14ac:dyDescent="0.25">
      <c r="B32" s="60"/>
      <c r="C32" s="62" t="s">
        <v>91</v>
      </c>
      <c r="D32" s="62"/>
      <c r="H32" s="75">
        <f>H24+H28+H30</f>
        <v>7</v>
      </c>
      <c r="I32" s="76">
        <f>I24+I28+I30</f>
        <v>8209600</v>
      </c>
      <c r="J32" s="61"/>
    </row>
    <row r="33" spans="2:10" ht="13.5" thickTop="1" x14ac:dyDescent="0.2">
      <c r="B33" s="60"/>
      <c r="C33" s="62"/>
      <c r="D33" s="62"/>
      <c r="H33" s="77"/>
      <c r="I33" s="69"/>
      <c r="J33" s="61"/>
    </row>
    <row r="34" spans="2:10" x14ac:dyDescent="0.2">
      <c r="B34" s="60"/>
      <c r="G34" s="77"/>
      <c r="H34" s="77"/>
      <c r="I34" s="77"/>
      <c r="J34" s="61"/>
    </row>
    <row r="35" spans="2:10" x14ac:dyDescent="0.2">
      <c r="B35" s="60"/>
      <c r="G35" s="77"/>
      <c r="H35" s="77"/>
      <c r="I35" s="77"/>
      <c r="J35" s="61"/>
    </row>
    <row r="36" spans="2:10" x14ac:dyDescent="0.2">
      <c r="B36" s="60"/>
      <c r="G36" s="77"/>
      <c r="H36" s="77"/>
      <c r="I36" s="77"/>
      <c r="J36" s="61"/>
    </row>
    <row r="37" spans="2:10" ht="13.5" thickBot="1" x14ac:dyDescent="0.25">
      <c r="B37" s="60"/>
      <c r="C37" s="78"/>
      <c r="D37" s="78"/>
      <c r="G37" s="79" t="s">
        <v>92</v>
      </c>
      <c r="H37" s="78"/>
      <c r="I37" s="77"/>
      <c r="J37" s="61"/>
    </row>
    <row r="38" spans="2:10" ht="4.5" customHeight="1" x14ac:dyDescent="0.2">
      <c r="B38" s="60"/>
      <c r="C38" s="77"/>
      <c r="D38" s="77"/>
      <c r="G38" s="77"/>
      <c r="H38" s="77"/>
      <c r="I38" s="77"/>
      <c r="J38" s="61"/>
    </row>
    <row r="39" spans="2:10" x14ac:dyDescent="0.2">
      <c r="B39" s="60"/>
      <c r="C39" s="62" t="s">
        <v>93</v>
      </c>
      <c r="G39" s="80" t="s">
        <v>94</v>
      </c>
      <c r="H39" s="77"/>
      <c r="I39" s="77"/>
      <c r="J39" s="61"/>
    </row>
    <row r="40" spans="2:10" x14ac:dyDescent="0.2">
      <c r="B40" s="60"/>
      <c r="G40" s="77"/>
      <c r="H40" s="77"/>
      <c r="I40" s="77"/>
      <c r="J40" s="61"/>
    </row>
    <row r="41" spans="2:10" ht="18.75" customHeight="1" thickBot="1" x14ac:dyDescent="0.25">
      <c r="B41" s="81"/>
      <c r="C41" s="82"/>
      <c r="D41" s="82"/>
      <c r="E41" s="82"/>
      <c r="F41" s="82"/>
      <c r="G41" s="78"/>
      <c r="H41" s="78"/>
      <c r="I41" s="78"/>
      <c r="J41" s="8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2022-10-24T21:07:19Z</dcterms:modified>
</cp:coreProperties>
</file>