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C2C51E11-11AA-433C-A659-A0DFE3E62141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  <c r="L1" i="2" l="1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<sst xmlns="http://schemas.openxmlformats.org/spreadsheetml/2006/main" count="145" uniqueCount="106">
  <si>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</si>
  <si>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</si>
  <si>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</si>
  <si>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</si>
  <si>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</si>
  <si>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</si>
  <si>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</si>
  <si>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</si>
  <si>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CALCULASER S.A.</t>
  </si>
  <si>
    <t>CAL2</t>
  </si>
  <si>
    <t>CAL6</t>
  </si>
  <si>
    <t xml:space="preserve"> ENTIDAD</t>
  </si>
  <si>
    <t>PrefijoFactura</t>
  </si>
  <si>
    <t>RETENCION</t>
  </si>
  <si>
    <t>AUTORIZACION</t>
  </si>
  <si>
    <t>A)Factura no radicada en ERP</t>
  </si>
  <si>
    <t>no_cruza</t>
  </si>
  <si>
    <t>B)Factura sin saldo ERP</t>
  </si>
  <si>
    <t>OK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</si>
  <si>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</si>
  <si>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</si>
  <si>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</si>
  <si>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</si>
  <si>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</si>
  <si>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</si>
  <si>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</si>
  <si>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</si>
  <si>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</si>
  <si>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</si>
  <si>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</si>
  <si>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</si>
  <si>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</si>
  <si>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</si>
  <si>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</si>
  <si>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</si>
  <si>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</si>
  <si>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</si>
  <si>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</si>
  <si>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</si>
  <si>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</si>
  <si>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</si>
  <si>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</si>
  <si>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</si>
  <si>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</si>
  <si>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</si>
  <si>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</si>
  <si>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</si>
  <si>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</si>
  <si>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</si>
  <si>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</si>
  <si>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</si>
  <si>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</si>
  <si>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</si>
  <si>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</si>
  <si>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</si>
  <si>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</t>
  </si>
  <si>
    <t>LLAVE</t>
  </si>
  <si>
    <t>CAL6_11931</t>
  </si>
  <si>
    <t>CAL2_4120</t>
  </si>
  <si>
    <t>CAL2_3595</t>
  </si>
  <si>
    <t>CAL6_10312</t>
  </si>
  <si>
    <t>CAL6_13367</t>
  </si>
  <si>
    <t>CAL6_13368</t>
  </si>
  <si>
    <t>816002451_CAL6_11931</t>
  </si>
  <si>
    <t>816002451_CAL2_4120</t>
  </si>
  <si>
    <t>816002451_CAL2_3595</t>
  </si>
  <si>
    <t>816002451_CAL6_10312</t>
  </si>
  <si>
    <t>816002451_CAL6_13367</t>
  </si>
  <si>
    <t>816002451_CAL6_13368</t>
  </si>
  <si>
    <t>ESTADO EPS</t>
  </si>
  <si>
    <t>ESTADO EPS 28 DE OCTUBRE 2022</t>
  </si>
  <si>
    <t>FACTURA PENDIENTE DE PAGO</t>
  </si>
  <si>
    <t>POR PAGAR SAP</t>
  </si>
  <si>
    <t>DOCUEMENTO CONTABLE</t>
  </si>
  <si>
    <t>FACTURA NO RADICADA</t>
  </si>
  <si>
    <t>Total general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</si>
  <si>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</si>
  <si>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</si>
  <si>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</si>
  <si>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</si>
  <si>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</si>
  <si>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</si>
  <si>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</si>
  <si>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</si>
  <si>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</si>
  <si>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</si>
  <si>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</si>
  <si>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</si>
  <si>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</si>
  <si>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</si>
  <si>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</si>
  <si>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</si>
  <si>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</si>
  <si>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</si>
  <si>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</si>
  <si>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</si>
  <si>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</si>
  <si>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</si>
  <si>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</si>
  <si>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</si>
  <si>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</si>
  <si>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OCTUBRE 28 DE 2022</t>
  </si>
  <si>
    <t>Señores : CALCULASER S.A.</t>
  </si>
  <si>
    <t>NIT: 816002451</t>
  </si>
  <si>
    <t>A continuacion me permito remitir nuestra respuesta al estado de cartera presentado en la fecha: 25/10/2022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</si>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</sst>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&quot;$&quot;\ #,##0"/>
    <numFmt numFmtId="169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4" fontId="0" fillId="0" borderId="1" xfId="0" applyNumberFormat="1" applyFill="1" applyBorder="1"/>
    <xf numFmtId="0" fontId="0" fillId="2" borderId="1" xfId="0" applyFill="1" applyBorder="1" applyAlignment="1">
      <alignment horizontal="center" vertical="center" wrapText="1"/>
    </xf>
    <xf numFmtId="166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3" fontId="0" fillId="0" borderId="1" xfId="0" applyNumberFormat="1" applyBorder="1"/>
    <xf numFmtId="16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66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9" fontId="5" fillId="0" borderId="9" xfId="1" applyNumberFormat="1" applyFont="1" applyBorder="1" applyAlignment="1">
      <alignment horizontal="right"/>
    </xf>
    <xf numFmtId="169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9" fontId="6" fillId="0" borderId="13" xfId="1" applyNumberFormat="1" applyFont="1" applyBorder="1" applyAlignment="1">
      <alignment horizontal="right"/>
    </xf>
    <xf numFmtId="169" fontId="5" fillId="0" borderId="0" xfId="1" applyNumberFormat="1" applyFont="1"/>
    <xf numFmtId="169" fontId="5" fillId="0" borderId="9" xfId="1" applyNumberFormat="1" applyFont="1" applyBorder="1"/>
    <xf numFmtId="169" fontId="6" fillId="0" borderId="9" xfId="1" applyNumberFormat="1" applyFont="1" applyBorder="1"/>
    <xf numFmtId="169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</cellXfs>
  <cellStyles count="2">
    <cellStyle name="Normal" xfId="0" builtinId="0"/>
    <cellStyle name="Normal 2 2" xfId="1" xr:uid="{4CD2D0E5-035F-45F4-A8F7-053A5DDC8A70}"/>
  </cellStyles>
  <dxfs count="5">
    <dxf>
      <numFmt numFmtId="165" formatCode="&quot;$&quot;\ #,##0.0"/>
    </dxf>
    <dxf>
      <numFmt numFmtId="166" formatCode="&quot;$&quot;\ #,##0"/>
    </dxf>
    <dxf>
      <numFmt numFmtId="165" formatCode="&quot;$&quot;\ #,##0.0"/>
    </dxf>
    <dxf>
      <numFmt numFmtId="164" formatCode="&quot;$&quot;\ #,##0.00"/>
    </dxf>
    <dxf>
      <numFmt numFmtId="164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5973708-6F09-4339-82E7-C1962A113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23211AA-9F26-4A93-BE2B-A9629B6920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2.566165625001" createdVersion="8" refreshedVersion="8" minRefreshableVersion="3" recordCount="6" xr:uid="{6D45742A-5ED1-4F71-A0F0-A6AACEDC3F42}">
  <cacheSource type="worksheet">
    <worksheetSource ref="A2:AS8" sheet="ESTADO DE CADA FACTURA"/>
  </cacheSource>
  <cacheFields count="45">
    <cacheField name="NIT IPS" numFmtId="0">
      <sharedItems containsSemiMixedTypes="0" containsString="0" containsNumber="1" containsInteger="1" minValue="816002451" maxValue="816002451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3595" maxValue="13368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595" maxValue="13368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2-06-22T00:00:00" maxDate="2022-09-17T00:00:00"/>
    </cacheField>
    <cacheField name="VALOR FACT IPS" numFmtId="166">
      <sharedItems containsSemiMixedTypes="0" containsString="0" containsNumber="1" containsInteger="1" minValue="200000" maxValue="7500000"/>
    </cacheField>
    <cacheField name="SALDO FACT IPS" numFmtId="166">
      <sharedItems containsSemiMixedTypes="0" containsString="0" containsNumber="1" containsInteger="1" minValue="200000" maxValue="7500000"/>
    </cacheField>
    <cacheField name="OBSERVACION SASS" numFmtId="0">
      <sharedItems/>
    </cacheField>
    <cacheField name="ESTADO EPS 28 DE OCTUBRE 2022" numFmtId="0">
      <sharedItems count="2">
        <s v="FACTURA NO RADICADA"/>
        <s v="FACTURA PENDIENTE DE PAGO"/>
      </sharedItems>
    </cacheField>
    <cacheField name="POR PAGAR SAP" numFmtId="0">
      <sharedItems containsString="0" containsBlank="1" containsNumber="1" containsInteger="1" minValue="196000" maxValue="7350000"/>
    </cacheField>
    <cacheField name="DOCUEMENTO CONTABLE" numFmtId="0">
      <sharedItems containsString="0" containsBlank="1" containsNumber="1" containsInteger="1" minValue="1222146083" maxValue="1222146084"/>
    </cacheField>
    <cacheField name="VALIDACION ALFA FACT" numFmtId="0">
      <sharedItems/>
    </cacheField>
    <cacheField name="VALOR RADICADO FACT" numFmtId="166">
      <sharedItems containsString="0" containsBlank="1" containsNumber="1" containsInteger="1" minValue="200000" maxValue="7500000"/>
    </cacheField>
    <cacheField name="VALOR NOTA CREDITO" numFmtId="166">
      <sharedItems containsString="0" containsBlank="1" containsNumber="1" containsInteger="1" minValue="0" maxValue="0"/>
    </cacheField>
    <cacheField name="VALOR NOTA DEBITO" numFmtId="166">
      <sharedItems containsString="0" containsBlank="1" containsNumber="1" containsInteger="1" minValue="0" maxValue="0"/>
    </cacheField>
    <cacheField name="VALOR DESCCOMERCIAL" numFmtId="166">
      <sharedItems containsString="0" containsBlank="1" containsNumber="1" containsInteger="1" minValue="0" maxValue="0"/>
    </cacheField>
    <cacheField name="VALOR GLOSA ACEPTDA" numFmtId="166">
      <sharedItems containsString="0" containsBlank="1" containsNumber="1" containsInteger="1" minValue="0" maxValue="0"/>
    </cacheField>
    <cacheField name="VALOR GLOSA DV" numFmtId="166">
      <sharedItems containsString="0" containsBlank="1" containsNumber="1" containsInteger="1" minValue="0" maxValue="0"/>
    </cacheField>
    <cacheField name="VALOR CRUZADO SASS" numFmtId="166">
      <sharedItems containsString="0" containsBlank="1" containsNumber="1" containsInteger="1" minValue="200000" maxValue="7500000"/>
    </cacheField>
    <cacheField name="SALDO SASS" numFmtId="166">
      <sharedItems containsString="0" containsBlank="1" containsNumber="1" containsInteger="1" minValue="0" maxValue="0"/>
    </cacheField>
    <cacheField name="VALO CANCELADO SAP" numFmtId="166">
      <sharedItems containsNonDate="0" containsString="0" containsBlank="1"/>
    </cacheField>
    <cacheField name="RETENCION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8-17T00:00:00" maxDate="2022-10-1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930" maxValue="20221030"/>
    </cacheField>
    <cacheField name="F RAD SASS" numFmtId="0">
      <sharedItems containsString="0" containsBlank="1" containsNumber="1" containsInteger="1" minValue="20220913" maxValue="20221010"/>
    </cacheField>
    <cacheField name="VALOR REPORTADO CRICULAR 030" numFmtId="0">
      <sharedItems containsString="0" containsBlank="1" containsNumber="1" containsInteger="1" minValue="200000" maxValue="7500000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1028" maxValue="202210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n v="816002451"/>
    <s v="CALCULASER S.A."/>
    <s v="CAL6"/>
    <n v="11931"/>
    <m/>
    <m/>
    <m/>
    <s v="CAL6_11931"/>
    <s v="816002451_CAL6_11931"/>
    <d v="2022-08-24T00:00:00"/>
    <n v="200000"/>
    <n v="200000"/>
    <s v="A)Factura no radicada en ERP"/>
    <x v="0"/>
    <m/>
    <m/>
    <s v="no_cruza"/>
    <m/>
    <m/>
    <m/>
    <m/>
    <m/>
    <m/>
    <m/>
    <m/>
    <m/>
    <m/>
    <m/>
    <m/>
    <m/>
    <m/>
    <m/>
    <m/>
    <d v="2022-09-02T00:00:00"/>
    <m/>
    <m/>
    <m/>
    <m/>
    <m/>
    <m/>
    <m/>
    <m/>
    <m/>
    <m/>
    <n v="20221028"/>
  </r>
  <r>
    <n v="816002451"/>
    <s v="CALCULASER S.A."/>
    <s v="CAL2"/>
    <n v="4120"/>
    <m/>
    <m/>
    <m/>
    <s v="CAL2_4120"/>
    <s v="816002451_CAL2_4120"/>
    <d v="2022-08-24T00:00:00"/>
    <n v="7500000"/>
    <n v="7500000"/>
    <s v="A)Factura no radicada en ERP"/>
    <x v="0"/>
    <m/>
    <m/>
    <s v="no_cruza"/>
    <m/>
    <m/>
    <m/>
    <m/>
    <m/>
    <m/>
    <m/>
    <m/>
    <m/>
    <m/>
    <m/>
    <m/>
    <m/>
    <m/>
    <m/>
    <m/>
    <d v="2022-09-02T00:00:00"/>
    <m/>
    <m/>
    <m/>
    <m/>
    <m/>
    <m/>
    <m/>
    <m/>
    <m/>
    <m/>
    <n v="20221028"/>
  </r>
  <r>
    <n v="816002451"/>
    <s v="CALCULASER S.A."/>
    <s v="CAL2"/>
    <n v="3595"/>
    <s v="CAL2"/>
    <n v="3595"/>
    <m/>
    <s v="CAL2_3595"/>
    <s v="816002451_CAL2_3595"/>
    <d v="2022-06-22T00:00:00"/>
    <n v="7500000"/>
    <n v="7500000"/>
    <s v="B)Factura sin saldo ERP"/>
    <x v="1"/>
    <n v="7350000"/>
    <n v="1222146083"/>
    <s v="OK"/>
    <n v="7500000"/>
    <n v="0"/>
    <n v="0"/>
    <n v="0"/>
    <n v="0"/>
    <n v="0"/>
    <n v="7500000"/>
    <n v="0"/>
    <m/>
    <m/>
    <m/>
    <m/>
    <m/>
    <m/>
    <m/>
    <m/>
    <d v="2022-08-17T00:00:00"/>
    <m/>
    <n v="2"/>
    <m/>
    <m/>
    <n v="1"/>
    <n v="20220930"/>
    <n v="20220913"/>
    <n v="7500000"/>
    <n v="0"/>
    <m/>
    <n v="20221028"/>
  </r>
  <r>
    <n v="816002451"/>
    <s v="CALCULASER S.A."/>
    <s v="CAL6"/>
    <n v="10312"/>
    <s v="CAL6"/>
    <n v="10312"/>
    <m/>
    <s v="CAL6_10312"/>
    <s v="816002451_CAL6_10312"/>
    <d v="2022-08-02T00:00:00"/>
    <n v="200000"/>
    <n v="200000"/>
    <s v="B)Factura sin saldo ERP"/>
    <x v="1"/>
    <n v="196000"/>
    <n v="1222146084"/>
    <s v="OK"/>
    <n v="200000"/>
    <n v="0"/>
    <n v="0"/>
    <n v="0"/>
    <n v="0"/>
    <n v="0"/>
    <n v="200000"/>
    <n v="0"/>
    <m/>
    <m/>
    <m/>
    <m/>
    <m/>
    <m/>
    <m/>
    <m/>
    <d v="2022-09-02T00:00:00"/>
    <m/>
    <n v="2"/>
    <m/>
    <m/>
    <n v="1"/>
    <n v="20220930"/>
    <n v="20220913"/>
    <n v="200000"/>
    <n v="0"/>
    <m/>
    <n v="20221028"/>
  </r>
  <r>
    <n v="816002451"/>
    <s v="CALCULASER S.A."/>
    <s v="CAL6"/>
    <n v="13367"/>
    <s v="CAL6"/>
    <n v="13367"/>
    <m/>
    <s v="CAL6_13367"/>
    <s v="816002451_CAL6_13367"/>
    <d v="2022-09-16T00:00:00"/>
    <n v="200000"/>
    <n v="200000"/>
    <s v="B)Factura sin saldo ERP"/>
    <x v="1"/>
    <m/>
    <m/>
    <s v="OK"/>
    <n v="200000"/>
    <n v="0"/>
    <n v="0"/>
    <n v="0"/>
    <n v="0"/>
    <n v="0"/>
    <n v="200000"/>
    <n v="0"/>
    <m/>
    <m/>
    <m/>
    <m/>
    <m/>
    <m/>
    <m/>
    <m/>
    <d v="2022-10-10T00:00:00"/>
    <m/>
    <n v="2"/>
    <m/>
    <m/>
    <n v="1"/>
    <n v="20221030"/>
    <n v="20221010"/>
    <n v="200000"/>
    <n v="0"/>
    <m/>
    <n v="20221028"/>
  </r>
  <r>
    <n v="816002451"/>
    <s v="CALCULASER S.A."/>
    <s v="CAL6"/>
    <n v="13368"/>
    <s v="CAL6"/>
    <n v="13368"/>
    <m/>
    <s v="CAL6_13368"/>
    <s v="816002451_CAL6_13368"/>
    <d v="2022-09-16T00:00:00"/>
    <n v="200000"/>
    <n v="200000"/>
    <s v="B)Factura sin saldo ERP"/>
    <x v="1"/>
    <m/>
    <m/>
    <s v="OK"/>
    <n v="200000"/>
    <n v="0"/>
    <n v="0"/>
    <n v="0"/>
    <n v="0"/>
    <n v="0"/>
    <n v="200000"/>
    <n v="0"/>
    <m/>
    <m/>
    <m/>
    <m/>
    <m/>
    <m/>
    <m/>
    <m/>
    <d v="2022-10-10T00:00:00"/>
    <m/>
    <n v="2"/>
    <m/>
    <m/>
    <n v="1"/>
    <n v="20221030"/>
    <n v="20221010"/>
    <n v="200000"/>
    <n v="0"/>
    <m/>
    <n v="202210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FFFC9D-8929-4127-91C1-51BCB7A37AE1}" name="TablaDinámica2" cacheId="1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6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dataField="1" numFmtId="166" showAll="0"/>
    <pivotField numFmtId="166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0" baseField="0" baseItem="0" numFmtId="166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showGridLines="0" workbookViewId="0">
      <selection activeCell="D16" sqref="D16"/>
    </sheetView>
  </sheetViews>
  <sheetFormatPr baseColWidth="10" defaultRowHeight="15" x14ac:dyDescent="0.25"/>
  <cols>
    <col min="1" max="1" width="9.85546875" bestFit="1" customWidth="1"/>
    <col min="2" max="2" width="14.85546875" bestFit="1" customWidth="1"/>
    <col min="3" max="3" width="7.140625" bestFit="1" customWidth="1"/>
    <col min="4" max="4" width="7.5703125" bestFit="1" customWidth="1"/>
    <col min="5" max="5" width="10.42578125" customWidth="1"/>
    <col min="6" max="6" width="11" customWidth="1"/>
    <col min="7" max="7" width="8.28515625" bestFit="1" customWidth="1"/>
    <col min="8" max="8" width="8.42578125" bestFit="1" customWidth="1"/>
  </cols>
  <sheetData>
    <row r="1" spans="1:8" s="3" customFormat="1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816002451</v>
      </c>
      <c r="B2" s="1" t="s">
        <v>8</v>
      </c>
      <c r="C2" s="1" t="s">
        <v>9</v>
      </c>
      <c r="D2" s="1">
        <v>3595</v>
      </c>
      <c r="E2" s="4">
        <v>44734</v>
      </c>
      <c r="F2" s="5">
        <v>44790</v>
      </c>
      <c r="G2" s="1">
        <v>7500000</v>
      </c>
      <c r="H2" s="1">
        <v>7500000</v>
      </c>
    </row>
    <row r="3" spans="1:8" x14ac:dyDescent="0.25">
      <c r="A3" s="1">
        <v>816002451</v>
      </c>
      <c r="B3" s="1" t="s">
        <v>8</v>
      </c>
      <c r="C3" s="1" t="s">
        <v>9</v>
      </c>
      <c r="D3" s="1">
        <v>4120</v>
      </c>
      <c r="E3" s="4">
        <v>44797</v>
      </c>
      <c r="F3" s="5">
        <v>44806</v>
      </c>
      <c r="G3" s="1">
        <v>7500000</v>
      </c>
      <c r="H3" s="1">
        <v>7500000</v>
      </c>
    </row>
    <row r="4" spans="1:8" x14ac:dyDescent="0.25">
      <c r="A4" s="1">
        <v>816002451</v>
      </c>
      <c r="B4" s="1" t="s">
        <v>8</v>
      </c>
      <c r="C4" s="1" t="s">
        <v>10</v>
      </c>
      <c r="D4" s="1">
        <v>10312</v>
      </c>
      <c r="E4" s="4">
        <v>44775</v>
      </c>
      <c r="F4" s="5">
        <v>44806</v>
      </c>
      <c r="G4" s="1">
        <v>200000</v>
      </c>
      <c r="H4" s="1">
        <v>200000</v>
      </c>
    </row>
    <row r="5" spans="1:8" x14ac:dyDescent="0.25">
      <c r="A5" s="1">
        <v>816002451</v>
      </c>
      <c r="B5" s="1" t="s">
        <v>8</v>
      </c>
      <c r="C5" s="1" t="s">
        <v>10</v>
      </c>
      <c r="D5" s="1">
        <v>11931</v>
      </c>
      <c r="E5" s="4">
        <v>44797</v>
      </c>
      <c r="F5" s="5">
        <v>44806</v>
      </c>
      <c r="G5" s="1">
        <v>200000</v>
      </c>
      <c r="H5" s="1">
        <v>200000</v>
      </c>
    </row>
    <row r="6" spans="1:8" x14ac:dyDescent="0.25">
      <c r="A6" s="1">
        <v>816002451</v>
      </c>
      <c r="B6" s="1" t="s">
        <v>8</v>
      </c>
      <c r="C6" s="1" t="s">
        <v>10</v>
      </c>
      <c r="D6" s="1">
        <v>13367</v>
      </c>
      <c r="E6" s="4">
        <v>44820</v>
      </c>
      <c r="F6" s="4">
        <v>44844</v>
      </c>
      <c r="G6" s="1">
        <v>200000</v>
      </c>
      <c r="H6" s="1">
        <v>200000</v>
      </c>
    </row>
    <row r="7" spans="1:8" x14ac:dyDescent="0.25">
      <c r="A7" s="1">
        <v>816002451</v>
      </c>
      <c r="B7" s="1" t="s">
        <v>8</v>
      </c>
      <c r="C7" s="1" t="s">
        <v>10</v>
      </c>
      <c r="D7" s="1">
        <v>13368</v>
      </c>
      <c r="E7" s="4">
        <v>44820</v>
      </c>
      <c r="F7" s="4">
        <v>44844</v>
      </c>
      <c r="G7" s="1">
        <v>200000</v>
      </c>
      <c r="H7" s="1">
        <v>200000</v>
      </c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64C0A-5A73-46A9-88E3-BDA435A8B2BA}">
  <dimension ref="A3:C6"/>
  <sheetViews>
    <sheetView showGridLines="0" workbookViewId="0">
      <selection activeCell="A4" sqref="A4:C6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3.28515625" bestFit="1" customWidth="1"/>
  </cols>
  <sheetData>
    <row r="3" spans="1:3" x14ac:dyDescent="0.25">
      <c r="A3" s="11" t="s">
        <v>69</v>
      </c>
      <c r="B3" t="s">
        <v>76</v>
      </c>
      <c r="C3" t="s">
        <v>77</v>
      </c>
    </row>
    <row r="4" spans="1:3" x14ac:dyDescent="0.25">
      <c r="A4" s="12" t="s">
        <v>74</v>
      </c>
      <c r="B4" s="13">
        <v>2</v>
      </c>
      <c r="C4" s="10">
        <v>7700000</v>
      </c>
    </row>
    <row r="5" spans="1:3" x14ac:dyDescent="0.25">
      <c r="A5" s="12" t="s">
        <v>71</v>
      </c>
      <c r="B5" s="13">
        <v>4</v>
      </c>
      <c r="C5" s="10">
        <v>8100000</v>
      </c>
    </row>
    <row r="6" spans="1:3" x14ac:dyDescent="0.25">
      <c r="A6" s="12" t="s">
        <v>75</v>
      </c>
      <c r="B6" s="13">
        <v>6</v>
      </c>
      <c r="C6" s="10">
        <v>15800000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86678-A86B-4CC7-9D0E-42D4A5BEABD3}">
  <dimension ref="A1:AS8"/>
  <sheetViews>
    <sheetView showGridLines="0" workbookViewId="0">
      <selection activeCell="F15" sqref="F15"/>
    </sheetView>
  </sheetViews>
  <sheetFormatPr baseColWidth="10" defaultRowHeight="15" x14ac:dyDescent="0.25"/>
  <cols>
    <col min="1" max="1" width="10" bestFit="1" customWidth="1"/>
    <col min="2" max="2" width="15.85546875" bestFit="1" customWidth="1"/>
    <col min="3" max="3" width="10.570312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1.28515625" bestFit="1" customWidth="1"/>
    <col min="9" max="9" width="21.5703125" bestFit="1" customWidth="1"/>
    <col min="10" max="10" width="11.140625" bestFit="1" customWidth="1"/>
    <col min="11" max="12" width="14.140625" bestFit="1" customWidth="1"/>
    <col min="13" max="13" width="26.85546875" bestFit="1" customWidth="1"/>
    <col min="14" max="16" width="32.28515625" customWidth="1"/>
    <col min="17" max="17" width="12.140625" bestFit="1" customWidth="1"/>
    <col min="18" max="18" width="13.140625" bestFit="1" customWidth="1"/>
    <col min="19" max="19" width="12" bestFit="1" customWidth="1"/>
    <col min="20" max="20" width="11" bestFit="1" customWidth="1"/>
    <col min="21" max="22" width="12.5703125" bestFit="1" customWidth="1"/>
    <col min="23" max="23" width="10.28515625" bestFit="1" customWidth="1"/>
    <col min="24" max="24" width="13.140625" bestFit="1" customWidth="1"/>
    <col min="25" max="25" width="11.28515625" bestFit="1" customWidth="1"/>
    <col min="26" max="26" width="11.85546875" bestFit="1" customWidth="1"/>
    <col min="27" max="27" width="11.140625" bestFit="1" customWidth="1"/>
    <col min="28" max="28" width="13.7109375" bestFit="1" customWidth="1"/>
    <col min="29" max="29" width="14.140625" bestFit="1" customWidth="1"/>
    <col min="31" max="31" width="11.140625" bestFit="1" customWidth="1"/>
    <col min="32" max="32" width="15.28515625" bestFit="1" customWidth="1"/>
    <col min="33" max="33" width="12.85546875" bestFit="1" customWidth="1"/>
    <col min="35" max="35" width="12.7109375" bestFit="1" customWidth="1"/>
    <col min="37" max="37" width="13.140625" bestFit="1" customWidth="1"/>
    <col min="38" max="38" width="11.28515625" bestFit="1" customWidth="1"/>
    <col min="39" max="39" width="12.28515625" bestFit="1" customWidth="1"/>
    <col min="40" max="40" width="12.42578125" bestFit="1" customWidth="1"/>
    <col min="41" max="41" width="11" bestFit="1" customWidth="1"/>
    <col min="42" max="42" width="16.85546875" bestFit="1" customWidth="1"/>
    <col min="43" max="43" width="25.5703125" bestFit="1" customWidth="1"/>
    <col min="44" max="44" width="16.28515625" bestFit="1" customWidth="1"/>
    <col min="45" max="45" width="9" bestFit="1" customWidth="1"/>
  </cols>
  <sheetData>
    <row r="1" spans="1:45" x14ac:dyDescent="0.25">
      <c r="K1" s="10">
        <f>SUBTOTAL(9,K3:K8)</f>
        <v>15800000</v>
      </c>
      <c r="L1" s="10">
        <f>SUBTOTAL(9,L3:L8)</f>
        <v>15800000</v>
      </c>
    </row>
    <row r="2" spans="1:45" ht="39.950000000000003" customHeight="1" x14ac:dyDescent="0.25">
      <c r="A2" s="6" t="s">
        <v>19</v>
      </c>
      <c r="B2" s="6" t="s">
        <v>11</v>
      </c>
      <c r="C2" s="6" t="s">
        <v>12</v>
      </c>
      <c r="D2" s="6" t="s">
        <v>20</v>
      </c>
      <c r="E2" s="6" t="s">
        <v>21</v>
      </c>
      <c r="F2" s="6" t="s">
        <v>22</v>
      </c>
      <c r="G2" s="6" t="s">
        <v>23</v>
      </c>
      <c r="H2" s="8" t="s">
        <v>55</v>
      </c>
      <c r="I2" s="8" t="s">
        <v>56</v>
      </c>
      <c r="J2" s="6" t="s">
        <v>24</v>
      </c>
      <c r="K2" s="6" t="s">
        <v>25</v>
      </c>
      <c r="L2" s="6" t="s">
        <v>26</v>
      </c>
      <c r="M2" s="6" t="s">
        <v>27</v>
      </c>
      <c r="N2" s="8" t="s">
        <v>70</v>
      </c>
      <c r="O2" s="8" t="s">
        <v>72</v>
      </c>
      <c r="P2" s="8" t="s">
        <v>73</v>
      </c>
      <c r="Q2" s="6" t="s">
        <v>28</v>
      </c>
      <c r="R2" s="6" t="s">
        <v>29</v>
      </c>
      <c r="S2" s="6" t="s">
        <v>30</v>
      </c>
      <c r="T2" s="6" t="s">
        <v>31</v>
      </c>
      <c r="U2" s="6" t="s">
        <v>32</v>
      </c>
      <c r="V2" s="6" t="s">
        <v>33</v>
      </c>
      <c r="W2" s="6" t="s">
        <v>34</v>
      </c>
      <c r="X2" s="6" t="s">
        <v>35</v>
      </c>
      <c r="Y2" s="6" t="s">
        <v>36</v>
      </c>
      <c r="Z2" s="6" t="s">
        <v>37</v>
      </c>
      <c r="AA2" s="6" t="s">
        <v>13</v>
      </c>
      <c r="AB2" s="6" t="s">
        <v>38</v>
      </c>
      <c r="AC2" s="6" t="s">
        <v>39</v>
      </c>
      <c r="AD2" s="6" t="s">
        <v>40</v>
      </c>
      <c r="AE2" s="6" t="s">
        <v>14</v>
      </c>
      <c r="AF2" s="6" t="s">
        <v>41</v>
      </c>
      <c r="AG2" s="6" t="s">
        <v>42</v>
      </c>
      <c r="AH2" s="6" t="s">
        <v>43</v>
      </c>
      <c r="AI2" s="6" t="s">
        <v>44</v>
      </c>
      <c r="AJ2" s="6" t="s">
        <v>45</v>
      </c>
      <c r="AK2" s="6" t="s">
        <v>46</v>
      </c>
      <c r="AL2" s="6" t="s">
        <v>47</v>
      </c>
      <c r="AM2" s="6" t="s">
        <v>48</v>
      </c>
      <c r="AN2" s="6" t="s">
        <v>49</v>
      </c>
      <c r="AO2" s="6" t="s">
        <v>50</v>
      </c>
      <c r="AP2" s="6" t="s">
        <v>51</v>
      </c>
      <c r="AQ2" s="6" t="s">
        <v>52</v>
      </c>
      <c r="AR2" s="6" t="s">
        <v>53</v>
      </c>
      <c r="AS2" s="6" t="s">
        <v>54</v>
      </c>
    </row>
    <row r="3" spans="1:45" x14ac:dyDescent="0.25">
      <c r="A3" s="1">
        <v>816002451</v>
      </c>
      <c r="B3" s="1" t="s">
        <v>8</v>
      </c>
      <c r="C3" s="1" t="s">
        <v>10</v>
      </c>
      <c r="D3" s="1">
        <v>11931</v>
      </c>
      <c r="E3" s="1"/>
      <c r="F3" s="1"/>
      <c r="G3" s="1"/>
      <c r="H3" s="1" t="s">
        <v>57</v>
      </c>
      <c r="I3" s="1" t="s">
        <v>63</v>
      </c>
      <c r="J3" s="4">
        <v>44797</v>
      </c>
      <c r="K3" s="7">
        <v>200000</v>
      </c>
      <c r="L3" s="7">
        <v>200000</v>
      </c>
      <c r="M3" s="1" t="s">
        <v>15</v>
      </c>
      <c r="N3" s="1" t="s">
        <v>74</v>
      </c>
      <c r="O3" s="1"/>
      <c r="P3" s="1"/>
      <c r="Q3" s="1" t="s">
        <v>16</v>
      </c>
      <c r="R3" s="7"/>
      <c r="S3" s="7"/>
      <c r="T3" s="7"/>
      <c r="U3" s="7"/>
      <c r="V3" s="7"/>
      <c r="W3" s="7"/>
      <c r="X3" s="7"/>
      <c r="Y3" s="7"/>
      <c r="Z3" s="7"/>
      <c r="AA3" s="1"/>
      <c r="AB3" s="1"/>
      <c r="AC3" s="1"/>
      <c r="AD3" s="1"/>
      <c r="AE3" s="1"/>
      <c r="AF3" s="1"/>
      <c r="AG3" s="1"/>
      <c r="AH3" s="4">
        <v>44806</v>
      </c>
      <c r="AI3" s="1"/>
      <c r="AJ3" s="1"/>
      <c r="AK3" s="1"/>
      <c r="AL3" s="1"/>
      <c r="AM3" s="1"/>
      <c r="AN3" s="1"/>
      <c r="AO3" s="1"/>
      <c r="AP3" s="1"/>
      <c r="AQ3" s="1"/>
      <c r="AR3" s="1"/>
      <c r="AS3" s="1">
        <v>20221028</v>
      </c>
    </row>
    <row r="4" spans="1:45" x14ac:dyDescent="0.25">
      <c r="A4" s="1">
        <v>816002451</v>
      </c>
      <c r="B4" s="1" t="s">
        <v>8</v>
      </c>
      <c r="C4" s="1" t="s">
        <v>9</v>
      </c>
      <c r="D4" s="1">
        <v>4120</v>
      </c>
      <c r="E4" s="1"/>
      <c r="F4" s="1"/>
      <c r="G4" s="1"/>
      <c r="H4" s="1" t="s">
        <v>58</v>
      </c>
      <c r="I4" s="1" t="s">
        <v>64</v>
      </c>
      <c r="J4" s="4">
        <v>44797</v>
      </c>
      <c r="K4" s="7">
        <v>7500000</v>
      </c>
      <c r="L4" s="7">
        <v>7500000</v>
      </c>
      <c r="M4" s="1" t="s">
        <v>15</v>
      </c>
      <c r="N4" s="1" t="s">
        <v>74</v>
      </c>
      <c r="O4" s="1"/>
      <c r="P4" s="1"/>
      <c r="Q4" s="1" t="s">
        <v>16</v>
      </c>
      <c r="R4" s="7"/>
      <c r="S4" s="7"/>
      <c r="T4" s="7"/>
      <c r="U4" s="7"/>
      <c r="V4" s="7"/>
      <c r="W4" s="7"/>
      <c r="X4" s="7"/>
      <c r="Y4" s="7"/>
      <c r="Z4" s="7"/>
      <c r="AA4" s="1"/>
      <c r="AB4" s="1"/>
      <c r="AC4" s="1"/>
      <c r="AD4" s="1"/>
      <c r="AE4" s="1"/>
      <c r="AF4" s="1"/>
      <c r="AG4" s="1"/>
      <c r="AH4" s="4">
        <v>44806</v>
      </c>
      <c r="AI4" s="1"/>
      <c r="AJ4" s="1"/>
      <c r="AK4" s="1"/>
      <c r="AL4" s="1"/>
      <c r="AM4" s="1"/>
      <c r="AN4" s="1"/>
      <c r="AO4" s="1"/>
      <c r="AP4" s="1"/>
      <c r="AQ4" s="1"/>
      <c r="AR4" s="1"/>
      <c r="AS4" s="1">
        <v>20221028</v>
      </c>
    </row>
    <row r="5" spans="1:45" x14ac:dyDescent="0.25">
      <c r="A5" s="1">
        <v>816002451</v>
      </c>
      <c r="B5" s="1" t="s">
        <v>8</v>
      </c>
      <c r="C5" s="1" t="s">
        <v>9</v>
      </c>
      <c r="D5" s="1">
        <v>3595</v>
      </c>
      <c r="E5" s="1" t="s">
        <v>9</v>
      </c>
      <c r="F5" s="1">
        <v>3595</v>
      </c>
      <c r="G5" s="1"/>
      <c r="H5" s="1" t="s">
        <v>59</v>
      </c>
      <c r="I5" s="1" t="s">
        <v>65</v>
      </c>
      <c r="J5" s="4">
        <v>44734</v>
      </c>
      <c r="K5" s="7">
        <v>7500000</v>
      </c>
      <c r="L5" s="7">
        <v>7500000</v>
      </c>
      <c r="M5" s="1" t="s">
        <v>17</v>
      </c>
      <c r="N5" s="1" t="s">
        <v>71</v>
      </c>
      <c r="O5" s="9">
        <v>7350000</v>
      </c>
      <c r="P5" s="1">
        <v>1222146083</v>
      </c>
      <c r="Q5" s="1" t="s">
        <v>18</v>
      </c>
      <c r="R5" s="7">
        <v>7500000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7500000</v>
      </c>
      <c r="Y5" s="7">
        <v>0</v>
      </c>
      <c r="Z5" s="7"/>
      <c r="AA5" s="1"/>
      <c r="AB5" s="1"/>
      <c r="AC5" s="1"/>
      <c r="AD5" s="1"/>
      <c r="AE5" s="1"/>
      <c r="AF5" s="1"/>
      <c r="AG5" s="1"/>
      <c r="AH5" s="4">
        <v>44790</v>
      </c>
      <c r="AI5" s="1"/>
      <c r="AJ5" s="1">
        <v>2</v>
      </c>
      <c r="AK5" s="1"/>
      <c r="AL5" s="1"/>
      <c r="AM5" s="1">
        <v>1</v>
      </c>
      <c r="AN5" s="1">
        <v>20220930</v>
      </c>
      <c r="AO5" s="1">
        <v>20220913</v>
      </c>
      <c r="AP5" s="1">
        <v>7500000</v>
      </c>
      <c r="AQ5" s="1">
        <v>0</v>
      </c>
      <c r="AR5" s="1"/>
      <c r="AS5" s="1">
        <v>20221028</v>
      </c>
    </row>
    <row r="6" spans="1:45" x14ac:dyDescent="0.25">
      <c r="A6" s="1">
        <v>816002451</v>
      </c>
      <c r="B6" s="1" t="s">
        <v>8</v>
      </c>
      <c r="C6" s="1" t="s">
        <v>10</v>
      </c>
      <c r="D6" s="1">
        <v>10312</v>
      </c>
      <c r="E6" s="1" t="s">
        <v>10</v>
      </c>
      <c r="F6" s="1">
        <v>10312</v>
      </c>
      <c r="G6" s="1"/>
      <c r="H6" s="1" t="s">
        <v>60</v>
      </c>
      <c r="I6" s="1" t="s">
        <v>66</v>
      </c>
      <c r="J6" s="4">
        <v>44775</v>
      </c>
      <c r="K6" s="7">
        <v>200000</v>
      </c>
      <c r="L6" s="7">
        <v>200000</v>
      </c>
      <c r="M6" s="1" t="s">
        <v>17</v>
      </c>
      <c r="N6" s="1" t="s">
        <v>71</v>
      </c>
      <c r="O6" s="9">
        <v>196000</v>
      </c>
      <c r="P6" s="1">
        <v>1222146084</v>
      </c>
      <c r="Q6" s="1" t="s">
        <v>18</v>
      </c>
      <c r="R6" s="7">
        <v>200000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200000</v>
      </c>
      <c r="Y6" s="7">
        <v>0</v>
      </c>
      <c r="Z6" s="7"/>
      <c r="AA6" s="1"/>
      <c r="AB6" s="1"/>
      <c r="AC6" s="1"/>
      <c r="AD6" s="1"/>
      <c r="AE6" s="1"/>
      <c r="AF6" s="1"/>
      <c r="AG6" s="1"/>
      <c r="AH6" s="4">
        <v>44806</v>
      </c>
      <c r="AI6" s="1"/>
      <c r="AJ6" s="1">
        <v>2</v>
      </c>
      <c r="AK6" s="1"/>
      <c r="AL6" s="1"/>
      <c r="AM6" s="1">
        <v>1</v>
      </c>
      <c r="AN6" s="1">
        <v>20220930</v>
      </c>
      <c r="AO6" s="1">
        <v>20220913</v>
      </c>
      <c r="AP6" s="1">
        <v>200000</v>
      </c>
      <c r="AQ6" s="1">
        <v>0</v>
      </c>
      <c r="AR6" s="1"/>
      <c r="AS6" s="1">
        <v>20221028</v>
      </c>
    </row>
    <row r="7" spans="1:45" x14ac:dyDescent="0.25">
      <c r="A7" s="1">
        <v>816002451</v>
      </c>
      <c r="B7" s="1" t="s">
        <v>8</v>
      </c>
      <c r="C7" s="1" t="s">
        <v>10</v>
      </c>
      <c r="D7" s="1">
        <v>13367</v>
      </c>
      <c r="E7" s="1" t="s">
        <v>10</v>
      </c>
      <c r="F7" s="1">
        <v>13367</v>
      </c>
      <c r="G7" s="1"/>
      <c r="H7" s="1" t="s">
        <v>61</v>
      </c>
      <c r="I7" s="1" t="s">
        <v>67</v>
      </c>
      <c r="J7" s="4">
        <v>44820</v>
      </c>
      <c r="K7" s="7">
        <v>200000</v>
      </c>
      <c r="L7" s="7">
        <v>200000</v>
      </c>
      <c r="M7" s="1" t="s">
        <v>17</v>
      </c>
      <c r="N7" s="1" t="s">
        <v>71</v>
      </c>
      <c r="O7" s="1"/>
      <c r="P7" s="1"/>
      <c r="Q7" s="1" t="s">
        <v>18</v>
      </c>
      <c r="R7" s="7">
        <v>200000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200000</v>
      </c>
      <c r="Y7" s="7">
        <v>0</v>
      </c>
      <c r="Z7" s="7"/>
      <c r="AA7" s="1"/>
      <c r="AB7" s="1"/>
      <c r="AC7" s="1"/>
      <c r="AD7" s="1"/>
      <c r="AE7" s="1"/>
      <c r="AF7" s="1"/>
      <c r="AG7" s="1"/>
      <c r="AH7" s="4">
        <v>44844</v>
      </c>
      <c r="AI7" s="1"/>
      <c r="AJ7" s="1">
        <v>2</v>
      </c>
      <c r="AK7" s="1"/>
      <c r="AL7" s="1"/>
      <c r="AM7" s="1">
        <v>1</v>
      </c>
      <c r="AN7" s="1">
        <v>20221030</v>
      </c>
      <c r="AO7" s="1">
        <v>20221010</v>
      </c>
      <c r="AP7" s="1">
        <v>200000</v>
      </c>
      <c r="AQ7" s="1">
        <v>0</v>
      </c>
      <c r="AR7" s="1"/>
      <c r="AS7" s="1">
        <v>20221028</v>
      </c>
    </row>
    <row r="8" spans="1:45" x14ac:dyDescent="0.25">
      <c r="A8" s="1">
        <v>816002451</v>
      </c>
      <c r="B8" s="1" t="s">
        <v>8</v>
      </c>
      <c r="C8" s="1" t="s">
        <v>10</v>
      </c>
      <c r="D8" s="1">
        <v>13368</v>
      </c>
      <c r="E8" s="1" t="s">
        <v>10</v>
      </c>
      <c r="F8" s="1">
        <v>13368</v>
      </c>
      <c r="G8" s="1"/>
      <c r="H8" s="1" t="s">
        <v>62</v>
      </c>
      <c r="I8" s="1" t="s">
        <v>68</v>
      </c>
      <c r="J8" s="4">
        <v>44820</v>
      </c>
      <c r="K8" s="7">
        <v>200000</v>
      </c>
      <c r="L8" s="7">
        <v>200000</v>
      </c>
      <c r="M8" s="1" t="s">
        <v>17</v>
      </c>
      <c r="N8" s="1" t="s">
        <v>71</v>
      </c>
      <c r="O8" s="1"/>
      <c r="P8" s="1"/>
      <c r="Q8" s="1" t="s">
        <v>18</v>
      </c>
      <c r="R8" s="7">
        <v>200000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200000</v>
      </c>
      <c r="Y8" s="7">
        <v>0</v>
      </c>
      <c r="Z8" s="7"/>
      <c r="AA8" s="1"/>
      <c r="AB8" s="1"/>
      <c r="AC8" s="1"/>
      <c r="AD8" s="1"/>
      <c r="AE8" s="1"/>
      <c r="AF8" s="1"/>
      <c r="AG8" s="1"/>
      <c r="AH8" s="4">
        <v>44844</v>
      </c>
      <c r="AI8" s="1"/>
      <c r="AJ8" s="1">
        <v>2</v>
      </c>
      <c r="AK8" s="1"/>
      <c r="AL8" s="1"/>
      <c r="AM8" s="1">
        <v>1</v>
      </c>
      <c r="AN8" s="1">
        <v>20221030</v>
      </c>
      <c r="AO8" s="1">
        <v>20221010</v>
      </c>
      <c r="AP8" s="1">
        <v>200000</v>
      </c>
      <c r="AQ8" s="1">
        <v>0</v>
      </c>
      <c r="AR8" s="1"/>
      <c r="AS8" s="1">
        <v>20221028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A048E-3CA6-4762-888D-6FF994318210}">
  <dimension ref="B1:J41"/>
  <sheetViews>
    <sheetView showGridLines="0" tabSelected="1" topLeftCell="A9" zoomScale="90" zoomScaleNormal="90" zoomScaleSheetLayoutView="100" workbookViewId="0">
      <selection activeCell="O21" sqref="O21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78</v>
      </c>
      <c r="E2" s="18"/>
      <c r="F2" s="18"/>
      <c r="G2" s="18"/>
      <c r="H2" s="18"/>
      <c r="I2" s="19"/>
      <c r="J2" s="20" t="s">
        <v>79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80</v>
      </c>
      <c r="E4" s="18"/>
      <c r="F4" s="18"/>
      <c r="G4" s="18"/>
      <c r="H4" s="18"/>
      <c r="I4" s="19"/>
      <c r="J4" s="20" t="s">
        <v>81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101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102</v>
      </c>
      <c r="J12" s="34"/>
    </row>
    <row r="13" spans="2:10" x14ac:dyDescent="0.2">
      <c r="B13" s="33"/>
      <c r="C13" s="35" t="s">
        <v>103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104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105</v>
      </c>
      <c r="D17" s="36"/>
      <c r="H17" s="38" t="s">
        <v>82</v>
      </c>
      <c r="I17" s="38" t="s">
        <v>83</v>
      </c>
      <c r="J17" s="34"/>
    </row>
    <row r="18" spans="2:10" x14ac:dyDescent="0.2">
      <c r="B18" s="33"/>
      <c r="C18" s="35" t="s">
        <v>84</v>
      </c>
      <c r="D18" s="35"/>
      <c r="E18" s="35"/>
      <c r="F18" s="35"/>
      <c r="H18" s="39">
        <v>6</v>
      </c>
      <c r="I18" s="40">
        <v>15800000</v>
      </c>
      <c r="J18" s="34"/>
    </row>
    <row r="19" spans="2:10" x14ac:dyDescent="0.2">
      <c r="B19" s="33"/>
      <c r="C19" s="14" t="s">
        <v>85</v>
      </c>
      <c r="H19" s="41">
        <v>0</v>
      </c>
      <c r="I19" s="42">
        <v>0</v>
      </c>
      <c r="J19" s="34"/>
    </row>
    <row r="20" spans="2:10" x14ac:dyDescent="0.2">
      <c r="B20" s="33"/>
      <c r="C20" s="14" t="s">
        <v>86</v>
      </c>
      <c r="H20" s="41">
        <v>0</v>
      </c>
      <c r="I20" s="42">
        <v>0</v>
      </c>
      <c r="J20" s="34"/>
    </row>
    <row r="21" spans="2:10" x14ac:dyDescent="0.2">
      <c r="B21" s="33"/>
      <c r="C21" s="14" t="s">
        <v>87</v>
      </c>
      <c r="H21" s="41">
        <v>2</v>
      </c>
      <c r="I21" s="43">
        <v>7700000</v>
      </c>
      <c r="J21" s="34"/>
    </row>
    <row r="22" spans="2:10" x14ac:dyDescent="0.2">
      <c r="B22" s="33"/>
      <c r="C22" s="14" t="s">
        <v>88</v>
      </c>
      <c r="H22" s="41">
        <v>0</v>
      </c>
      <c r="I22" s="42">
        <v>0</v>
      </c>
      <c r="J22" s="34"/>
    </row>
    <row r="23" spans="2:10" ht="13.5" thickBot="1" x14ac:dyDescent="0.25">
      <c r="B23" s="33"/>
      <c r="C23" s="14" t="s">
        <v>89</v>
      </c>
      <c r="H23" s="44">
        <v>0</v>
      </c>
      <c r="I23" s="45">
        <v>0</v>
      </c>
      <c r="J23" s="34"/>
    </row>
    <row r="24" spans="2:10" x14ac:dyDescent="0.2">
      <c r="B24" s="33"/>
      <c r="C24" s="35" t="s">
        <v>90</v>
      </c>
      <c r="D24" s="35"/>
      <c r="E24" s="35"/>
      <c r="F24" s="35"/>
      <c r="H24" s="39">
        <f>H19+H20+H21+H22+H23</f>
        <v>2</v>
      </c>
      <c r="I24" s="46">
        <f>I19+I20+I21+I22+I23</f>
        <v>7700000</v>
      </c>
      <c r="J24" s="34"/>
    </row>
    <row r="25" spans="2:10" x14ac:dyDescent="0.2">
      <c r="B25" s="33"/>
      <c r="C25" s="14" t="s">
        <v>91</v>
      </c>
      <c r="H25" s="41">
        <v>4</v>
      </c>
      <c r="I25" s="42">
        <v>8100000</v>
      </c>
      <c r="J25" s="34"/>
    </row>
    <row r="26" spans="2:10" x14ac:dyDescent="0.2">
      <c r="B26" s="33"/>
      <c r="C26" s="14" t="s">
        <v>92</v>
      </c>
      <c r="H26" s="41">
        <v>0</v>
      </c>
      <c r="I26" s="42">
        <v>0</v>
      </c>
      <c r="J26" s="34"/>
    </row>
    <row r="27" spans="2:10" ht="13.5" thickBot="1" x14ac:dyDescent="0.25">
      <c r="B27" s="33"/>
      <c r="C27" s="14" t="s">
        <v>93</v>
      </c>
      <c r="H27" s="44">
        <v>0</v>
      </c>
      <c r="I27" s="45">
        <v>0</v>
      </c>
      <c r="J27" s="34"/>
    </row>
    <row r="28" spans="2:10" x14ac:dyDescent="0.2">
      <c r="B28" s="33"/>
      <c r="C28" s="35" t="s">
        <v>94</v>
      </c>
      <c r="D28" s="35"/>
      <c r="E28" s="35"/>
      <c r="F28" s="35"/>
      <c r="H28" s="39">
        <f>H25+H26+H27</f>
        <v>4</v>
      </c>
      <c r="I28" s="46">
        <f>I25+I26+I27</f>
        <v>8100000</v>
      </c>
      <c r="J28" s="34"/>
    </row>
    <row r="29" spans="2:10" ht="13.5" thickBot="1" x14ac:dyDescent="0.25">
      <c r="B29" s="33"/>
      <c r="C29" s="14" t="s">
        <v>95</v>
      </c>
      <c r="D29" s="35"/>
      <c r="E29" s="35"/>
      <c r="F29" s="35"/>
      <c r="H29" s="44">
        <v>0</v>
      </c>
      <c r="I29" s="45">
        <v>0</v>
      </c>
      <c r="J29" s="34"/>
    </row>
    <row r="30" spans="2:10" x14ac:dyDescent="0.2">
      <c r="B30" s="33"/>
      <c r="C30" s="35" t="s">
        <v>96</v>
      </c>
      <c r="D30" s="35"/>
      <c r="E30" s="35"/>
      <c r="F30" s="35"/>
      <c r="H30" s="41">
        <f>H29</f>
        <v>0</v>
      </c>
      <c r="I30" s="42">
        <f>I29</f>
        <v>0</v>
      </c>
      <c r="J30" s="34"/>
    </row>
    <row r="31" spans="2:10" x14ac:dyDescent="0.2">
      <c r="B31" s="33"/>
      <c r="C31" s="35"/>
      <c r="D31" s="35"/>
      <c r="E31" s="35"/>
      <c r="F31" s="35"/>
      <c r="H31" s="47"/>
      <c r="I31" s="46"/>
      <c r="J31" s="34"/>
    </row>
    <row r="32" spans="2:10" ht="13.5" thickBot="1" x14ac:dyDescent="0.25">
      <c r="B32" s="33"/>
      <c r="C32" s="35" t="s">
        <v>97</v>
      </c>
      <c r="D32" s="35"/>
      <c r="H32" s="48">
        <f>H24+H28+H30</f>
        <v>6</v>
      </c>
      <c r="I32" s="49">
        <f>I24+I28+I30</f>
        <v>15800000</v>
      </c>
      <c r="J32" s="34"/>
    </row>
    <row r="33" spans="2:10" ht="13.5" thickTop="1" x14ac:dyDescent="0.2">
      <c r="B33" s="33"/>
      <c r="C33" s="35"/>
      <c r="D33" s="35"/>
      <c r="H33" s="50"/>
      <c r="I33" s="42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x14ac:dyDescent="0.2">
      <c r="B36" s="33"/>
      <c r="G36" s="50"/>
      <c r="H36" s="50"/>
      <c r="I36" s="50"/>
      <c r="J36" s="34"/>
    </row>
    <row r="37" spans="2:10" ht="13.5" thickBot="1" x14ac:dyDescent="0.25">
      <c r="B37" s="33"/>
      <c r="C37" s="51"/>
      <c r="D37" s="51"/>
      <c r="G37" s="52" t="s">
        <v>98</v>
      </c>
      <c r="H37" s="51"/>
      <c r="I37" s="50"/>
      <c r="J37" s="34"/>
    </row>
    <row r="38" spans="2:10" ht="4.5" customHeight="1" x14ac:dyDescent="0.2">
      <c r="B38" s="33"/>
      <c r="C38" s="50"/>
      <c r="D38" s="50"/>
      <c r="G38" s="50"/>
      <c r="H38" s="50"/>
      <c r="I38" s="50"/>
      <c r="J38" s="34"/>
    </row>
    <row r="39" spans="2:10" x14ac:dyDescent="0.2">
      <c r="B39" s="33"/>
      <c r="C39" s="35" t="s">
        <v>99</v>
      </c>
      <c r="G39" s="53" t="s">
        <v>100</v>
      </c>
      <c r="H39" s="50"/>
      <c r="I39" s="50"/>
      <c r="J39" s="34"/>
    </row>
    <row r="40" spans="2:10" x14ac:dyDescent="0.2">
      <c r="B40" s="33"/>
      <c r="G40" s="50"/>
      <c r="H40" s="50"/>
      <c r="I40" s="50"/>
      <c r="J40" s="34"/>
    </row>
    <row r="41" spans="2:10" ht="18.75" customHeight="1" thickBot="1" x14ac:dyDescent="0.25">
      <c r="B41" s="54"/>
      <c r="C41" s="55"/>
      <c r="D41" s="55"/>
      <c r="E41" s="55"/>
      <c r="F41" s="55"/>
      <c r="G41" s="51"/>
      <c r="H41" s="51"/>
      <c r="I41" s="51"/>
      <c r="J41" s="5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2022-10-28T18:41:17Z</dcterms:modified>
</cp:coreProperties>
</file>