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00037979 HOSPITAL LOCAL DE PUERTO LOPEZ ESE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<sst xmlns="http://schemas.openxmlformats.org/spreadsheetml/2006/main" count="104" uniqueCount="101">
  <si>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</si>
  <si>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</si>
  <si>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</si>
  <si>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</si>
  <si>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</si>
  <si>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</si>
  <si>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</si>
  <si>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</si>
  <si>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</si>
  <si>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</si>
  <si>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</si>
  <si>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</si>
  <si>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HOSPITAL LOCAL DE PUERTO LOPEZ E.S.E</t>
  </si>
  <si>
    <t xml:space="preserve">B </t>
  </si>
  <si>
    <t>EVENTO</t>
  </si>
  <si>
    <t>FOR-CSA-018</t>
  </si>
  <si>
    <t>HOJA 1 DE 2</t>
  </si>
  <si>
    <t>RESUMEN DE CARTERA REVISADA POR LA EPS</t>
  </si>
  <si>
    <t>VERSION 1</t>
  </si>
  <si>
    <t>SANTIAGO DE CALI , OCTUBRE 25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</si>
  <si>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</si>
  <si>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</si>
  <si>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</si>
  <si>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</si>
  <si>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</si>
  <si>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</si>
  <si>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</si>
  <si>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</si>
  <si>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</si>
  <si>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</si>
  <si>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</si>
  <si>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</si>
  <si>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</si>
  <si>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</si>
  <si>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</si>
  <si>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</si>
  <si>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</si>
  <si>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</si>
  <si>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</si>
  <si>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</si>
  <si>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HOSPITAL LOCAL DE PUERTO LOPEZ E.S.E</t>
  </si>
  <si>
    <t>NIT: 800037979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</si>
  <si>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</si>
  <si>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</si>
  <si>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</si>
  <si>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</si>
  <si>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</si>
  <si>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</si>
  <si>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</si>
  <si>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</si>
  <si>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</si>
  <si>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</si>
  <si>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</si>
  <si>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</si>
  <si>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25</t>
  </si>
  <si>
    <t>FUERA DE CIERRE</t>
  </si>
  <si>
    <t>ESTADO VAGLO</t>
  </si>
  <si>
    <t>VALOR VAGLO</t>
  </si>
  <si>
    <t>DETALLE VAGLO</t>
  </si>
  <si>
    <t>FACTURA COVID-19</t>
  </si>
  <si>
    <t>VALIDACION COVID-19</t>
  </si>
  <si>
    <t>POR PAGAR SAP</t>
  </si>
  <si>
    <t>P. ABIERTAS DOC</t>
  </si>
  <si>
    <t>INTERFAZ</t>
  </si>
  <si>
    <t>CARTERA ANTERIOR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</si>
  <si>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</si>
  <si>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</si>
  <si>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</si>
  <si>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</si>
  <si>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</si>
  <si>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</si>
  <si>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</si>
  <si>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</si>
  <si>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</si>
  <si>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</si>
  <si>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</si>
  <si>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</si>
  <si>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</si>
  <si>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</si>
  <si>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</si>
  <si>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</si>
  <si>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</si>
  <si>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</si>
  <si>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</si>
  <si>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</si>
  <si>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</si>
  <si>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</si>
  <si>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</si>
  <si>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</si>
  <si>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</si>
  <si>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</si>
  <si>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B _83230</t>
  </si>
  <si>
    <t>800037979_B _83230</t>
  </si>
  <si>
    <t>A)Factura no radicada en ERP</t>
  </si>
  <si>
    <t>no_cruza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</si>
  <si>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</si>
  <si>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</si>
  <si>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</si>
  <si>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</si>
  <si>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</si>
  <si>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25/10/2022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</si>
</sst>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* #,##0\ _€_-;\-* #,##0\ _€_-;_-* &quot;-&quot;\ _€_-;_-@_-"/>
    <numFmt numFmtId="166" formatCode="yyyy\-mm\-dd;@"/>
    <numFmt numFmtId="167" formatCode="_-&quot;$&quot;* #,##0_-;\-&quot;$&quot;* #,##0_-;_-&quot;$&quot;* &quot;-&quot;??_-;_-@_-"/>
    <numFmt numFmtId="169" formatCode="&quot;$&quot;\ #,##0;[Red]&quot;$&quot;\ #,##0"/>
    <numFmt numFmtId="170" formatCode="&quot;$&quot;\ #,##0"/>
    <numFmt numFmtId="171" formatCode="_-* #,##0_-;\-* #,##0_-;_-* &quot;-&quot;??_-;_-@_-"/>
    <numFmt numFmtId="172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67" fontId="0" fillId="0" borderId="1" xfId="2" applyNumberFormat="1" applyFon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70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9" fontId="6" fillId="0" borderId="9" xfId="3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  <xf numFmtId="169" fontId="6" fillId="0" borderId="0" xfId="3" applyNumberFormat="1" applyFont="1"/>
    <xf numFmtId="169" fontId="6" fillId="0" borderId="9" xfId="3" applyNumberFormat="1" applyFont="1" applyBorder="1"/>
    <xf numFmtId="169" fontId="7" fillId="0" borderId="9" xfId="3" applyNumberFormat="1" applyFont="1" applyBorder="1"/>
    <xf numFmtId="169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1" fontId="8" fillId="0" borderId="1" xfId="4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71" fontId="8" fillId="3" borderId="1" xfId="4" applyNumberFormat="1" applyFont="1" applyFill="1" applyBorder="1" applyAlignment="1">
      <alignment horizontal="center" vertical="center" wrapText="1"/>
    </xf>
    <xf numFmtId="172" fontId="8" fillId="0" borderId="1" xfId="4" applyNumberFormat="1" applyFont="1" applyBorder="1" applyAlignment="1">
      <alignment horizontal="center" vertical="center" wrapText="1"/>
    </xf>
    <xf numFmtId="172" fontId="8" fillId="4" borderId="1" xfId="4" applyNumberFormat="1" applyFont="1" applyFill="1" applyBorder="1" applyAlignment="1">
      <alignment horizontal="center" vertical="center" wrapText="1"/>
    </xf>
    <xf numFmtId="172" fontId="8" fillId="3" borderId="1" xfId="4" applyNumberFormat="1" applyFont="1" applyFill="1" applyBorder="1" applyAlignment="1">
      <alignment horizontal="center" vertical="center" wrapText="1"/>
    </xf>
    <xf numFmtId="171" fontId="0" fillId="0" borderId="1" xfId="4" applyNumberFormat="1" applyFont="1" applyBorder="1"/>
    <xf numFmtId="172" fontId="0" fillId="0" borderId="1" xfId="4" applyNumberFormat="1" applyFont="1" applyBorder="1"/>
    <xf numFmtId="171" fontId="0" fillId="0" borderId="0" xfId="4" applyNumberFormat="1" applyFont="1"/>
    <xf numFmtId="171" fontId="8" fillId="0" borderId="0" xfId="4" applyNumberFormat="1" applyFont="1"/>
    <xf numFmtId="0" fontId="0" fillId="0" borderId="14" xfId="0" pivotButton="1" applyBorder="1"/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0" xfId="0" applyAlignment="1">
      <alignment horizontal="center"/>
    </xf>
    <xf numFmtId="171" fontId="0" fillId="0" borderId="16" xfId="4" applyNumberFormat="1" applyFont="1" applyBorder="1"/>
    <xf numFmtId="171" fontId="0" fillId="0" borderId="18" xfId="4" applyNumberFormat="1" applyFont="1" applyBorder="1"/>
    <xf numFmtId="171" fontId="0" fillId="0" borderId="21" xfId="4" applyNumberFormat="1" applyFont="1" applyBorder="1"/>
    <xf numFmtId="170" fontId="7" fillId="0" borderId="0" xfId="3" applyNumberFormat="1" applyFont="1" applyAlignment="1">
      <alignment horizontal="right"/>
    </xf>
  </cellXfs>
  <cellStyles count="5">
    <cellStyle name="Millares" xfId="4" builtinId="3"/>
    <cellStyle name="Millares [0]" xfId="1" builtinId="6"/>
    <cellStyle name="Moneda" xfId="2" builtinId="4"/>
    <cellStyle name="Normal" xfId="0" builtinId="0"/>
    <cellStyle name="Normal 2 2" xfId="3"/>
  </cellStyles>
  <dxfs count="30">
    <dxf>
      <numFmt numFmtId="172" formatCode="_-* #,##0.0_-;\-* #,##0.0_-;_-* &quot;-&quot;??_-;_-@_-"/>
    </dxf>
    <dxf>
      <numFmt numFmtId="171" formatCode="_-* #,##0_-;\-* #,##0_-;_-* &quot;-&quot;??_-;_-@_-"/>
    </dxf>
    <dxf>
      <numFmt numFmtId="172" formatCode="_-* #,##0.0_-;\-* #,##0.0_-;_-* &quot;-&quot;??_-;_-@_-"/>
    </dxf>
    <dxf>
      <numFmt numFmtId="171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72" formatCode="_-* #,##0.0_-;\-* #,##0.0_-;_-* &quot;-&quot;??_-;_-@_-"/>
    </dxf>
    <dxf>
      <numFmt numFmtId="172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9.491236111113" createdVersion="5" refreshedVersion="5" minRefreshableVersion="3" recordCount="1">
  <cacheSource type="worksheet">
    <worksheetSource ref="A2:AW3" sheet="ESTADO DE CADA FACTURA"/>
  </cacheSource>
  <cacheFields count="49">
    <cacheField name="NIT IPS" numFmtId="0">
      <sharedItems containsSemiMixedTypes="0" containsString="0" containsNumber="1" containsInteger="1" minValue="800037979" maxValue="80003797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3230" maxValue="83230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2-21T00:00:00" maxDate="2021-02-22T00:00:00"/>
    </cacheField>
    <cacheField name="VALOR FACT IPS" numFmtId="171">
      <sharedItems containsSemiMixedTypes="0" containsString="0" containsNumber="1" containsInteger="1" minValue="74950" maxValue="74950"/>
    </cacheField>
    <cacheField name="SALDO FACT IPS" numFmtId="171">
      <sharedItems containsSemiMixedTypes="0" containsString="0" containsNumber="1" containsInteger="1" minValue="74950" maxValue="74950"/>
    </cacheField>
    <cacheField name="OBSERVACION SASS" numFmtId="0">
      <sharedItems/>
    </cacheField>
    <cacheField name="ESTADO EPS OCTUBRE 25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71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0">
      <sharedItems containsNonDate="0" containsString="0" containsBlank="1"/>
    </cacheField>
    <cacheField name="CARTERA ANTERIOR" numFmtId="0">
      <sharedItems containsNonDate="0" containsString="0" containsBlank="1"/>
    </cacheField>
    <cacheField name="VALIDACION ALFA FACT" numFmtId="0">
      <sharedItems/>
    </cacheField>
    <cacheField name="VALOR RADICADO FACT" numFmtId="172">
      <sharedItems containsSemiMixedTypes="0" containsString="0" containsNumber="1" containsInteger="1" minValue="0" maxValue="0"/>
    </cacheField>
    <cacheField name="VALOR NOTA CREDITO" numFmtId="172">
      <sharedItems containsSemiMixedTypes="0" containsString="0" containsNumber="1" containsInteger="1" minValue="0" maxValue="0"/>
    </cacheField>
    <cacheField name="VALOR NOTA DEBITO" numFmtId="172">
      <sharedItems containsSemiMixedTypes="0" containsString="0" containsNumber="1" containsInteger="1" minValue="0" maxValue="0"/>
    </cacheField>
    <cacheField name="VALOR DESCCOMERCIAL" numFmtId="172">
      <sharedItems containsSemiMixedTypes="0" containsString="0" containsNumber="1" containsInteger="1" minValue="0" maxValue="0"/>
    </cacheField>
    <cacheField name="VALOR CRUZADO SASS" numFmtId="172">
      <sharedItems containsSemiMixedTypes="0" containsString="0" containsNumber="1" containsInteger="1" minValue="0" maxValue="0"/>
    </cacheField>
    <cacheField name="VALOR GLOSA ACEPTDA" numFmtId="172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2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2">
      <sharedItems containsSemiMixedTypes="0" containsString="0" containsNumber="1" containsInteger="1" minValue="0" maxValue="0"/>
    </cacheField>
    <cacheField name="VALOR CANCELADO SAP" numFmtId="172">
      <sharedItems containsSemiMixedTypes="0" containsString="0" containsNumber="1" containsInteger="1" minValue="0" maxValue="0"/>
    </cacheField>
    <cacheField name="RETENCION" numFmtId="172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4-17T00:00:00" maxDate="2021-04-18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72">
      <sharedItems containsSemiMixedTypes="0" containsString="0" containsNumber="1" containsInteger="1" minValue="0" maxValue="0"/>
    </cacheField>
    <cacheField name="VALOR GLOSA ACEPTADA REPORTADO CIRCULAR 030" numFmtId="172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00037979"/>
    <s v="HOSPITAL LOCAL DE PUERTO LOPEZ E.S.E"/>
    <s v="B "/>
    <n v="83230"/>
    <s v="B _83230"/>
    <s v="800037979_B _83230"/>
    <m/>
    <m/>
    <d v="2021-02-21T00:00:00"/>
    <n v="74950"/>
    <n v="74950"/>
    <s v="A)Factura no radicada en ERP"/>
    <x v="0"/>
    <m/>
    <m/>
    <n v="0"/>
    <m/>
    <m/>
    <m/>
    <m/>
    <m/>
    <m/>
    <m/>
    <s v="no_cruza"/>
    <n v="0"/>
    <n v="0"/>
    <n v="0"/>
    <n v="0"/>
    <n v="0"/>
    <n v="0"/>
    <m/>
    <n v="0"/>
    <m/>
    <n v="0"/>
    <n v="0"/>
    <n v="0"/>
    <m/>
    <m/>
    <d v="2021-04-17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1" showAll="0"/>
    <pivotField dataField="1" numFmtId="171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7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showAll="0"/>
    <pivotField numFmtId="172" showAll="0"/>
    <pivotField showAll="0"/>
    <pivotField numFmtId="172" showAll="0"/>
    <pivotField numFmtId="172" showAll="0"/>
    <pivotField numFmtId="172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2" showAll="0"/>
    <pivotField numFmtId="172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1"/>
  </dataFields>
  <formats count="10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2" type="button" dataOnly="0" labelOnly="1" outline="0" axis="axisRow" fieldPosition="0"/>
    </format>
    <format dxfId="26">
      <pivotArea dataOnly="0" labelOnly="1" fieldPosition="0">
        <references count="1">
          <reference field="12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C22" sqref="C22"/>
    </sheetView>
  </sheetViews>
  <sheetFormatPr baseColWidth="10" defaultRowHeight="15" x14ac:dyDescent="0.25"/>
  <cols>
    <col min="1" max="1" width="13.7109375" customWidth="1"/>
    <col min="3" max="3" width="36.8554687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14</v>
      </c>
      <c r="B2" s="5">
        <v>800037979</v>
      </c>
      <c r="C2" s="5" t="s">
        <v>12</v>
      </c>
      <c r="D2" s="7" t="s">
        <v>13</v>
      </c>
      <c r="E2" s="5">
        <v>83230</v>
      </c>
      <c r="F2" s="6">
        <v>44248</v>
      </c>
      <c r="G2" s="6">
        <v>44303</v>
      </c>
      <c r="H2" s="8">
        <v>74950</v>
      </c>
      <c r="I2" s="8"/>
      <c r="J2" s="8"/>
      <c r="K2" s="8"/>
      <c r="L2" s="8">
        <v>74950</v>
      </c>
    </row>
    <row r="3" spans="1:1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"/>
  <sheetViews>
    <sheetView workbookViewId="0">
      <selection activeCell="A3" sqref="A3"/>
    </sheetView>
  </sheetViews>
  <sheetFormatPr baseColWidth="10" defaultRowHeight="15" x14ac:dyDescent="0.25"/>
  <cols>
    <col min="1" max="1" width="10" bestFit="1" customWidth="1"/>
    <col min="2" max="2" width="36.85546875" bestFit="1" customWidth="1"/>
    <col min="6" max="6" width="18.7109375" bestFit="1" customWidth="1"/>
    <col min="13" max="13" width="22.42578125" bestFit="1" customWidth="1"/>
  </cols>
  <sheetData>
    <row r="1" spans="1:49" x14ac:dyDescent="0.25">
      <c r="J1" s="62">
        <f>SUBTOTAL(9,J3)</f>
        <v>74950</v>
      </c>
      <c r="K1" s="62">
        <f>SUBTOTAL(9,K3)</f>
        <v>74950</v>
      </c>
    </row>
    <row r="2" spans="1:49" ht="105" x14ac:dyDescent="0.25">
      <c r="A2" s="51" t="s">
        <v>42</v>
      </c>
      <c r="B2" s="51" t="s">
        <v>43</v>
      </c>
      <c r="C2" s="51" t="s">
        <v>44</v>
      </c>
      <c r="D2" s="51" t="s">
        <v>45</v>
      </c>
      <c r="E2" s="51" t="s">
        <v>46</v>
      </c>
      <c r="F2" s="52" t="s">
        <v>47</v>
      </c>
      <c r="G2" s="51" t="s">
        <v>48</v>
      </c>
      <c r="H2" s="51" t="s">
        <v>49</v>
      </c>
      <c r="I2" s="51" t="s">
        <v>50</v>
      </c>
      <c r="J2" s="53" t="s">
        <v>51</v>
      </c>
      <c r="K2" s="53" t="s">
        <v>52</v>
      </c>
      <c r="L2" s="51" t="s">
        <v>53</v>
      </c>
      <c r="M2" s="54" t="s">
        <v>54</v>
      </c>
      <c r="N2" s="54" t="s">
        <v>55</v>
      </c>
      <c r="O2" s="54" t="s">
        <v>56</v>
      </c>
      <c r="P2" s="55" t="s">
        <v>57</v>
      </c>
      <c r="Q2" s="54" t="s">
        <v>58</v>
      </c>
      <c r="R2" s="54" t="s">
        <v>59</v>
      </c>
      <c r="S2" s="54" t="s">
        <v>60</v>
      </c>
      <c r="T2" s="54" t="s">
        <v>61</v>
      </c>
      <c r="U2" s="54" t="s">
        <v>62</v>
      </c>
      <c r="V2" s="54" t="s">
        <v>63</v>
      </c>
      <c r="W2" s="54" t="s">
        <v>64</v>
      </c>
      <c r="X2" s="51" t="s">
        <v>65</v>
      </c>
      <c r="Y2" s="56" t="s">
        <v>66</v>
      </c>
      <c r="Z2" s="56" t="s">
        <v>67</v>
      </c>
      <c r="AA2" s="56" t="s">
        <v>68</v>
      </c>
      <c r="AB2" s="56" t="s">
        <v>69</v>
      </c>
      <c r="AC2" s="56" t="s">
        <v>70</v>
      </c>
      <c r="AD2" s="57" t="s">
        <v>71</v>
      </c>
      <c r="AE2" s="57" t="s">
        <v>72</v>
      </c>
      <c r="AF2" s="57" t="s">
        <v>73</v>
      </c>
      <c r="AG2" s="57" t="s">
        <v>74</v>
      </c>
      <c r="AH2" s="56" t="s">
        <v>75</v>
      </c>
      <c r="AI2" s="58" t="s">
        <v>76</v>
      </c>
      <c r="AJ2" s="58" t="s">
        <v>77</v>
      </c>
      <c r="AK2" s="54" t="s">
        <v>78</v>
      </c>
      <c r="AL2" s="54" t="s">
        <v>79</v>
      </c>
      <c r="AM2" s="51" t="s">
        <v>80</v>
      </c>
      <c r="AN2" s="51" t="s">
        <v>81</v>
      </c>
      <c r="AO2" s="52" t="s">
        <v>82</v>
      </c>
      <c r="AP2" s="51" t="s">
        <v>83</v>
      </c>
      <c r="AQ2" s="51" t="s">
        <v>84</v>
      </c>
      <c r="AR2" s="51" t="s">
        <v>85</v>
      </c>
      <c r="AS2" s="51" t="s">
        <v>86</v>
      </c>
      <c r="AT2" s="51" t="s">
        <v>87</v>
      </c>
      <c r="AU2" s="56" t="s">
        <v>88</v>
      </c>
      <c r="AV2" s="56" t="s">
        <v>89</v>
      </c>
      <c r="AW2" s="51" t="s">
        <v>90</v>
      </c>
    </row>
    <row r="3" spans="1:49" x14ac:dyDescent="0.25">
      <c r="A3" s="5">
        <v>800037979</v>
      </c>
      <c r="B3" s="5" t="s">
        <v>12</v>
      </c>
      <c r="C3" s="5" t="s">
        <v>13</v>
      </c>
      <c r="D3" s="5">
        <v>83230</v>
      </c>
      <c r="E3" s="5" t="s">
        <v>91</v>
      </c>
      <c r="F3" s="5" t="s">
        <v>92</v>
      </c>
      <c r="G3" s="5"/>
      <c r="H3" s="5"/>
      <c r="I3" s="6">
        <v>44248</v>
      </c>
      <c r="J3" s="59">
        <v>74950</v>
      </c>
      <c r="K3" s="59">
        <v>74950</v>
      </c>
      <c r="L3" s="5" t="s">
        <v>93</v>
      </c>
      <c r="M3" s="5" t="s">
        <v>95</v>
      </c>
      <c r="N3" s="5"/>
      <c r="O3" s="5"/>
      <c r="P3" s="59">
        <v>0</v>
      </c>
      <c r="Q3" s="5"/>
      <c r="R3" s="5"/>
      <c r="S3" s="5"/>
      <c r="T3" s="5"/>
      <c r="U3" s="5"/>
      <c r="V3" s="5"/>
      <c r="W3" s="5"/>
      <c r="X3" s="5" t="s">
        <v>94</v>
      </c>
      <c r="Y3" s="60">
        <v>0</v>
      </c>
      <c r="Z3" s="60">
        <v>0</v>
      </c>
      <c r="AA3" s="60">
        <v>0</v>
      </c>
      <c r="AB3" s="60">
        <v>0</v>
      </c>
      <c r="AC3" s="60">
        <v>0</v>
      </c>
      <c r="AD3" s="60">
        <v>0</v>
      </c>
      <c r="AE3" s="5"/>
      <c r="AF3" s="60">
        <v>0</v>
      </c>
      <c r="AG3" s="5"/>
      <c r="AH3" s="60">
        <v>0</v>
      </c>
      <c r="AI3" s="60">
        <v>0</v>
      </c>
      <c r="AJ3" s="60">
        <v>0</v>
      </c>
      <c r="AK3" s="5"/>
      <c r="AL3" s="5"/>
      <c r="AM3" s="6">
        <v>44303</v>
      </c>
      <c r="AN3" s="5"/>
      <c r="AO3" s="5"/>
      <c r="AP3" s="5"/>
      <c r="AQ3" s="5"/>
      <c r="AR3" s="5"/>
      <c r="AS3" s="5"/>
      <c r="AT3" s="5"/>
      <c r="AU3" s="60">
        <v>0</v>
      </c>
      <c r="AV3" s="60">
        <v>0</v>
      </c>
      <c r="AW3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E24" sqref="E24"/>
    </sheetView>
  </sheetViews>
  <sheetFormatPr baseColWidth="10" defaultRowHeight="15" x14ac:dyDescent="0.25"/>
  <cols>
    <col min="1" max="1" width="22.42578125" bestFit="1" customWidth="1"/>
    <col min="2" max="2" width="12.7109375" style="69" bestFit="1" customWidth="1"/>
    <col min="3" max="3" width="15" style="61" bestFit="1" customWidth="1"/>
  </cols>
  <sheetData>
    <row r="3" spans="1:3" x14ac:dyDescent="0.25">
      <c r="A3" s="63" t="s">
        <v>97</v>
      </c>
      <c r="B3" s="66" t="s">
        <v>98</v>
      </c>
      <c r="C3" s="70" t="s">
        <v>99</v>
      </c>
    </row>
    <row r="4" spans="1:3" x14ac:dyDescent="0.25">
      <c r="A4" s="64" t="s">
        <v>95</v>
      </c>
      <c r="B4" s="67">
        <v>1</v>
      </c>
      <c r="C4" s="71">
        <v>74950</v>
      </c>
    </row>
    <row r="5" spans="1:3" x14ac:dyDescent="0.25">
      <c r="A5" s="65" t="s">
        <v>96</v>
      </c>
      <c r="B5" s="68">
        <v>1</v>
      </c>
      <c r="C5" s="72">
        <v>74950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18" sqref="O1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15</v>
      </c>
      <c r="E2" s="13"/>
      <c r="F2" s="13"/>
      <c r="G2" s="13"/>
      <c r="H2" s="13"/>
      <c r="I2" s="14"/>
      <c r="J2" s="15" t="s">
        <v>16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17</v>
      </c>
      <c r="E4" s="13"/>
      <c r="F4" s="13"/>
      <c r="G4" s="13"/>
      <c r="H4" s="13"/>
      <c r="I4" s="14"/>
      <c r="J4" s="15" t="s">
        <v>18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19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40</v>
      </c>
      <c r="J12" s="29"/>
    </row>
    <row r="13" spans="2:10" x14ac:dyDescent="0.2">
      <c r="B13" s="28"/>
      <c r="C13" s="30" t="s">
        <v>41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100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20</v>
      </c>
      <c r="D17" s="31"/>
      <c r="H17" s="33" t="s">
        <v>21</v>
      </c>
      <c r="I17" s="33" t="s">
        <v>22</v>
      </c>
      <c r="J17" s="29"/>
    </row>
    <row r="18" spans="2:10" x14ac:dyDescent="0.2">
      <c r="B18" s="28"/>
      <c r="C18" s="30" t="s">
        <v>23</v>
      </c>
      <c r="D18" s="30"/>
      <c r="E18" s="30"/>
      <c r="F18" s="30"/>
      <c r="H18" s="34">
        <v>1</v>
      </c>
      <c r="I18" s="73">
        <v>74950</v>
      </c>
      <c r="J18" s="29"/>
    </row>
    <row r="19" spans="2:10" x14ac:dyDescent="0.2">
      <c r="B19" s="28"/>
      <c r="C19" s="9" t="s">
        <v>24</v>
      </c>
      <c r="H19" s="35">
        <v>0</v>
      </c>
      <c r="I19" s="36">
        <v>0</v>
      </c>
      <c r="J19" s="29"/>
    </row>
    <row r="20" spans="2:10" x14ac:dyDescent="0.2">
      <c r="B20" s="28"/>
      <c r="C20" s="9" t="s">
        <v>25</v>
      </c>
      <c r="H20" s="35">
        <v>0</v>
      </c>
      <c r="I20" s="36">
        <v>0</v>
      </c>
      <c r="J20" s="29"/>
    </row>
    <row r="21" spans="2:10" x14ac:dyDescent="0.2">
      <c r="B21" s="28"/>
      <c r="C21" s="9" t="s">
        <v>26</v>
      </c>
      <c r="H21" s="35">
        <v>1</v>
      </c>
      <c r="I21" s="37">
        <v>74950</v>
      </c>
      <c r="J21" s="29"/>
    </row>
    <row r="22" spans="2:10" x14ac:dyDescent="0.2">
      <c r="B22" s="28"/>
      <c r="C22" s="9" t="s">
        <v>27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28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29</v>
      </c>
      <c r="D24" s="30"/>
      <c r="E24" s="30"/>
      <c r="F24" s="30"/>
      <c r="H24" s="34">
        <f>H19+H20+H21+H22+H23</f>
        <v>1</v>
      </c>
      <c r="I24" s="40">
        <f>I19+I20+I21+I22+I23</f>
        <v>74950</v>
      </c>
      <c r="J24" s="29"/>
    </row>
    <row r="25" spans="2:10" x14ac:dyDescent="0.2">
      <c r="B25" s="28"/>
      <c r="C25" s="9" t="s">
        <v>30</v>
      </c>
      <c r="H25" s="35">
        <v>0</v>
      </c>
      <c r="I25" s="36">
        <v>0</v>
      </c>
      <c r="J25" s="29"/>
    </row>
    <row r="26" spans="2:10" x14ac:dyDescent="0.2">
      <c r="B26" s="28"/>
      <c r="C26" s="9" t="s">
        <v>31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32</v>
      </c>
      <c r="H27" s="38">
        <v>0</v>
      </c>
      <c r="I27" s="39">
        <v>0</v>
      </c>
      <c r="J27" s="29"/>
    </row>
    <row r="28" spans="2:10" x14ac:dyDescent="0.2">
      <c r="B28" s="28"/>
      <c r="C28" s="30" t="s">
        <v>33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34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35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36</v>
      </c>
      <c r="D32" s="30"/>
      <c r="H32" s="42">
        <f>H24+H28+H30</f>
        <v>1</v>
      </c>
      <c r="I32" s="43">
        <f>I24+I28+I30</f>
        <v>74950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37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38</v>
      </c>
      <c r="G39" s="47" t="s">
        <v>39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2022-10-25T16:52:44Z</dcterms:modified>
</cp:coreProperties>
</file>