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CFB6D92B-4BFE-4121-AAE4-F5DA4D71C061}" xr6:coauthVersionLast="47" xr6:coauthVersionMax="47" xr10:uidLastSave="{00000000-0000-0000-0000-000000000000}"/>
  <bookViews>
    <workbookView xWindow="-120" yWindow="-120" windowWidth="20730" windowHeight="11160" firstSheet="1" activeTab="4" xr2:uid="{00000000-000D-0000-FFFF-FFFF00000000}"/>
  </bookViews>
  <sheets>
    <sheet name="INFO IPS1" sheetId="2" r:id="rId1"/>
    <sheet name="INFO IPS" sheetId="1" r:id="rId2"/>
    <sheet name="TD" sheetId="4" r:id="rId3"/>
    <sheet name="ESTADO DE CADA FACTURA" sheetId="3" r:id="rId4"/>
    <sheet name="FOR-CSA-018" sheetId="5" r:id="rId5"/>
  </sheets>
  <definedNames>
    <definedName name="_xlnm.Print_Area" localSheetId="1">'INFO IPS'!$A$1:$J$73</definedName>
  </definedNames>
  <calcPr calcId="191029"/>
  <pivotCaches>
    <pivotCache cacheId="3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H31" i="5" s="1"/>
  <c r="I31" i="5" l="1"/>
  <c r="L1" i="3"/>
  <c r="K1" i="3"/>
  <c r="D41" i="2"/>
  <c r="C41" i="2"/>
  <c r="E5" i="2"/>
  <c r="E4" i="2"/>
  <c r="E3" i="2"/>
  <c r="E41" i="2" s="1"/>
  <c r="I49" i="1"/>
  <c r="I48" i="1"/>
</calcChain>
</file>

<file path=xl/sharedStrings.xml><?xml version="1.0" encoding="utf-8"?>
<sst xmlns="http://schemas.openxmlformats.org/spreadsheetml/2006/main" count="742" uniqueCount="284">
  <si>
    <t>Elaboró</t>
  </si>
  <si>
    <t>Señores:</t>
  </si>
  <si>
    <t>Dirección:</t>
  </si>
  <si>
    <t>Ciudad:</t>
  </si>
  <si>
    <t>Telefonos:</t>
  </si>
  <si>
    <t>Nit:</t>
  </si>
  <si>
    <t>Documento</t>
  </si>
  <si>
    <t>Vcto</t>
  </si>
  <si>
    <t>Fecha</t>
  </si>
  <si>
    <t>Vence</t>
  </si>
  <si>
    <t>Nro de Dias</t>
  </si>
  <si>
    <t>Valor. Mora</t>
  </si>
  <si>
    <t>Valor</t>
  </si>
  <si>
    <t>Moneda:</t>
  </si>
  <si>
    <t>GAR SAS</t>
  </si>
  <si>
    <t>ESTADO DE CUENTA DE CARTERA A :</t>
  </si>
  <si>
    <t>ENE/27/2022</t>
  </si>
  <si>
    <t>COMFENALCO VALLE EPS</t>
  </si>
  <si>
    <t>890303093-5</t>
  </si>
  <si>
    <t>CL 5 6  63</t>
  </si>
  <si>
    <t>CALI-VALLE DEL CAUCA</t>
  </si>
  <si>
    <t>PESOS M/CTE</t>
  </si>
  <si>
    <t>F002-00000000553</t>
  </si>
  <si>
    <t>F002-00000000641</t>
  </si>
  <si>
    <t>F002-00000000694</t>
  </si>
  <si>
    <t>F003-00000000338</t>
  </si>
  <si>
    <t>F003-00000000951</t>
  </si>
  <si>
    <t>F003-00000000956</t>
  </si>
  <si>
    <t>F003-00000000987</t>
  </si>
  <si>
    <t>F003-00000000994</t>
  </si>
  <si>
    <t>F003-00000000997</t>
  </si>
  <si>
    <t>F003-00000001003</t>
  </si>
  <si>
    <t>F003-00000001004</t>
  </si>
  <si>
    <t>F003-00000001007</t>
  </si>
  <si>
    <t>F003-00000001011</t>
  </si>
  <si>
    <t>F003-00000001032</t>
  </si>
  <si>
    <t>F003-00000001033</t>
  </si>
  <si>
    <t>F003-00000001046</t>
  </si>
  <si>
    <t>F003-00000001047</t>
  </si>
  <si>
    <t>F003-00000001065</t>
  </si>
  <si>
    <t>F003-00000001066</t>
  </si>
  <si>
    <t>F003-00000001067</t>
  </si>
  <si>
    <t>F003-00000001068</t>
  </si>
  <si>
    <t>F003-00000001079</t>
  </si>
  <si>
    <t>F003-00000001080</t>
  </si>
  <si>
    <t>F003-00000001089</t>
  </si>
  <si>
    <t>F003-00000001148</t>
  </si>
  <si>
    <t>F003-00000001167</t>
  </si>
  <si>
    <t>F003-00000001343</t>
  </si>
  <si>
    <t>F003-00000001404</t>
  </si>
  <si>
    <t>F003-00000001411</t>
  </si>
  <si>
    <t>F003-00000001412</t>
  </si>
  <si>
    <t>F003-00000001443</t>
  </si>
  <si>
    <t>F003-00000001505</t>
  </si>
  <si>
    <t>F003-00000001512</t>
  </si>
  <si>
    <t>F003-00000001513</t>
  </si>
  <si>
    <t>F003-00000001520</t>
  </si>
  <si>
    <t>F003-00000001613</t>
  </si>
  <si>
    <t>F003-00000001614</t>
  </si>
  <si>
    <t>F003-00000001616</t>
  </si>
  <si>
    <t>F003-00000001661</t>
  </si>
  <si>
    <t>2020/06/11</t>
  </si>
  <si>
    <t>2020/07/16</t>
  </si>
  <si>
    <t>2020/07/31</t>
  </si>
  <si>
    <t>2020/11/18</t>
  </si>
  <si>
    <t>2021/04/22</t>
  </si>
  <si>
    <t>2021/04/28</t>
  </si>
  <si>
    <t>2021/05/28</t>
  </si>
  <si>
    <t>2021/05/31</t>
  </si>
  <si>
    <t>2021/06/28</t>
  </si>
  <si>
    <t>2021/07/08</t>
  </si>
  <si>
    <t>2021/07/09</t>
  </si>
  <si>
    <t>2021/07/17</t>
  </si>
  <si>
    <t>2021/08/14</t>
  </si>
  <si>
    <t>2021/10/08</t>
  </si>
  <si>
    <t>2021/10/28</t>
  </si>
  <si>
    <t>2021/10/29</t>
  </si>
  <si>
    <t>2021/11/30</t>
  </si>
  <si>
    <t>2021/12/23</t>
  </si>
  <si>
    <t>2022/01/17</t>
  </si>
  <si>
    <t>2020/06/01</t>
  </si>
  <si>
    <t>2020/07/13</t>
  </si>
  <si>
    <t>2020/12/18</t>
  </si>
  <si>
    <t>2021/05/22</t>
  </si>
  <si>
    <t>2021/06/30</t>
  </si>
  <si>
    <t>2021/07/28</t>
  </si>
  <si>
    <t>2021/08/08</t>
  </si>
  <si>
    <t>2021/08/09</t>
  </si>
  <si>
    <t>2021/08/17</t>
  </si>
  <si>
    <t>2021/09/14</t>
  </si>
  <si>
    <t>2021/11/08</t>
  </si>
  <si>
    <t>2021/11/28</t>
  </si>
  <si>
    <t>2021/11/29</t>
  </si>
  <si>
    <t>2021/12/30</t>
  </si>
  <si>
    <t>2022/01/23</t>
  </si>
  <si>
    <t>2022/02/17</t>
  </si>
  <si>
    <t>VENCIDOS</t>
  </si>
  <si>
    <t>POR VENCER</t>
  </si>
  <si>
    <t>TOTAL ==&gt;</t>
  </si>
  <si>
    <t>VENCIDA ..</t>
  </si>
  <si>
    <t/>
  </si>
  <si>
    <t>FECHA FACTURA</t>
  </si>
  <si>
    <t>NUMERO DE FACTURA</t>
  </si>
  <si>
    <t>VALOR FACTURA</t>
  </si>
  <si>
    <t>SALDO FACTURA</t>
  </si>
  <si>
    <t>VALOR PAGADO</t>
  </si>
  <si>
    <t>ESTADO</t>
  </si>
  <si>
    <t>RADICADA</t>
  </si>
  <si>
    <t>FECHA DE RADICACION</t>
  </si>
  <si>
    <t>Se radica los primeros dias de febrero</t>
  </si>
  <si>
    <t>TOTALES</t>
  </si>
  <si>
    <t>TOTAL</t>
  </si>
  <si>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</si>
  <si>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</si>
  <si>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</si>
  <si>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</si>
  <si>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</si>
  <si>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</si>
  <si>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</si>
  <si>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</si>
  <si>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</si>
  <si>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</si>
  <si>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</si>
  <si>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ESTADO EPS FEBRERO 10 DEL 2022</t>
  </si>
  <si>
    <t>POR PAGAR SAP</t>
  </si>
  <si>
    <t>DOCUMENTO CONTABLE</t>
  </si>
  <si>
    <t>FUERA DE CIERRE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</si>
  <si>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</si>
  <si>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</si>
  <si>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</si>
  <si>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</si>
  <si>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</si>
  <si>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</si>
  <si>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</si>
  <si>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</si>
  <si>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</si>
  <si>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</si>
  <si>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</si>
  <si>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</si>
  <si>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</si>
  <si>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</si>
  <si>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</si>
  <si>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</si>
  <si>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</si>
  <si>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</si>
  <si>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</si>
  <si>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</si>
  <si>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</si>
  <si>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</si>
  <si>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</si>
  <si>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</si>
  <si>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</si>
  <si>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</si>
  <si>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</si>
  <si>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</si>
  <si>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</si>
  <si>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</si>
  <si>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GRUPO DE ANGIOGRAFIA DE LOS REMEDIOS GAR</t>
  </si>
  <si>
    <t>F002</t>
  </si>
  <si>
    <t>805001115_F002_641</t>
  </si>
  <si>
    <t>S01</t>
  </si>
  <si>
    <t>B)Factura sin saldo ERP</t>
  </si>
  <si>
    <t>Diferente_Alfa</t>
  </si>
  <si>
    <t>SI</t>
  </si>
  <si>
    <t>F003</t>
  </si>
  <si>
    <t>805001115_F003_1614</t>
  </si>
  <si>
    <t>FVE</t>
  </si>
  <si>
    <t>805001115_F003_1616</t>
  </si>
  <si>
    <t>805001115_F003_338</t>
  </si>
  <si>
    <t>805001115_F003_951</t>
  </si>
  <si>
    <t>805001115_F003_987</t>
  </si>
  <si>
    <t>805001115_F003_994</t>
  </si>
  <si>
    <t>805001115_F003_997</t>
  </si>
  <si>
    <t>805001115_F003_1003</t>
  </si>
  <si>
    <t>805001115_F003_1004</t>
  </si>
  <si>
    <t>805001115_F003_1007</t>
  </si>
  <si>
    <t>805001115_F003_1011</t>
  </si>
  <si>
    <t>805001115_F003_1032</t>
  </si>
  <si>
    <t>805001115_F003_1033</t>
  </si>
  <si>
    <t>805001115_F003_1046</t>
  </si>
  <si>
    <t>805001115_F003_1047</t>
  </si>
  <si>
    <t>805001115_F003_1065</t>
  </si>
  <si>
    <t>805001115_F003_1066</t>
  </si>
  <si>
    <t>805001115_F003_1067</t>
  </si>
  <si>
    <t>805001115_F003_1068</t>
  </si>
  <si>
    <t>805001115_F003_1079</t>
  </si>
  <si>
    <t>805001115_F003_1080</t>
  </si>
  <si>
    <t>805001115_F003_1089</t>
  </si>
  <si>
    <t>805001115_F003_1148</t>
  </si>
  <si>
    <t>805001115_F003_1167</t>
  </si>
  <si>
    <t>805001115_F003_1343</t>
  </si>
  <si>
    <t>805001115_F003_1404</t>
  </si>
  <si>
    <t>805001115_F003_1411</t>
  </si>
  <si>
    <t>805001115_F003_1412</t>
  </si>
  <si>
    <t>805001115_F003_1443</t>
  </si>
  <si>
    <t>805001115_F003_1505</t>
  </si>
  <si>
    <t>805001115_F003_1512</t>
  </si>
  <si>
    <t>805001115_F003_1513</t>
  </si>
  <si>
    <t>805001115_F003_1520</t>
  </si>
  <si>
    <t>805001115_F002_694</t>
  </si>
  <si>
    <t>B)Factura sin saldo ERP/conciliar diferencia glosa aceptada</t>
  </si>
  <si>
    <t>SE ACEPTA GLOSA POR MAYOR VALOR COBRADO EN COTIZACION DECUPS 378901 SE COTIZO POR 800.000 Y ESTAN COBRANDO 850.000APLICADA POR MAURICIO GARCIA PATIÑOANGELA CAMPAZ</t>
  </si>
  <si>
    <t>805001115_F003_1613</t>
  </si>
  <si>
    <t>C)Glosas total pendiente por respuesta de IPS</t>
  </si>
  <si>
    <t>SE DEVUELVE LA FACTURA POR QUE 212458544540607 YA FUE PAGADA EN LA FACTUA FVE</t>
  </si>
  <si>
    <t>805001115_F002_553</t>
  </si>
  <si>
    <t>SE SOSTIENE LA GLOSA POR QUE LA AUTO. QUE ENVIERON201608523643860 NO ESTA APTA PARA PAGO FAVOR COMUNICARCE CON LA CAP capautorizaciones@epscomfenalcovalle.com.coANGELA CAMPAZ</t>
  </si>
  <si>
    <t>805001115_F003_1661</t>
  </si>
  <si>
    <t>G)factura inicial en Gestion por ERP</t>
  </si>
  <si>
    <t>805001115_F003_956</t>
  </si>
  <si>
    <t>A)Factura no radicada en ERP</t>
  </si>
  <si>
    <t>no_cruza</t>
  </si>
  <si>
    <t>FACTURA</t>
  </si>
  <si>
    <t>F002_641</t>
  </si>
  <si>
    <t>F003_1614</t>
  </si>
  <si>
    <t>F003_1616</t>
  </si>
  <si>
    <t>F003_338</t>
  </si>
  <si>
    <t>F003_951</t>
  </si>
  <si>
    <t>F003_987</t>
  </si>
  <si>
    <t>F003_994</t>
  </si>
  <si>
    <t>F003_997</t>
  </si>
  <si>
    <t>F003_1003</t>
  </si>
  <si>
    <t>F003_1004</t>
  </si>
  <si>
    <t>F003_1007</t>
  </si>
  <si>
    <t>F003_1011</t>
  </si>
  <si>
    <t>F003_1032</t>
  </si>
  <si>
    <t>F003_1033</t>
  </si>
  <si>
    <t>F003_1046</t>
  </si>
  <si>
    <t>F003_1047</t>
  </si>
  <si>
    <t>F003_1065</t>
  </si>
  <si>
    <t>F003_1066</t>
  </si>
  <si>
    <t>F003_1067</t>
  </si>
  <si>
    <t>F003_1068</t>
  </si>
  <si>
    <t>F003_1079</t>
  </si>
  <si>
    <t>F003_1080</t>
  </si>
  <si>
    <t>F003_1089</t>
  </si>
  <si>
    <t>F003_1148</t>
  </si>
  <si>
    <t>F003_1167</t>
  </si>
  <si>
    <t>F003_1343</t>
  </si>
  <si>
    <t>F003_1404</t>
  </si>
  <si>
    <t>F003_1411</t>
  </si>
  <si>
    <t>F003_1412</t>
  </si>
  <si>
    <t>F003_1443</t>
  </si>
  <si>
    <t>F003_1505</t>
  </si>
  <si>
    <t>F003_1512</t>
  </si>
  <si>
    <t>F003_1513</t>
  </si>
  <si>
    <t>F003_1520</t>
  </si>
  <si>
    <t>F002_694</t>
  </si>
  <si>
    <t>F003_1613</t>
  </si>
  <si>
    <t>F002_553</t>
  </si>
  <si>
    <t>F003_1661</t>
  </si>
  <si>
    <t>F003_956</t>
  </si>
  <si>
    <t>FACTURA NO RADICADA</t>
  </si>
  <si>
    <t>Etiquetas de fila</t>
  </si>
  <si>
    <t>Total general</t>
  </si>
  <si>
    <t>Cuenta de FACTURA</t>
  </si>
  <si>
    <t>Suma de SALDO FACT IPS</t>
  </si>
  <si>
    <t>FOR-CSA-018</t>
  </si>
  <si>
    <t>HOJA 1 DE 2</t>
  </si>
  <si>
    <t>RESUMEN DE CARTERA REVISADA POR LA EPS</t>
  </si>
  <si>
    <t>VERSION 1</t>
  </si>
  <si>
    <t>Cant Fact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</si>
  <si>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</si>
  <si>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</si>
  <si>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</si>
  <si>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</si>
  <si>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</si>
  <si>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</si>
  <si>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</si>
  <si>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</si>
  <si>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</si>
  <si>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</si>
  <si>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</si>
  <si>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</si>
  <si>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</si>
  <si>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</si>
  <si>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</si>
  <si>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</si>
  <si>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</si>
  <si>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15 DE 2022</t>
  </si>
  <si>
    <t>Señores :GRUPO DE ANGIOGRAFIA DE LOS REMEDIOS GAR</t>
  </si>
  <si>
    <t>NIT: 805001115</t>
  </si>
  <si>
    <t>A continuacion me permito remitir   nuestra respuesta al estado de cartera presentado en la fecha: 27/01/2022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</si>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</sst>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yyyy/mm/dd"/>
    <numFmt numFmtId="165" formatCode="000"/>
    <numFmt numFmtId="166" formatCode="#,##0.00;[Red]#,##0.00"/>
    <numFmt numFmtId="167" formatCode="#"/>
    <numFmt numFmtId="168" formatCode="#,##0.00_ ;[Red]\-#,##0.00\ "/>
    <numFmt numFmtId="169" formatCode="_-* #,##0_-;\-* #,##0_-;_-* &quot;-&quot;??_-;_-@_-"/>
    <numFmt numFmtId="170" formatCode="dd/mm/yyyy;@"/>
    <numFmt numFmtId="172" formatCode="_-&quot;$&quot;\ * #,##0_-;\-&quot;$&quot;\ * #,##0_-;_-&quot;$&quot;\ * &quot;-&quot;_-;_-@_-"/>
    <numFmt numFmtId="173" formatCode="&quot;$&quot;\ #,##0;[Red]&quot;$&quot;\ #,##0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9"/>
      <name val="Verdana"/>
      <family val="2"/>
    </font>
    <font>
      <b/>
      <sz val="9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gray125">
        <fgColor indexed="22"/>
        <bgColor indexed="9"/>
      </patternFill>
    </fill>
    <fill>
      <patternFill patternType="solid">
        <fgColor indexed="9"/>
        <bgColor indexed="22"/>
      </patternFill>
    </fill>
    <fill>
      <patternFill patternType="gray125">
        <fgColor indexed="2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6" fillId="0" borderId="0" applyFont="0" applyFill="0" applyBorder="0" applyAlignment="0" applyProtection="0"/>
    <xf numFmtId="0" fontId="1" fillId="0" borderId="0"/>
    <xf numFmtId="0" fontId="6" fillId="0" borderId="0"/>
    <xf numFmtId="43" fontId="6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9" fontId="2" fillId="0" borderId="0" xfId="0" applyNumberFormat="1" applyFont="1"/>
    <xf numFmtId="49" fontId="2" fillId="0" borderId="3" xfId="0" applyNumberFormat="1" applyFont="1" applyBorder="1"/>
    <xf numFmtId="1" fontId="2" fillId="0" borderId="4" xfId="0" applyNumberFormat="1" applyFont="1" applyBorder="1"/>
    <xf numFmtId="0" fontId="2" fillId="0" borderId="0" xfId="0" applyFont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Border="1"/>
    <xf numFmtId="49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/>
    </xf>
    <xf numFmtId="49" fontId="3" fillId="2" borderId="5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2" fillId="3" borderId="0" xfId="0" applyFont="1" applyFill="1"/>
    <xf numFmtId="164" fontId="2" fillId="0" borderId="0" xfId="0" applyNumberFormat="1" applyFont="1" applyBorder="1" applyAlignment="1">
      <alignment horizontal="left" vertical="top"/>
    </xf>
    <xf numFmtId="0" fontId="2" fillId="0" borderId="0" xfId="0" applyFont="1" applyAlignment="1">
      <alignment horizontal="right" vertical="top"/>
    </xf>
    <xf numFmtId="0" fontId="3" fillId="2" borderId="4" xfId="0" applyFont="1" applyFill="1" applyBorder="1" applyAlignment="1">
      <alignment horizontal="center"/>
    </xf>
    <xf numFmtId="49" fontId="3" fillId="0" borderId="7" xfId="0" applyNumberFormat="1" applyFont="1" applyBorder="1"/>
    <xf numFmtId="0" fontId="3" fillId="0" borderId="2" xfId="0" applyFont="1" applyBorder="1"/>
    <xf numFmtId="165" fontId="4" fillId="0" borderId="8" xfId="0" applyNumberFormat="1" applyFont="1" applyBorder="1"/>
    <xf numFmtId="164" fontId="4" fillId="0" borderId="0" xfId="0" applyNumberFormat="1" applyFont="1" applyBorder="1"/>
    <xf numFmtId="164" fontId="4" fillId="0" borderId="9" xfId="0" applyNumberFormat="1" applyFont="1" applyBorder="1"/>
    <xf numFmtId="0" fontId="3" fillId="2" borderId="10" xfId="0" applyFont="1" applyFill="1" applyBorder="1" applyAlignment="1">
      <alignment horizontal="center"/>
    </xf>
    <xf numFmtId="166" fontId="4" fillId="0" borderId="11" xfId="0" applyNumberFormat="1" applyFont="1" applyFill="1" applyBorder="1"/>
    <xf numFmtId="0" fontId="4" fillId="0" borderId="0" xfId="0" applyFont="1"/>
    <xf numFmtId="0" fontId="4" fillId="0" borderId="0" xfId="0" applyFont="1" applyAlignment="1">
      <alignment vertical="top"/>
    </xf>
    <xf numFmtId="0" fontId="5" fillId="0" borderId="0" xfId="0" applyFont="1" applyFill="1" applyAlignment="1">
      <alignment horizontal="center"/>
    </xf>
    <xf numFmtId="3" fontId="4" fillId="0" borderId="9" xfId="0" applyNumberFormat="1" applyFont="1" applyBorder="1"/>
    <xf numFmtId="3" fontId="4" fillId="0" borderId="11" xfId="0" applyNumberFormat="1" applyFont="1" applyBorder="1"/>
    <xf numFmtId="3" fontId="4" fillId="0" borderId="12" xfId="0" applyNumberFormat="1" applyFont="1" applyBorder="1"/>
    <xf numFmtId="3" fontId="4" fillId="0" borderId="13" xfId="0" applyNumberFormat="1" applyFont="1" applyBorder="1"/>
    <xf numFmtId="0" fontId="4" fillId="0" borderId="14" xfId="0" applyFont="1" applyBorder="1"/>
    <xf numFmtId="0" fontId="4" fillId="0" borderId="15" xfId="0" applyFont="1" applyBorder="1"/>
    <xf numFmtId="49" fontId="4" fillId="0" borderId="0" xfId="0" applyNumberFormat="1" applyFont="1"/>
    <xf numFmtId="167" fontId="2" fillId="0" borderId="0" xfId="0" applyNumberFormat="1" applyFont="1" applyBorder="1" applyAlignment="1">
      <alignment horizontal="left"/>
    </xf>
    <xf numFmtId="164" fontId="4" fillId="0" borderId="0" xfId="0" quotePrefix="1" applyNumberFormat="1" applyFont="1" applyBorder="1"/>
    <xf numFmtId="164" fontId="4" fillId="0" borderId="9" xfId="0" quotePrefix="1" applyNumberFormat="1" applyFont="1" applyBorder="1"/>
    <xf numFmtId="168" fontId="4" fillId="0" borderId="0" xfId="0" applyNumberFormat="1" applyFont="1"/>
    <xf numFmtId="0" fontId="0" fillId="0" borderId="16" xfId="0" applyBorder="1"/>
    <xf numFmtId="169" fontId="0" fillId="0" borderId="16" xfId="1" applyNumberFormat="1" applyFont="1" applyBorder="1"/>
    <xf numFmtId="0" fontId="6" fillId="0" borderId="16" xfId="0" applyFont="1" applyBorder="1"/>
    <xf numFmtId="164" fontId="4" fillId="0" borderId="16" xfId="0" quotePrefix="1" applyNumberFormat="1" applyFont="1" applyBorder="1"/>
    <xf numFmtId="169" fontId="0" fillId="0" borderId="16" xfId="0" applyNumberFormat="1" applyBorder="1"/>
    <xf numFmtId="0" fontId="0" fillId="0" borderId="16" xfId="0" applyFill="1" applyBorder="1"/>
    <xf numFmtId="169" fontId="0" fillId="0" borderId="16" xfId="1" applyNumberFormat="1" applyFont="1" applyFill="1" applyBorder="1"/>
    <xf numFmtId="169" fontId="0" fillId="0" borderId="16" xfId="0" applyNumberFormat="1" applyFill="1" applyBorder="1"/>
    <xf numFmtId="14" fontId="0" fillId="0" borderId="16" xfId="0" applyNumberFormat="1" applyBorder="1"/>
    <xf numFmtId="170" fontId="0" fillId="0" borderId="16" xfId="0" applyNumberFormat="1" applyBorder="1"/>
    <xf numFmtId="14" fontId="1" fillId="0" borderId="16" xfId="2" applyNumberFormat="1" applyBorder="1"/>
    <xf numFmtId="0" fontId="7" fillId="5" borderId="16" xfId="0" applyFont="1" applyFill="1" applyBorder="1"/>
    <xf numFmtId="169" fontId="7" fillId="5" borderId="16" xfId="1" applyNumberFormat="1" applyFont="1" applyFill="1" applyBorder="1"/>
    <xf numFmtId="0" fontId="0" fillId="6" borderId="16" xfId="0" applyFill="1" applyBorder="1"/>
    <xf numFmtId="14" fontId="0" fillId="6" borderId="16" xfId="0" applyNumberFormat="1" applyFill="1" applyBorder="1"/>
    <xf numFmtId="0" fontId="0" fillId="0" borderId="16" xfId="0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0" fontId="2" fillId="4" borderId="10" xfId="0" applyNumberFormat="1" applyFont="1" applyFill="1" applyBorder="1" applyAlignment="1">
      <alignment horizontal="right"/>
    </xf>
    <xf numFmtId="40" fontId="2" fillId="4" borderId="5" xfId="0" applyNumberFormat="1" applyFont="1" applyFill="1" applyBorder="1" applyAlignment="1">
      <alignment horizontal="right"/>
    </xf>
    <xf numFmtId="49" fontId="2" fillId="0" borderId="3" xfId="0" applyNumberFormat="1" applyFont="1" applyBorder="1" applyAlignment="1">
      <alignment horizontal="left"/>
    </xf>
    <xf numFmtId="49" fontId="2" fillId="0" borderId="1" xfId="0" applyNumberFormat="1" applyFont="1" applyBorder="1" applyAlignment="1">
      <alignment horizontal="left"/>
    </xf>
    <xf numFmtId="49" fontId="2" fillId="0" borderId="14" xfId="0" applyNumberFormat="1" applyFont="1" applyBorder="1" applyAlignment="1">
      <alignment horizontal="left"/>
    </xf>
    <xf numFmtId="49" fontId="2" fillId="0" borderId="1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left"/>
    </xf>
    <xf numFmtId="49" fontId="2" fillId="0" borderId="5" xfId="0" applyNumberFormat="1" applyFont="1" applyBorder="1" applyAlignment="1">
      <alignment horizontal="left"/>
    </xf>
    <xf numFmtId="49" fontId="2" fillId="0" borderId="7" xfId="0" applyNumberFormat="1" applyFont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2" fillId="0" borderId="15" xfId="0" applyNumberFormat="1" applyFont="1" applyBorder="1" applyAlignment="1">
      <alignment horizontal="left"/>
    </xf>
    <xf numFmtId="3" fontId="2" fillId="0" borderId="0" xfId="0" applyNumberFormat="1" applyFont="1" applyBorder="1" applyAlignment="1">
      <alignment horizontal="left"/>
    </xf>
    <xf numFmtId="0" fontId="3" fillId="2" borderId="5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top"/>
    </xf>
    <xf numFmtId="0" fontId="8" fillId="0" borderId="0" xfId="0" applyFont="1"/>
    <xf numFmtId="169" fontId="8" fillId="0" borderId="0" xfId="1" applyNumberFormat="1" applyFont="1"/>
    <xf numFmtId="0" fontId="9" fillId="7" borderId="16" xfId="0" applyFont="1" applyFill="1" applyBorder="1" applyAlignment="1">
      <alignment horizontal="center"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6" xfId="0" applyFont="1" applyBorder="1"/>
    <xf numFmtId="0" fontId="10" fillId="0" borderId="16" xfId="0" applyFont="1" applyBorder="1"/>
    <xf numFmtId="14" fontId="9" fillId="0" borderId="16" xfId="0" applyNumberFormat="1" applyFont="1" applyBorder="1"/>
    <xf numFmtId="169" fontId="9" fillId="0" borderId="16" xfId="1" applyNumberFormat="1" applyFont="1" applyBorder="1"/>
    <xf numFmtId="0" fontId="9" fillId="0" borderId="0" xfId="0" applyFont="1"/>
    <xf numFmtId="0" fontId="9" fillId="0" borderId="16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9" fontId="0" fillId="0" borderId="0" xfId="0" applyNumberFormat="1"/>
    <xf numFmtId="0" fontId="11" fillId="0" borderId="0" xfId="3" applyFont="1"/>
    <xf numFmtId="0" fontId="11" fillId="0" borderId="3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 vertical="center"/>
    </xf>
    <xf numFmtId="0" fontId="12" fillId="0" borderId="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7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 vertical="center"/>
    </xf>
    <xf numFmtId="0" fontId="12" fillId="0" borderId="2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8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15" xfId="3" applyFont="1" applyBorder="1" applyAlignment="1">
      <alignment horizontal="centerContinuous"/>
    </xf>
    <xf numFmtId="0" fontId="11" fillId="0" borderId="10" xfId="3" applyFont="1" applyBorder="1"/>
    <xf numFmtId="0" fontId="11" fillId="0" borderId="5" xfId="3" applyFont="1" applyBorder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0" fontId="12" fillId="0" borderId="0" xfId="3" applyFont="1"/>
    <xf numFmtId="172" fontId="12" fillId="0" borderId="0" xfId="3" applyNumberFormat="1" applyFont="1" applyAlignment="1">
      <alignment horizontal="right"/>
    </xf>
    <xf numFmtId="1" fontId="11" fillId="0" borderId="0" xfId="3" applyNumberFormat="1" applyFont="1" applyAlignment="1">
      <alignment horizontal="center"/>
    </xf>
    <xf numFmtId="173" fontId="11" fillId="0" borderId="0" xfId="3" applyNumberFormat="1" applyFont="1" applyAlignment="1">
      <alignment horizontal="right"/>
    </xf>
    <xf numFmtId="1" fontId="11" fillId="0" borderId="19" xfId="3" applyNumberFormat="1" applyFont="1" applyBorder="1" applyAlignment="1">
      <alignment horizontal="center"/>
    </xf>
    <xf numFmtId="173" fontId="11" fillId="0" borderId="19" xfId="3" applyNumberFormat="1" applyFont="1" applyBorder="1" applyAlignment="1">
      <alignment horizontal="right"/>
    </xf>
    <xf numFmtId="0" fontId="11" fillId="0" borderId="0" xfId="3" applyFont="1" applyAlignment="1">
      <alignment horizontal="center"/>
    </xf>
    <xf numFmtId="173" fontId="12" fillId="0" borderId="0" xfId="3" applyNumberFormat="1" applyFont="1" applyAlignment="1">
      <alignment horizontal="right"/>
    </xf>
    <xf numFmtId="1" fontId="11" fillId="0" borderId="2" xfId="3" applyNumberFormat="1" applyFont="1" applyBorder="1" applyAlignment="1">
      <alignment horizontal="center"/>
    </xf>
    <xf numFmtId="169" fontId="11" fillId="0" borderId="2" xfId="4" applyNumberFormat="1" applyFont="1" applyBorder="1" applyAlignment="1">
      <alignment horizontal="right"/>
    </xf>
    <xf numFmtId="0" fontId="11" fillId="0" borderId="20" xfId="3" applyFont="1" applyBorder="1" applyAlignment="1">
      <alignment horizontal="center"/>
    </xf>
    <xf numFmtId="173" fontId="11" fillId="0" borderId="20" xfId="3" applyNumberFormat="1" applyFont="1" applyBorder="1" applyAlignment="1">
      <alignment horizontal="right"/>
    </xf>
    <xf numFmtId="173" fontId="11" fillId="0" borderId="0" xfId="3" applyNumberFormat="1" applyFont="1"/>
    <xf numFmtId="173" fontId="11" fillId="0" borderId="2" xfId="3" applyNumberFormat="1" applyFont="1" applyBorder="1"/>
    <xf numFmtId="0" fontId="11" fillId="0" borderId="7" xfId="3" applyFont="1" applyBorder="1"/>
    <xf numFmtId="0" fontId="11" fillId="0" borderId="2" xfId="3" applyFont="1" applyBorder="1"/>
    <xf numFmtId="0" fontId="11" fillId="0" borderId="15" xfId="3" applyFont="1" applyBorder="1"/>
  </cellXfs>
  <cellStyles count="5">
    <cellStyle name="Millares" xfId="1" builtinId="3"/>
    <cellStyle name="Millares 2" xfId="4" xr:uid="{DA42D035-82E0-458F-B175-07719F4135FE}"/>
    <cellStyle name="Normal" xfId="0" builtinId="0"/>
    <cellStyle name="Normal 2" xfId="2" xr:uid="{00000000-0005-0000-0000-000002000000}"/>
    <cellStyle name="Normal 2 2" xfId="3" xr:uid="{40B3B60E-2361-46EC-8EAE-A4F9FDB23080}"/>
  </cellStyles>
  <dxfs count="5">
    <dxf>
      <numFmt numFmtId="171" formatCode="_-* #,##0.0_-;\-* #,##0.0_-;_-* &quot;-&quot;??_-;_-@_-"/>
    </dxf>
    <dxf>
      <numFmt numFmtId="169" formatCode="_-* #,##0_-;\-* #,##0_-;_-* &quot;-&quot;??_-;_-@_-"/>
    </dxf>
    <dxf>
      <numFmt numFmtId="171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542925</xdr:colOff>
      <xdr:row>3</xdr:row>
      <xdr:rowOff>142875</xdr:rowOff>
    </xdr:from>
    <xdr:to>
      <xdr:col>10</xdr:col>
      <xdr:colOff>0</xdr:colOff>
      <xdr:row>6</xdr:row>
      <xdr:rowOff>180975</xdr:rowOff>
    </xdr:to>
    <xdr:sp macro="" textlink="">
      <xdr:nvSpPr>
        <xdr:cNvPr id="1035" name="AutoShape 8">
          <a:extLst>
            <a:ext uri="{FF2B5EF4-FFF2-40B4-BE49-F238E27FC236}">
              <a16:creationId xmlns:a16="http://schemas.microsoft.com/office/drawing/2014/main" id="{35FE7744-F799-44AC-8FEA-84F14B78761E}"/>
            </a:ext>
          </a:extLst>
        </xdr:cNvPr>
        <xdr:cNvSpPr>
          <a:spLocks noChangeArrowheads="1"/>
        </xdr:cNvSpPr>
      </xdr:nvSpPr>
      <xdr:spPr bwMode="auto">
        <a:xfrm>
          <a:off x="2009775" y="666750"/>
          <a:ext cx="6353175" cy="523875"/>
        </a:xfrm>
        <a:prstGeom prst="roundRect">
          <a:avLst>
            <a:gd name="adj" fmla="val 16667"/>
          </a:avLst>
        </a:prstGeom>
        <a:noFill/>
        <a:ln w="19050">
          <a:solidFill>
            <a:srgbClr val="FF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19050</xdr:colOff>
      <xdr:row>6</xdr:row>
      <xdr:rowOff>209550</xdr:rowOff>
    </xdr:from>
    <xdr:to>
      <xdr:col>9</xdr:col>
      <xdr:colOff>866775</xdr:colOff>
      <xdr:row>8</xdr:row>
      <xdr:rowOff>28575</xdr:rowOff>
    </xdr:to>
    <xdr:sp macro="" textlink="">
      <xdr:nvSpPr>
        <xdr:cNvPr id="1036" name="AutoShape 9">
          <a:extLst>
            <a:ext uri="{FF2B5EF4-FFF2-40B4-BE49-F238E27FC236}">
              <a16:creationId xmlns:a16="http://schemas.microsoft.com/office/drawing/2014/main" id="{BFD5DBC0-21B6-4B2E-8B5B-F95122970622}"/>
            </a:ext>
          </a:extLst>
        </xdr:cNvPr>
        <xdr:cNvSpPr>
          <a:spLocks noChangeArrowheads="1"/>
        </xdr:cNvSpPr>
      </xdr:nvSpPr>
      <xdr:spPr bwMode="auto">
        <a:xfrm>
          <a:off x="142875" y="1209675"/>
          <a:ext cx="8220075" cy="190500"/>
        </a:xfrm>
        <a:prstGeom prst="roundRect">
          <a:avLst>
            <a:gd name="adj" fmla="val 16667"/>
          </a:avLst>
        </a:prstGeom>
        <a:noFill/>
        <a:ln w="190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504825</xdr:colOff>
      <xdr:row>6</xdr:row>
      <xdr:rowOff>133350</xdr:rowOff>
    </xdr:to>
    <xdr:pic>
      <xdr:nvPicPr>
        <xdr:cNvPr id="1037" name="Imagen 2">
          <a:extLst>
            <a:ext uri="{FF2B5EF4-FFF2-40B4-BE49-F238E27FC236}">
              <a16:creationId xmlns:a16="http://schemas.microsoft.com/office/drawing/2014/main" id="{FEC127ED-BC75-487E-A59D-FA5CC35CC7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1905000" cy="1143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4928195A-51F9-4ADC-8BBB-AB408C4AE6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399851851849" createdVersion="7" refreshedVersion="7" minRefreshableVersion="3" recordCount="39" xr:uid="{915332C1-860F-42B2-9DD0-EE5198BFB9E4}">
  <cacheSource type="worksheet">
    <worksheetSource ref="A2:AT41" sheet="ESTADO DE CADA FACTURA"/>
  </cacheSource>
  <cacheFields count="46">
    <cacheField name="NIT IPS" numFmtId="0">
      <sharedItems containsSemiMixedTypes="0" containsString="0" containsNumber="1" containsInteger="1" minValue="805001115" maxValue="805001115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338" maxValue="1661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338" maxValue="1661"/>
    </cacheField>
    <cacheField name="DOC CONTABLE" numFmtId="0">
      <sharedItems containsString="0" containsBlank="1" containsNumber="1" containsInteger="1" minValue="1221601882" maxValue="1221601882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06-11T00:00:00" maxDate="2022-01-18T00:00:00"/>
    </cacheField>
    <cacheField name="VALOR FACT IPS" numFmtId="169">
      <sharedItems containsSemiMixedTypes="0" containsString="0" containsNumber="1" containsInteger="1" minValue="42177" maxValue="24700000"/>
    </cacheField>
    <cacheField name="SALDO FACT IPS" numFmtId="169">
      <sharedItems containsSemiMixedTypes="0" containsString="0" containsNumber="1" containsInteger="1" minValue="6000" maxValue="24700000"/>
    </cacheField>
    <cacheField name="ESTADO EPS FEBRERO 10 DEL 2022" numFmtId="0">
      <sharedItems count="1">
        <s v="FACTURA NO RADICADA"/>
      </sharedItems>
    </cacheField>
    <cacheField name="POR PAGAR SAP" numFmtId="169">
      <sharedItems containsNonDate="0" containsString="0" containsBlank="1"/>
    </cacheField>
    <cacheField name="DOCUMENTO CONTABLE" numFmtId="169">
      <sharedItems containsNonDate="0" containsString="0" containsBlank="1"/>
    </cacheField>
    <cacheField name="FUERA DE CIERRE" numFmtId="169">
      <sharedItems containsNonDate="0" containsString="0" containsBlank="1"/>
    </cacheField>
    <cacheField name="OBSERVACION SASS" numFmtId="0">
      <sharedItems/>
    </cacheField>
    <cacheField name="VALIDACION ALFA FACT" numFmtId="0">
      <sharedItems/>
    </cacheField>
    <cacheField name="VALOR RADICADO FACT" numFmtId="0">
      <sharedItems containsString="0" containsBlank="1" containsNumber="1" containsInteger="1" minValue="42177" maxValue="24700000"/>
    </cacheField>
    <cacheField name="VALOR NOTA CREDITO" numFmtId="0">
      <sharedItems containsString="0" containsBlank="1" containsNumber="1" containsInteger="1" minValue="0" maxValue="0"/>
    </cacheField>
    <cacheField name="VALOR NOTA DEBITO" numFmtId="0">
      <sharedItems containsString="0" containsBlank="1" containsNumber="1" containsInteger="1" minValue="0" maxValue="0"/>
    </cacheField>
    <cacheField name="VALOR DESCCOMERCIAL" numFmtId="0">
      <sharedItems containsString="0" containsBlank="1" containsNumber="1" containsInteger="1" minValue="0" maxValue="0"/>
    </cacheField>
    <cacheField name="VALOR GLOSA ACEPTDA" numFmtId="0">
      <sharedItems containsString="0" containsBlank="1" containsNumber="1" containsInteger="1" minValue="0" maxValue="50000"/>
    </cacheField>
    <cacheField name="VALOR GLOSA DV" numFmtId="0">
      <sharedItems containsString="0" containsBlank="1" containsNumber="1" containsInteger="1" minValue="0" maxValue="18347080"/>
    </cacheField>
    <cacheField name="VALOR CRUZADO SASS" numFmtId="0">
      <sharedItems containsString="0" containsBlank="1" containsNumber="1" containsInteger="1" minValue="0" maxValue="24700000"/>
    </cacheField>
    <cacheField name="SALDO SASS" numFmtId="0">
      <sharedItems containsString="0" containsBlank="1" containsNumber="1" containsInteger="1" minValue="0" maxValue="18347080"/>
    </cacheField>
    <cacheField name="VALO CANCELADO SAP" numFmtId="0">
      <sharedItems containsString="0" containsBlank="1" containsNumber="1" containsInteger="1" minValue="49980" maxValue="49980"/>
    </cacheField>
    <cacheField name="RETENCION" numFmtId="0">
      <sharedItems containsString="0" containsBlank="1" containsNumber="1" containsInteger="1" minValue="1020" maxValue="1020"/>
    </cacheField>
    <cacheField name="DOC COMPENSACION SAP" numFmtId="0">
      <sharedItems containsString="0" containsBlank="1" containsNumber="1" containsInteger="1" minValue="2200916568" maxValue="2200916568"/>
    </cacheField>
    <cacheField name="FECHA COMPENSACION SAP" numFmtId="0">
      <sharedItems containsNonDate="0" containsDate="1" containsString="0" containsBlank="1" minDate="2020-09-15T00:00:00" maxDate="2020-09-16T00:00:00"/>
    </cacheField>
    <cacheField name="VALOR TRANFERENCIA" numFmtId="0">
      <sharedItems containsString="0" containsBlank="1" containsNumber="1" containsInteger="1" minValue="9116344" maxValue="9116344"/>
    </cacheField>
    <cacheField name="AUTORIZACION" numFmtId="0">
      <sharedItems containsString="0" containsBlank="1" containsNumber="1" containsInteger="1" minValue="201898549606627" maxValue="999999999999999"/>
    </cacheField>
    <cacheField name="ENTIDAD RESPONSABLE PAGO" numFmtId="0">
      <sharedItems containsNonDate="0" containsString="0" containsBlank="1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20-07-08T00:00:00" maxDate="2022-01-18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00830" maxValue="21001231"/>
    </cacheField>
    <cacheField name="F RAD SASS" numFmtId="0">
      <sharedItems containsString="0" containsBlank="1" containsNumber="1" containsInteger="1" minValue="20200811" maxValue="20220203"/>
    </cacheField>
    <cacheField name="VALOR REPORTADO CRICULAR 030" numFmtId="0">
      <sharedItems containsString="0" containsBlank="1" containsNumber="1" containsInteger="1" minValue="42177" maxValue="24700000"/>
    </cacheField>
    <cacheField name="VALOR GLOSA ACEPTADA REPORTADO CIRCULAR 030" numFmtId="0">
      <sharedItems containsString="0" containsBlank="1" containsNumber="1" containsInteger="1" minValue="0" maxValue="50000"/>
    </cacheField>
    <cacheField name="OBSERVACION GLOSA ACEPTADA" numFmtId="0">
      <sharedItems containsBlank="1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n v="805001115"/>
    <s v="GRUPO DE ANGIOGRAFIA DE LOS REMEDIOS GAR"/>
    <s v="F002"/>
    <n v="641"/>
    <s v="S01"/>
    <n v="641"/>
    <n v="1221601882"/>
    <s v="F002_641"/>
    <s v="805001115_F002_641"/>
    <d v="2020-07-16T00:00:00"/>
    <n v="51000"/>
    <n v="6000"/>
    <x v="0"/>
    <m/>
    <m/>
    <m/>
    <s v="B)Factura sin saldo ERP"/>
    <s v="Diferente_Alfa"/>
    <n v="51000"/>
    <n v="0"/>
    <n v="0"/>
    <n v="0"/>
    <n v="0"/>
    <n v="0"/>
    <n v="51000"/>
    <n v="0"/>
    <n v="49980"/>
    <n v="1020"/>
    <n v="2200916568"/>
    <d v="2020-09-15T00:00:00"/>
    <n v="9116344"/>
    <n v="201898549606627"/>
    <m/>
    <m/>
    <d v="2020-08-11T00:00:00"/>
    <m/>
    <n v="2"/>
    <m/>
    <s v="SI"/>
    <n v="1"/>
    <n v="20200830"/>
    <n v="20200811"/>
    <n v="51000"/>
    <n v="0"/>
    <m/>
    <n v="20220207"/>
  </r>
  <r>
    <n v="805001115"/>
    <s v="GRUPO DE ANGIOGRAFIA DE LOS REMEDIOS GAR"/>
    <s v="F003"/>
    <n v="1614"/>
    <s v="FVE"/>
    <n v="1614"/>
    <m/>
    <s v="F003_1614"/>
    <s v="805001115_F003_1614"/>
    <d v="2021-12-23T00:00:00"/>
    <n v="650000"/>
    <n v="650000"/>
    <x v="0"/>
    <m/>
    <m/>
    <m/>
    <s v="B)Factura sin saldo ERP"/>
    <s v="Diferente_Alfa"/>
    <n v="650000"/>
    <n v="0"/>
    <n v="0"/>
    <n v="0"/>
    <n v="0"/>
    <n v="0"/>
    <n v="650000"/>
    <n v="0"/>
    <m/>
    <m/>
    <m/>
    <m/>
    <m/>
    <n v="212458544540607"/>
    <m/>
    <m/>
    <d v="2022-01-05T00:00:00"/>
    <m/>
    <n v="2"/>
    <m/>
    <s v="SI"/>
    <n v="1"/>
    <n v="20220130"/>
    <n v="20220106"/>
    <n v="650000"/>
    <n v="0"/>
    <m/>
    <n v="20220207"/>
  </r>
  <r>
    <n v="805001115"/>
    <s v="GRUPO DE ANGIOGRAFIA DE LOS REMEDIOS GAR"/>
    <s v="F003"/>
    <n v="1616"/>
    <s v="FVE"/>
    <n v="1616"/>
    <m/>
    <s v="F003_1616"/>
    <s v="805001115_F003_1616"/>
    <d v="2021-12-23T00:00:00"/>
    <n v="1237500"/>
    <n v="1237500"/>
    <x v="0"/>
    <m/>
    <m/>
    <m/>
    <s v="B)Factura sin saldo ERP"/>
    <s v="Diferente_Alfa"/>
    <n v="1237500"/>
    <n v="0"/>
    <n v="0"/>
    <n v="0"/>
    <n v="0"/>
    <n v="0"/>
    <n v="1237500"/>
    <n v="0"/>
    <m/>
    <m/>
    <m/>
    <m/>
    <m/>
    <n v="213148516541128"/>
    <m/>
    <m/>
    <d v="2022-01-05T00:00:00"/>
    <m/>
    <n v="2"/>
    <m/>
    <s v="SI"/>
    <n v="1"/>
    <n v="20220130"/>
    <n v="20220105"/>
    <n v="1237500"/>
    <n v="0"/>
    <m/>
    <n v="20220207"/>
  </r>
  <r>
    <n v="805001115"/>
    <s v="GRUPO DE ANGIOGRAFIA DE LOS REMEDIOS GAR"/>
    <s v="F003"/>
    <n v="338"/>
    <s v="FVE"/>
    <n v="338"/>
    <m/>
    <s v="F003_338"/>
    <s v="805001115_F003_338"/>
    <d v="2020-11-18T00:00:00"/>
    <n v="24700000"/>
    <n v="24700000"/>
    <x v="0"/>
    <m/>
    <m/>
    <m/>
    <s v="B)Factura sin saldo ERP"/>
    <s v="Diferente_Alfa"/>
    <n v="24700000"/>
    <n v="0"/>
    <n v="0"/>
    <n v="0"/>
    <n v="0"/>
    <n v="0"/>
    <n v="24700000"/>
    <n v="0"/>
    <m/>
    <m/>
    <m/>
    <m/>
    <m/>
    <n v="203496046384958"/>
    <m/>
    <m/>
    <d v="2020-11-18T00:00:00"/>
    <m/>
    <n v="2"/>
    <m/>
    <s v="SI"/>
    <n v="5"/>
    <n v="20210628"/>
    <n v="20210611"/>
    <n v="24700000"/>
    <n v="0"/>
    <m/>
    <n v="20220207"/>
  </r>
  <r>
    <n v="805001115"/>
    <s v="GRUPO DE ANGIOGRAFIA DE LOS REMEDIOS GAR"/>
    <s v="F003"/>
    <n v="951"/>
    <s v="FVE"/>
    <n v="951"/>
    <m/>
    <s v="F003_951"/>
    <s v="805001115_F003_951"/>
    <d v="2021-04-22T00:00:00"/>
    <n v="95000"/>
    <n v="95000"/>
    <x v="0"/>
    <m/>
    <m/>
    <m/>
    <s v="B)Factura sin saldo ERP"/>
    <s v="Diferente_Alfa"/>
    <n v="95000"/>
    <n v="0"/>
    <n v="0"/>
    <n v="0"/>
    <n v="0"/>
    <n v="0"/>
    <n v="95000"/>
    <n v="0"/>
    <m/>
    <m/>
    <m/>
    <m/>
    <m/>
    <n v="211543360379556"/>
    <m/>
    <m/>
    <d v="2021-05-14T00:00:00"/>
    <m/>
    <n v="2"/>
    <m/>
    <s v="SI"/>
    <n v="2"/>
    <n v="20210628"/>
    <n v="20210611"/>
    <n v="95000"/>
    <n v="0"/>
    <m/>
    <n v="20220207"/>
  </r>
  <r>
    <n v="805001115"/>
    <s v="GRUPO DE ANGIOGRAFIA DE LOS REMEDIOS GAR"/>
    <s v="F003"/>
    <n v="987"/>
    <s v="FVE"/>
    <n v="987"/>
    <m/>
    <s v="F003_987"/>
    <s v="805001115_F003_987"/>
    <d v="2021-04-28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211048516607394"/>
    <m/>
    <m/>
    <d v="2021-05-14T00:00:00"/>
    <m/>
    <n v="2"/>
    <m/>
    <s v="SI"/>
    <n v="1"/>
    <n v="20210527"/>
    <n v="20210514"/>
    <n v="1180000"/>
    <n v="0"/>
    <m/>
    <n v="20220207"/>
  </r>
  <r>
    <n v="805001115"/>
    <s v="GRUPO DE ANGIOGRAFIA DE LOS REMEDIOS GAR"/>
    <s v="F003"/>
    <n v="994"/>
    <s v="FVE"/>
    <n v="994"/>
    <m/>
    <s v="F003_994"/>
    <s v="805001115_F003_994"/>
    <d v="2021-04-28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211108523531382"/>
    <m/>
    <m/>
    <d v="2021-05-14T00:00:00"/>
    <m/>
    <n v="2"/>
    <m/>
    <s v="SI"/>
    <n v="1"/>
    <n v="20210527"/>
    <n v="20210514"/>
    <n v="1180000"/>
    <n v="0"/>
    <m/>
    <n v="20220207"/>
  </r>
  <r>
    <n v="805001115"/>
    <s v="GRUPO DE ANGIOGRAFIA DE LOS REMEDIOS GAR"/>
    <s v="F003"/>
    <n v="997"/>
    <s v="FVE"/>
    <n v="997"/>
    <m/>
    <s v="F003_997"/>
    <s v="805001115_F003_997"/>
    <d v="2021-04-28T00:00:00"/>
    <n v="1375000"/>
    <n v="1375000"/>
    <x v="0"/>
    <m/>
    <m/>
    <m/>
    <s v="B)Factura sin saldo ERP"/>
    <s v="Diferente_Alfa"/>
    <n v="1375000"/>
    <n v="0"/>
    <n v="0"/>
    <n v="0"/>
    <n v="0"/>
    <n v="0"/>
    <n v="1375000"/>
    <n v="0"/>
    <m/>
    <m/>
    <m/>
    <m/>
    <m/>
    <n v="210833080593848"/>
    <m/>
    <m/>
    <d v="2021-05-14T00:00:00"/>
    <m/>
    <n v="2"/>
    <m/>
    <s v="SI"/>
    <n v="1"/>
    <n v="20210527"/>
    <n v="20210514"/>
    <n v="1375000"/>
    <n v="0"/>
    <m/>
    <n v="20220207"/>
  </r>
  <r>
    <n v="805001115"/>
    <s v="GRUPO DE ANGIOGRAFIA DE LOS REMEDIOS GAR"/>
    <s v="F003"/>
    <n v="1003"/>
    <s v="FVE"/>
    <n v="1003"/>
    <m/>
    <s v="F003_1003"/>
    <s v="805001115_F003_1003"/>
    <d v="2021-04-28T00:00:00"/>
    <n v="5195000"/>
    <n v="5195000"/>
    <x v="0"/>
    <m/>
    <m/>
    <m/>
    <s v="B)Factura sin saldo ERP"/>
    <s v="Diferente_Alfa"/>
    <n v="5195000"/>
    <n v="0"/>
    <n v="0"/>
    <n v="0"/>
    <n v="0"/>
    <n v="0"/>
    <n v="5195000"/>
    <n v="0"/>
    <m/>
    <m/>
    <m/>
    <m/>
    <m/>
    <n v="211038516364580"/>
    <m/>
    <m/>
    <d v="2021-05-14T00:00:00"/>
    <m/>
    <n v="2"/>
    <m/>
    <s v="SI"/>
    <n v="1"/>
    <n v="20210527"/>
    <n v="20210514"/>
    <n v="5195000"/>
    <n v="0"/>
    <m/>
    <n v="20220207"/>
  </r>
  <r>
    <n v="805001115"/>
    <s v="GRUPO DE ANGIOGRAFIA DE LOS REMEDIOS GAR"/>
    <s v="F003"/>
    <n v="1004"/>
    <s v="FVE"/>
    <n v="1004"/>
    <m/>
    <s v="F003_1004"/>
    <s v="805001115_F003_1004"/>
    <d v="2021-04-28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211028516447824"/>
    <m/>
    <m/>
    <d v="2021-05-14T00:00:00"/>
    <m/>
    <n v="2"/>
    <m/>
    <s v="SI"/>
    <n v="1"/>
    <n v="20210527"/>
    <n v="20210514"/>
    <n v="1180000"/>
    <n v="0"/>
    <m/>
    <n v="20220207"/>
  </r>
  <r>
    <n v="805001115"/>
    <s v="GRUPO DE ANGIOGRAFIA DE LOS REMEDIOS GAR"/>
    <s v="F003"/>
    <n v="1007"/>
    <s v="FVE"/>
    <n v="1007"/>
    <m/>
    <s v="F003_1007"/>
    <s v="805001115_F003_1007"/>
    <d v="2021-04-28T00:00:00"/>
    <n v="42177"/>
    <n v="42177"/>
    <x v="0"/>
    <m/>
    <m/>
    <m/>
    <s v="B)Factura sin saldo ERP"/>
    <s v="Diferente_Alfa"/>
    <n v="42177"/>
    <n v="0"/>
    <n v="0"/>
    <n v="0"/>
    <n v="0"/>
    <n v="0"/>
    <n v="42177"/>
    <n v="0"/>
    <m/>
    <m/>
    <m/>
    <m/>
    <m/>
    <n v="210698549401010"/>
    <m/>
    <m/>
    <d v="2021-05-14T00:00:00"/>
    <m/>
    <n v="2"/>
    <m/>
    <s v="SI"/>
    <n v="1"/>
    <n v="20210527"/>
    <n v="20210514"/>
    <n v="42177"/>
    <n v="0"/>
    <m/>
    <n v="20220207"/>
  </r>
  <r>
    <n v="805001115"/>
    <s v="GRUPO DE ANGIOGRAFIA DE LOS REMEDIOS GAR"/>
    <s v="F003"/>
    <n v="1011"/>
    <s v="FVE"/>
    <n v="1011"/>
    <m/>
    <s v="F003_1011"/>
    <s v="805001115_F003_1011"/>
    <d v="2021-04-28T00:00:00"/>
    <n v="11400000"/>
    <n v="11400000"/>
    <x v="0"/>
    <m/>
    <m/>
    <m/>
    <s v="B)Factura sin saldo ERP"/>
    <s v="Diferente_Alfa"/>
    <n v="11400000"/>
    <n v="0"/>
    <n v="0"/>
    <n v="0"/>
    <n v="0"/>
    <n v="0"/>
    <n v="11400000"/>
    <n v="0"/>
    <m/>
    <m/>
    <m/>
    <m/>
    <m/>
    <n v="210618549543519"/>
    <m/>
    <m/>
    <d v="2021-05-14T00:00:00"/>
    <m/>
    <n v="2"/>
    <m/>
    <s v="SI"/>
    <n v="1"/>
    <n v="20210527"/>
    <n v="20210514"/>
    <n v="11400000"/>
    <n v="0"/>
    <m/>
    <n v="20220207"/>
  </r>
  <r>
    <n v="805001115"/>
    <s v="GRUPO DE ANGIOGRAFIA DE LOS REMEDIOS GAR"/>
    <s v="F003"/>
    <n v="1032"/>
    <s v="FVE"/>
    <n v="1032"/>
    <m/>
    <s v="F003_1032"/>
    <s v="805001115_F003_1032"/>
    <d v="2021-05-28T00:00:00"/>
    <n v="23639253"/>
    <n v="23639253"/>
    <x v="0"/>
    <m/>
    <m/>
    <m/>
    <s v="B)Factura sin saldo ERP"/>
    <s v="Diferente_Alfa"/>
    <n v="23639253"/>
    <n v="0"/>
    <n v="0"/>
    <n v="0"/>
    <n v="0"/>
    <n v="0"/>
    <n v="23639253"/>
    <n v="0"/>
    <m/>
    <m/>
    <m/>
    <m/>
    <m/>
    <n v="211096042457594"/>
    <m/>
    <m/>
    <d v="2021-06-10T00:00:00"/>
    <m/>
    <n v="2"/>
    <m/>
    <s v="SI"/>
    <n v="2"/>
    <n v="20210730"/>
    <n v="20210702"/>
    <n v="23639253"/>
    <n v="0"/>
    <m/>
    <n v="20220207"/>
  </r>
  <r>
    <n v="805001115"/>
    <s v="GRUPO DE ANGIOGRAFIA DE LOS REMEDIOS GAR"/>
    <s v="F003"/>
    <n v="1033"/>
    <s v="FVE"/>
    <n v="1033"/>
    <m/>
    <s v="F003_1033"/>
    <s v="805001115_F003_1033"/>
    <d v="2021-05-28T00:00:00"/>
    <n v="1500000"/>
    <n v="1500000"/>
    <x v="0"/>
    <m/>
    <m/>
    <m/>
    <s v="B)Factura sin saldo ERP"/>
    <s v="Diferente_Alfa"/>
    <n v="1500000"/>
    <n v="0"/>
    <n v="0"/>
    <n v="0"/>
    <n v="0"/>
    <n v="0"/>
    <n v="1500000"/>
    <n v="0"/>
    <m/>
    <m/>
    <m/>
    <m/>
    <m/>
    <n v="211098549495115"/>
    <m/>
    <m/>
    <d v="2021-06-10T00:00:00"/>
    <m/>
    <n v="2"/>
    <m/>
    <s v="SI"/>
    <n v="1"/>
    <n v="20210623"/>
    <n v="20210610"/>
    <n v="1500000"/>
    <n v="0"/>
    <m/>
    <n v="20220207"/>
  </r>
  <r>
    <n v="805001115"/>
    <s v="GRUPO DE ANGIOGRAFIA DE LOS REMEDIOS GAR"/>
    <s v="F003"/>
    <n v="1046"/>
    <s v="FVE"/>
    <n v="1046"/>
    <m/>
    <s v="F003_1046"/>
    <s v="805001115_F003_1046"/>
    <d v="2021-05-31T00:00:00"/>
    <n v="1792125"/>
    <n v="1792125"/>
    <x v="0"/>
    <m/>
    <m/>
    <m/>
    <s v="B)Factura sin saldo ERP"/>
    <s v="Diferente_Alfa"/>
    <n v="1792125"/>
    <n v="0"/>
    <n v="0"/>
    <n v="0"/>
    <n v="0"/>
    <n v="0"/>
    <n v="1792125"/>
    <n v="0"/>
    <m/>
    <m/>
    <m/>
    <m/>
    <m/>
    <n v="210438549427248"/>
    <m/>
    <m/>
    <d v="2021-06-10T00:00:00"/>
    <m/>
    <n v="2"/>
    <m/>
    <s v="SI"/>
    <n v="1"/>
    <n v="20210623"/>
    <n v="20210610"/>
    <n v="1792125"/>
    <n v="0"/>
    <m/>
    <n v="20220207"/>
  </r>
  <r>
    <n v="805001115"/>
    <s v="GRUPO DE ANGIOGRAFIA DE LOS REMEDIOS GAR"/>
    <s v="F003"/>
    <n v="1047"/>
    <s v="FVE"/>
    <n v="1047"/>
    <m/>
    <s v="F003_1047"/>
    <s v="805001115_F003_1047"/>
    <d v="2021-05-31T00:00:00"/>
    <n v="1375000"/>
    <n v="1375000"/>
    <x v="0"/>
    <m/>
    <m/>
    <m/>
    <s v="B)Factura sin saldo ERP"/>
    <s v="Diferente_Alfa"/>
    <n v="1375000"/>
    <n v="0"/>
    <n v="0"/>
    <n v="0"/>
    <n v="0"/>
    <n v="0"/>
    <n v="1375000"/>
    <n v="0"/>
    <m/>
    <m/>
    <m/>
    <m/>
    <m/>
    <n v="210693080579541"/>
    <m/>
    <m/>
    <d v="2021-06-10T00:00:00"/>
    <m/>
    <n v="2"/>
    <m/>
    <s v="SI"/>
    <n v="1"/>
    <n v="20210623"/>
    <n v="20210610"/>
    <n v="1375000"/>
    <n v="0"/>
    <m/>
    <n v="20220207"/>
  </r>
  <r>
    <n v="805001115"/>
    <s v="GRUPO DE ANGIOGRAFIA DE LOS REMEDIOS GAR"/>
    <s v="F003"/>
    <n v="1065"/>
    <s v="FVE"/>
    <n v="1065"/>
    <m/>
    <s v="F003_1065"/>
    <s v="805001115_F003_1065"/>
    <d v="2021-06-28T00:00:00"/>
    <n v="1020000"/>
    <n v="1020000"/>
    <x v="0"/>
    <m/>
    <m/>
    <m/>
    <s v="B)Factura sin saldo ERP"/>
    <s v="Diferente_Alfa"/>
    <n v="1020000"/>
    <n v="0"/>
    <n v="0"/>
    <n v="0"/>
    <n v="0"/>
    <n v="0"/>
    <n v="1020000"/>
    <n v="0"/>
    <m/>
    <m/>
    <m/>
    <m/>
    <m/>
    <n v="211688549606500"/>
    <m/>
    <m/>
    <d v="2021-07-02T00:00:00"/>
    <m/>
    <n v="2"/>
    <m/>
    <s v="SI"/>
    <n v="1"/>
    <n v="20210730"/>
    <n v="20210702"/>
    <n v="1020000"/>
    <n v="0"/>
    <m/>
    <n v="20220207"/>
  </r>
  <r>
    <n v="805001115"/>
    <s v="GRUPO DE ANGIOGRAFIA DE LOS REMEDIOS GAR"/>
    <s v="F003"/>
    <n v="1066"/>
    <s v="FVE"/>
    <n v="1066"/>
    <m/>
    <s v="F003_1066"/>
    <s v="805001115_F003_1066"/>
    <d v="2021-06-28T00:00:00"/>
    <n v="4900000"/>
    <n v="4900000"/>
    <x v="0"/>
    <m/>
    <m/>
    <m/>
    <s v="B)Factura sin saldo ERP"/>
    <s v="Diferente_Alfa"/>
    <n v="4900000"/>
    <n v="0"/>
    <n v="0"/>
    <n v="0"/>
    <n v="0"/>
    <n v="0"/>
    <n v="4900000"/>
    <n v="0"/>
    <m/>
    <m/>
    <m/>
    <m/>
    <m/>
    <n v="210283080330427"/>
    <m/>
    <m/>
    <d v="2021-07-02T00:00:00"/>
    <m/>
    <n v="2"/>
    <m/>
    <s v="SI"/>
    <n v="1"/>
    <n v="20210730"/>
    <n v="20210702"/>
    <n v="4900000"/>
    <n v="0"/>
    <m/>
    <n v="20220207"/>
  </r>
  <r>
    <n v="805001115"/>
    <s v="GRUPO DE ANGIOGRAFIA DE LOS REMEDIOS GAR"/>
    <s v="F003"/>
    <n v="1067"/>
    <s v="FVE"/>
    <n v="1067"/>
    <m/>
    <s v="F003_1067"/>
    <s v="805001115_F003_1067"/>
    <d v="2021-06-28T00:00:00"/>
    <n v="51000"/>
    <n v="51000"/>
    <x v="0"/>
    <m/>
    <m/>
    <m/>
    <s v="B)Factura sin saldo ERP"/>
    <s v="Diferente_Alfa"/>
    <n v="51000"/>
    <n v="0"/>
    <n v="0"/>
    <n v="0"/>
    <n v="0"/>
    <n v="0"/>
    <n v="51000"/>
    <n v="0"/>
    <m/>
    <m/>
    <m/>
    <m/>
    <m/>
    <n v="211028549618648"/>
    <m/>
    <m/>
    <d v="2021-07-02T00:00:00"/>
    <m/>
    <n v="2"/>
    <m/>
    <s v="SI"/>
    <n v="1"/>
    <n v="20210730"/>
    <n v="20210702"/>
    <n v="51000"/>
    <n v="0"/>
    <m/>
    <n v="20220207"/>
  </r>
  <r>
    <n v="805001115"/>
    <s v="GRUPO DE ANGIOGRAFIA DE LOS REMEDIOS GAR"/>
    <s v="F003"/>
    <n v="1068"/>
    <s v="FVE"/>
    <n v="1068"/>
    <m/>
    <s v="F003_1068"/>
    <s v="805001115_F003_1068"/>
    <d v="2021-06-28T00:00:00"/>
    <n v="51000"/>
    <n v="51000"/>
    <x v="0"/>
    <m/>
    <m/>
    <m/>
    <s v="B)Factura sin saldo ERP"/>
    <s v="Diferente_Alfa"/>
    <n v="51000"/>
    <n v="0"/>
    <n v="0"/>
    <n v="0"/>
    <n v="0"/>
    <n v="0"/>
    <n v="51000"/>
    <n v="0"/>
    <m/>
    <m/>
    <m/>
    <m/>
    <m/>
    <n v="210948549334898"/>
    <m/>
    <m/>
    <d v="2021-07-02T00:00:00"/>
    <m/>
    <n v="2"/>
    <m/>
    <s v="SI"/>
    <n v="1"/>
    <n v="20210730"/>
    <n v="20210702"/>
    <n v="51000"/>
    <n v="0"/>
    <m/>
    <n v="20220207"/>
  </r>
  <r>
    <n v="805001115"/>
    <s v="GRUPO DE ANGIOGRAFIA DE LOS REMEDIOS GAR"/>
    <s v="F003"/>
    <n v="1079"/>
    <s v="FVE"/>
    <n v="1079"/>
    <m/>
    <s v="F003_1079"/>
    <s v="805001115_F003_1079"/>
    <d v="2021-07-08T00:00:00"/>
    <n v="8295341"/>
    <n v="8295341"/>
    <x v="0"/>
    <m/>
    <m/>
    <m/>
    <s v="B)Factura sin saldo ERP"/>
    <s v="Diferente_Alfa"/>
    <n v="8295341"/>
    <n v="0"/>
    <n v="0"/>
    <n v="0"/>
    <n v="0"/>
    <n v="0"/>
    <n v="8295341"/>
    <n v="0"/>
    <m/>
    <m/>
    <m/>
    <m/>
    <m/>
    <n v="211888549622489"/>
    <m/>
    <m/>
    <d v="2021-08-20T00:00:00"/>
    <m/>
    <n v="2"/>
    <m/>
    <s v="SI"/>
    <n v="1"/>
    <n v="20210831"/>
    <n v="20210811"/>
    <n v="8295341"/>
    <n v="0"/>
    <m/>
    <n v="20220207"/>
  </r>
  <r>
    <n v="805001115"/>
    <s v="GRUPO DE ANGIOGRAFIA DE LOS REMEDIOS GAR"/>
    <s v="F003"/>
    <n v="1080"/>
    <s v="FVE"/>
    <n v="1080"/>
    <m/>
    <s v="F003_1080"/>
    <s v="805001115_F003_1080"/>
    <d v="2021-07-09T00:00:00"/>
    <n v="2025000"/>
    <n v="2025000"/>
    <x v="0"/>
    <m/>
    <m/>
    <m/>
    <s v="B)Factura sin saldo ERP"/>
    <s v="Diferente_Alfa"/>
    <n v="2025000"/>
    <n v="0"/>
    <n v="0"/>
    <n v="0"/>
    <n v="0"/>
    <n v="0"/>
    <n v="2025000"/>
    <n v="0"/>
    <m/>
    <m/>
    <m/>
    <m/>
    <m/>
    <n v="210953080532054"/>
    <m/>
    <m/>
    <d v="2021-08-20T00:00:00"/>
    <m/>
    <n v="2"/>
    <m/>
    <s v="SI"/>
    <n v="1"/>
    <n v="20210831"/>
    <n v="20210811"/>
    <n v="2025000"/>
    <n v="0"/>
    <m/>
    <n v="20220207"/>
  </r>
  <r>
    <n v="805001115"/>
    <s v="GRUPO DE ANGIOGRAFIA DE LOS REMEDIOS GAR"/>
    <s v="F003"/>
    <n v="1089"/>
    <s v="FVE"/>
    <n v="1089"/>
    <m/>
    <s v="F003_1089"/>
    <s v="805001115_F003_1089"/>
    <d v="2021-07-17T00:00:00"/>
    <n v="580000"/>
    <n v="580000"/>
    <x v="0"/>
    <m/>
    <m/>
    <m/>
    <s v="B)Factura sin saldo ERP"/>
    <s v="Diferente_Alfa"/>
    <n v="580000"/>
    <n v="0"/>
    <n v="0"/>
    <n v="0"/>
    <n v="0"/>
    <n v="0"/>
    <n v="580000"/>
    <n v="0"/>
    <m/>
    <m/>
    <m/>
    <m/>
    <m/>
    <n v="211088549251363"/>
    <m/>
    <m/>
    <d v="2021-08-20T00:00:00"/>
    <m/>
    <n v="2"/>
    <m/>
    <s v="SI"/>
    <n v="1"/>
    <n v="20210831"/>
    <n v="20210811"/>
    <n v="580000"/>
    <n v="0"/>
    <m/>
    <n v="20220207"/>
  </r>
  <r>
    <n v="805001115"/>
    <s v="GRUPO DE ANGIOGRAFIA DE LOS REMEDIOS GAR"/>
    <s v="F003"/>
    <n v="1148"/>
    <s v="FVE"/>
    <n v="1148"/>
    <m/>
    <s v="F003_1148"/>
    <s v="805001115_F003_1148"/>
    <d v="2021-08-14T00:00:00"/>
    <n v="95000"/>
    <n v="95000"/>
    <x v="0"/>
    <m/>
    <m/>
    <m/>
    <s v="B)Factura sin saldo ERP"/>
    <s v="Diferente_Alfa"/>
    <n v="95000"/>
    <n v="0"/>
    <n v="0"/>
    <n v="0"/>
    <n v="0"/>
    <n v="0"/>
    <n v="95000"/>
    <n v="0"/>
    <m/>
    <m/>
    <m/>
    <m/>
    <m/>
    <n v="212013353702087"/>
    <m/>
    <m/>
    <d v="2021-09-10T00:00:00"/>
    <m/>
    <n v="2"/>
    <m/>
    <s v="SI"/>
    <n v="1"/>
    <n v="20210930"/>
    <n v="20210910"/>
    <n v="95000"/>
    <n v="0"/>
    <m/>
    <n v="20220207"/>
  </r>
  <r>
    <n v="805001115"/>
    <s v="GRUPO DE ANGIOGRAFIA DE LOS REMEDIOS GAR"/>
    <s v="F003"/>
    <n v="1167"/>
    <s v="FVE"/>
    <n v="1167"/>
    <m/>
    <s v="F003_1167"/>
    <s v="805001115_F003_1167"/>
    <d v="2021-08-14T00:00:00"/>
    <n v="51000"/>
    <n v="51000"/>
    <x v="0"/>
    <m/>
    <m/>
    <m/>
    <s v="B)Factura sin saldo ERP"/>
    <s v="Diferente_Alfa"/>
    <n v="51000"/>
    <n v="0"/>
    <n v="0"/>
    <n v="0"/>
    <n v="0"/>
    <n v="0"/>
    <n v="51000"/>
    <n v="0"/>
    <m/>
    <m/>
    <m/>
    <m/>
    <m/>
    <n v="212213353652543"/>
    <m/>
    <m/>
    <d v="2021-09-10T00:00:00"/>
    <m/>
    <n v="2"/>
    <m/>
    <s v="SI"/>
    <n v="1"/>
    <n v="20210930"/>
    <n v="20210910"/>
    <n v="51000"/>
    <n v="0"/>
    <m/>
    <n v="20220207"/>
  </r>
  <r>
    <n v="805001115"/>
    <s v="GRUPO DE ANGIOGRAFIA DE LOS REMEDIOS GAR"/>
    <s v="F003"/>
    <n v="1343"/>
    <s v="FVE"/>
    <n v="1343"/>
    <m/>
    <s v="F003_1343"/>
    <s v="805001115_F003_1343"/>
    <d v="2021-10-08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212093080602643"/>
    <m/>
    <m/>
    <d v="2021-11-10T00:00:00"/>
    <m/>
    <n v="2"/>
    <m/>
    <s v="SI"/>
    <n v="1"/>
    <n v="20211130"/>
    <n v="20211122"/>
    <n v="1180000"/>
    <n v="0"/>
    <m/>
    <n v="20220207"/>
  </r>
  <r>
    <n v="805001115"/>
    <s v="GRUPO DE ANGIOGRAFIA DE LOS REMEDIOS GAR"/>
    <s v="F003"/>
    <n v="1404"/>
    <s v="FVE"/>
    <n v="1404"/>
    <m/>
    <s v="F003_1404"/>
    <s v="805001115_F003_1404"/>
    <d v="2021-10-28T00:00:00"/>
    <n v="580000"/>
    <n v="580000"/>
    <x v="0"/>
    <m/>
    <m/>
    <m/>
    <s v="B)Factura sin saldo ERP"/>
    <s v="Diferente_Alfa"/>
    <n v="580000"/>
    <n v="0"/>
    <n v="0"/>
    <n v="0"/>
    <n v="0"/>
    <n v="0"/>
    <n v="580000"/>
    <n v="0"/>
    <m/>
    <m/>
    <m/>
    <m/>
    <m/>
    <n v="212853114657429"/>
    <m/>
    <m/>
    <d v="2021-11-10T00:00:00"/>
    <m/>
    <n v="2"/>
    <m/>
    <s v="SI"/>
    <n v="1"/>
    <n v="20211130"/>
    <n v="20211122"/>
    <n v="580000"/>
    <n v="0"/>
    <m/>
    <n v="20220207"/>
  </r>
  <r>
    <n v="805001115"/>
    <s v="GRUPO DE ANGIOGRAFIA DE LOS REMEDIOS GAR"/>
    <s v="F003"/>
    <n v="1411"/>
    <s v="FVE"/>
    <n v="1411"/>
    <m/>
    <s v="F003_1411"/>
    <s v="805001115_F003_1411"/>
    <d v="2021-10-29T00:00:00"/>
    <n v="1375000"/>
    <n v="1375000"/>
    <x v="0"/>
    <m/>
    <m/>
    <m/>
    <s v="B)Factura sin saldo ERP"/>
    <s v="Diferente_Alfa"/>
    <n v="1375000"/>
    <n v="0"/>
    <n v="0"/>
    <n v="0"/>
    <n v="0"/>
    <n v="0"/>
    <n v="1375000"/>
    <n v="0"/>
    <m/>
    <m/>
    <m/>
    <m/>
    <m/>
    <n v="212598544405936"/>
    <m/>
    <m/>
    <d v="2021-11-10T00:00:00"/>
    <m/>
    <n v="2"/>
    <m/>
    <s v="SI"/>
    <n v="1"/>
    <n v="20211130"/>
    <n v="20211122"/>
    <n v="1375000"/>
    <n v="0"/>
    <m/>
    <n v="20220207"/>
  </r>
  <r>
    <n v="805001115"/>
    <s v="GRUPO DE ANGIOGRAFIA DE LOS REMEDIOS GAR"/>
    <s v="F003"/>
    <n v="1412"/>
    <s v="FVE"/>
    <n v="1412"/>
    <m/>
    <s v="F003_1412"/>
    <s v="805001115_F003_1412"/>
    <d v="2021-10-29T00:00:00"/>
    <n v="1375000"/>
    <n v="1375000"/>
    <x v="0"/>
    <m/>
    <m/>
    <m/>
    <s v="B)Factura sin saldo ERP"/>
    <s v="Diferente_Alfa"/>
    <n v="1375000"/>
    <n v="0"/>
    <n v="0"/>
    <n v="0"/>
    <n v="0"/>
    <n v="0"/>
    <n v="1375000"/>
    <n v="0"/>
    <m/>
    <m/>
    <m/>
    <m/>
    <m/>
    <n v="212798544630217"/>
    <m/>
    <m/>
    <d v="2021-11-10T00:00:00"/>
    <m/>
    <n v="2"/>
    <m/>
    <s v="SI"/>
    <n v="1"/>
    <n v="20211130"/>
    <n v="20211122"/>
    <n v="1375000"/>
    <n v="0"/>
    <m/>
    <n v="20220207"/>
  </r>
  <r>
    <n v="805001115"/>
    <s v="GRUPO DE ANGIOGRAFIA DE LOS REMEDIOS GAR"/>
    <s v="F003"/>
    <n v="1443"/>
    <s v="FVE"/>
    <n v="1443"/>
    <m/>
    <s v="F003_1443"/>
    <s v="805001115_F003_1443"/>
    <d v="2021-10-29T00:00:00"/>
    <n v="5771267"/>
    <n v="5771267"/>
    <x v="0"/>
    <m/>
    <m/>
    <m/>
    <s v="B)Factura sin saldo ERP"/>
    <s v="Diferente_Alfa"/>
    <n v="5771267"/>
    <n v="0"/>
    <n v="0"/>
    <n v="0"/>
    <n v="0"/>
    <n v="0"/>
    <n v="5771267"/>
    <n v="0"/>
    <m/>
    <m/>
    <m/>
    <m/>
    <m/>
    <n v="210113080245101"/>
    <m/>
    <m/>
    <d v="2021-11-10T00:00:00"/>
    <m/>
    <n v="2"/>
    <m/>
    <s v="SI"/>
    <n v="1"/>
    <n v="20211130"/>
    <n v="20211122"/>
    <n v="5771267"/>
    <n v="0"/>
    <m/>
    <n v="20220207"/>
  </r>
  <r>
    <n v="805001115"/>
    <s v="GRUPO DE ANGIOGRAFIA DE LOS REMEDIOS GAR"/>
    <s v="F003"/>
    <n v="1505"/>
    <s v="FVE"/>
    <n v="1505"/>
    <m/>
    <s v="F003_1505"/>
    <s v="805001115_F003_1505"/>
    <d v="2021-11-30T00:00:00"/>
    <n v="1058700"/>
    <n v="1058700"/>
    <x v="0"/>
    <m/>
    <m/>
    <m/>
    <s v="B)Factura sin saldo ERP"/>
    <s v="Diferente_Alfa"/>
    <n v="1058700"/>
    <n v="0"/>
    <n v="0"/>
    <n v="0"/>
    <n v="0"/>
    <n v="0"/>
    <n v="1058700"/>
    <n v="0"/>
    <m/>
    <m/>
    <m/>
    <m/>
    <m/>
    <n v="212743353356298"/>
    <m/>
    <m/>
    <d v="2021-12-13T00:00:00"/>
    <m/>
    <n v="2"/>
    <m/>
    <s v="SI"/>
    <n v="1"/>
    <n v="20211230"/>
    <n v="20211213"/>
    <n v="1058700"/>
    <n v="0"/>
    <m/>
    <n v="20220207"/>
  </r>
  <r>
    <n v="805001115"/>
    <s v="GRUPO DE ANGIOGRAFIA DE LOS REMEDIOS GAR"/>
    <s v="F003"/>
    <n v="1512"/>
    <s v="FVE"/>
    <n v="1512"/>
    <m/>
    <s v="F003_1512"/>
    <s v="805001115_F003_1512"/>
    <d v="2021-11-30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212788516518986"/>
    <m/>
    <m/>
    <d v="2021-12-13T00:00:00"/>
    <m/>
    <n v="2"/>
    <m/>
    <s v="SI"/>
    <n v="1"/>
    <n v="20211230"/>
    <n v="20211216"/>
    <n v="1180000"/>
    <n v="0"/>
    <m/>
    <n v="20220207"/>
  </r>
  <r>
    <n v="805001115"/>
    <s v="GRUPO DE ANGIOGRAFIA DE LOS REMEDIOS GAR"/>
    <s v="F003"/>
    <n v="1513"/>
    <s v="FVE"/>
    <n v="1513"/>
    <m/>
    <s v="F003_1513"/>
    <s v="805001115_F003_1513"/>
    <d v="2021-11-30T00:00:00"/>
    <n v="1180000"/>
    <n v="1180000"/>
    <x v="0"/>
    <m/>
    <m/>
    <m/>
    <s v="B)Factura sin saldo ERP"/>
    <s v="Diferente_Alfa"/>
    <n v="1180000"/>
    <n v="0"/>
    <n v="0"/>
    <n v="0"/>
    <n v="0"/>
    <n v="0"/>
    <n v="1180000"/>
    <n v="0"/>
    <m/>
    <m/>
    <m/>
    <m/>
    <m/>
    <n v="999999999999999"/>
    <m/>
    <m/>
    <d v="2021-12-13T00:00:00"/>
    <m/>
    <n v="2"/>
    <m/>
    <s v="SI"/>
    <n v="1"/>
    <n v="20211230"/>
    <n v="20211213"/>
    <n v="1180000"/>
    <n v="0"/>
    <m/>
    <n v="20220207"/>
  </r>
  <r>
    <n v="805001115"/>
    <s v="GRUPO DE ANGIOGRAFIA DE LOS REMEDIOS GAR"/>
    <s v="F003"/>
    <n v="1520"/>
    <s v="FVE"/>
    <n v="1520"/>
    <m/>
    <s v="F003_1520"/>
    <s v="805001115_F003_1520"/>
    <d v="2021-11-30T00:00:00"/>
    <n v="1375000"/>
    <n v="1375000"/>
    <x v="0"/>
    <m/>
    <m/>
    <m/>
    <s v="B)Factura sin saldo ERP"/>
    <s v="Diferente_Alfa"/>
    <n v="1375000"/>
    <n v="0"/>
    <n v="0"/>
    <n v="0"/>
    <n v="0"/>
    <n v="0"/>
    <n v="1375000"/>
    <n v="0"/>
    <m/>
    <m/>
    <m/>
    <m/>
    <m/>
    <n v="212803353375195"/>
    <m/>
    <m/>
    <d v="2021-12-13T00:00:00"/>
    <m/>
    <n v="2"/>
    <m/>
    <s v="SI"/>
    <n v="1"/>
    <n v="20211230"/>
    <n v="20211213"/>
    <n v="1375000"/>
    <n v="0"/>
    <m/>
    <n v="20220207"/>
  </r>
  <r>
    <n v="805001115"/>
    <s v="GRUPO DE ANGIOGRAFIA DE LOS REMEDIOS GAR"/>
    <s v="F002"/>
    <n v="694"/>
    <s v="S01"/>
    <n v="694"/>
    <m/>
    <s v="F002_694"/>
    <s v="805001115_F002_694"/>
    <d v="2020-07-31T00:00:00"/>
    <n v="10293500"/>
    <n v="50000"/>
    <x v="0"/>
    <m/>
    <m/>
    <m/>
    <s v="B)Factura sin saldo ERP/conciliar diferencia glosa aceptada"/>
    <s v="Diferente_Alfa"/>
    <n v="10293500"/>
    <n v="0"/>
    <n v="0"/>
    <n v="0"/>
    <n v="50000"/>
    <n v="0"/>
    <n v="10243500"/>
    <n v="0"/>
    <m/>
    <m/>
    <m/>
    <m/>
    <m/>
    <n v="202128549568181"/>
    <m/>
    <m/>
    <d v="2020-08-11T00:00:00"/>
    <m/>
    <n v="2"/>
    <m/>
    <s v="SI"/>
    <n v="3"/>
    <n v="20210427"/>
    <n v="20210413"/>
    <n v="10293500"/>
    <n v="50000"/>
    <s v="SE ACEPTA GLOSA POR MAYOR VALOR COBRADO EN COTIZACION DECUPS 378901 SE COTIZO POR 800.000 Y ESTAN COBRANDO 850.000APLICADA POR MAURICIO GARCIA PATIÑOANGELA CAMPAZ"/>
    <n v="20220207"/>
  </r>
  <r>
    <n v="805001115"/>
    <s v="GRUPO DE ANGIOGRAFIA DE LOS REMEDIOS GAR"/>
    <s v="F003"/>
    <n v="1613"/>
    <s v="FVE"/>
    <n v="1613"/>
    <m/>
    <s v="F003_1613"/>
    <s v="805001115_F003_1613"/>
    <d v="2021-12-23T00:00:00"/>
    <n v="1375000"/>
    <n v="1375000"/>
    <x v="0"/>
    <m/>
    <m/>
    <m/>
    <s v="C)Glosas total pendiente por respuesta de IPS"/>
    <s v="Diferente_Alfa"/>
    <n v="1375000"/>
    <n v="0"/>
    <n v="0"/>
    <n v="0"/>
    <n v="0"/>
    <n v="1375000"/>
    <n v="0"/>
    <n v="1375000"/>
    <m/>
    <m/>
    <m/>
    <m/>
    <m/>
    <m/>
    <m/>
    <s v="SE DEVUELVE LA FACTURA POR QUE 212458544540607 YA FUE PAGADA EN LA FACTUA FVE"/>
    <d v="2022-01-05T00:00:00"/>
    <m/>
    <n v="9"/>
    <m/>
    <s v="SI"/>
    <n v="1"/>
    <n v="21001231"/>
    <n v="20220106"/>
    <n v="1375000"/>
    <n v="0"/>
    <m/>
    <n v="20220207"/>
  </r>
  <r>
    <n v="805001115"/>
    <s v="GRUPO DE ANGIOGRAFIA DE LOS REMEDIOS GAR"/>
    <s v="F002"/>
    <n v="553"/>
    <s v="S01"/>
    <n v="553"/>
    <m/>
    <s v="F002_553"/>
    <s v="805001115_F002_553"/>
    <d v="2020-06-11T00:00:00"/>
    <n v="18347080"/>
    <n v="18347080"/>
    <x v="0"/>
    <m/>
    <m/>
    <m/>
    <s v="C)Glosas total pendiente por respuesta de IPS"/>
    <s v="Diferente_Alfa"/>
    <n v="18347080"/>
    <n v="0"/>
    <n v="0"/>
    <n v="0"/>
    <n v="0"/>
    <n v="18347080"/>
    <n v="0"/>
    <n v="18347080"/>
    <m/>
    <m/>
    <m/>
    <m/>
    <m/>
    <m/>
    <m/>
    <s v="SE SOSTIENE LA GLOSA POR QUE LA AUTO. QUE ENVIERON201608523643860 NO ESTA APTA PARA PAGO FAVOR COMUNICARCE CON LA CAP capautorizaciones@epscomfenalcovalle.com.coANGELA CAMPAZ"/>
    <d v="2020-07-08T00:00:00"/>
    <m/>
    <n v="9"/>
    <m/>
    <s v="SI"/>
    <n v="5"/>
    <n v="21001231"/>
    <n v="20210512"/>
    <n v="18347080"/>
    <n v="0"/>
    <m/>
    <n v="20220207"/>
  </r>
  <r>
    <n v="805001115"/>
    <s v="GRUPO DE ANGIOGRAFIA DE LOS REMEDIOS GAR"/>
    <s v="F003"/>
    <n v="1661"/>
    <s v="FVE"/>
    <n v="1661"/>
    <m/>
    <s v="F003_1661"/>
    <s v="805001115_F003_1661"/>
    <d v="2022-01-17T00:00:00"/>
    <n v="5845000"/>
    <n v="5845000"/>
    <x v="0"/>
    <m/>
    <m/>
    <m/>
    <s v="G)factura inicial en Gestion por ERP"/>
    <s v="Diferente_Alfa"/>
    <n v="5845000"/>
    <n v="0"/>
    <n v="0"/>
    <n v="0"/>
    <n v="0"/>
    <n v="0"/>
    <n v="0"/>
    <n v="5845000"/>
    <m/>
    <m/>
    <m/>
    <m/>
    <m/>
    <n v="220128516546541"/>
    <m/>
    <m/>
    <d v="2022-01-17T00:00:00"/>
    <m/>
    <n v="1"/>
    <m/>
    <s v="SI"/>
    <n v="1"/>
    <n v="20220228"/>
    <n v="20220203"/>
    <n v="5845000"/>
    <n v="0"/>
    <m/>
    <n v="20220207"/>
  </r>
  <r>
    <n v="805001115"/>
    <s v="GRUPO DE ANGIOGRAFIA DE LOS REMEDIOS GAR"/>
    <s v="F003"/>
    <n v="956"/>
    <m/>
    <m/>
    <m/>
    <s v="F003_956"/>
    <s v="805001115_F003_956"/>
    <d v="2021-04-22T00:00:00"/>
    <n v="71685"/>
    <n v="71685"/>
    <x v="0"/>
    <m/>
    <m/>
    <m/>
    <s v="A)Factura no radicada en ERP"/>
    <s v="no_cruza"/>
    <m/>
    <m/>
    <m/>
    <m/>
    <m/>
    <m/>
    <m/>
    <m/>
    <m/>
    <m/>
    <m/>
    <m/>
    <m/>
    <m/>
    <m/>
    <m/>
    <d v="2021-05-14T00:00:00"/>
    <m/>
    <m/>
    <m/>
    <s v="SI"/>
    <m/>
    <m/>
    <m/>
    <m/>
    <m/>
    <m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208ACF2-E693-4416-B282-3657C2E2254F}" name="TablaDinámica1" cacheId="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C5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9" showAll="0"/>
    <pivotField dataField="1" numFmtId="169" showAll="0"/>
    <pivotField axis="axisRow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2">
    <i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Cuenta de FACTURA" fld="7" subtotal="count" baseField="0" baseItem="0"/>
    <dataField name="Suma de SALDO FACT IPS" fld="11" baseField="0" baseItem="0" numFmtId="169"/>
  </dataFields>
  <formats count="1"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workbookViewId="0">
      <selection activeCell="C23" sqref="C23"/>
    </sheetView>
  </sheetViews>
  <sheetFormatPr baseColWidth="10" defaultRowHeight="12.75" x14ac:dyDescent="0.2"/>
  <cols>
    <col min="1" max="1" width="16.85546875" bestFit="1" customWidth="1"/>
    <col min="2" max="2" width="21.7109375" bestFit="1" customWidth="1"/>
    <col min="3" max="3" width="16.5703125" bestFit="1" customWidth="1"/>
    <col min="4" max="4" width="17.7109375" bestFit="1" customWidth="1"/>
    <col min="5" max="5" width="15.85546875" bestFit="1" customWidth="1"/>
    <col min="7" max="7" width="22.28515625" customWidth="1"/>
  </cols>
  <sheetData>
    <row r="1" spans="1:7" x14ac:dyDescent="0.2">
      <c r="A1" s="55" t="s">
        <v>101</v>
      </c>
      <c r="B1" s="55" t="s">
        <v>102</v>
      </c>
      <c r="C1" s="55" t="s">
        <v>103</v>
      </c>
      <c r="D1" s="56" t="s">
        <v>104</v>
      </c>
      <c r="E1" s="55" t="s">
        <v>105</v>
      </c>
      <c r="F1" s="55" t="s">
        <v>106</v>
      </c>
      <c r="G1" s="55" t="s">
        <v>108</v>
      </c>
    </row>
    <row r="2" spans="1:7" ht="15" x14ac:dyDescent="0.25">
      <c r="A2" s="47" t="s">
        <v>61</v>
      </c>
      <c r="B2" s="49" t="s">
        <v>22</v>
      </c>
      <c r="C2" s="50">
        <v>18347080</v>
      </c>
      <c r="D2" s="50">
        <v>18347080</v>
      </c>
      <c r="E2" s="51">
        <v>0</v>
      </c>
      <c r="F2" s="46" t="s">
        <v>107</v>
      </c>
      <c r="G2" s="54">
        <v>44020</v>
      </c>
    </row>
    <row r="3" spans="1:7" x14ac:dyDescent="0.2">
      <c r="A3" s="47" t="s">
        <v>62</v>
      </c>
      <c r="B3" s="49" t="s">
        <v>23</v>
      </c>
      <c r="C3" s="50">
        <v>51000</v>
      </c>
      <c r="D3" s="50">
        <v>6000</v>
      </c>
      <c r="E3" s="51">
        <f t="shared" ref="E3:E5" si="0">+C3-D3</f>
        <v>45000</v>
      </c>
      <c r="F3" s="46" t="s">
        <v>107</v>
      </c>
      <c r="G3" s="52">
        <v>44054</v>
      </c>
    </row>
    <row r="4" spans="1:7" x14ac:dyDescent="0.2">
      <c r="A4" s="47" t="s">
        <v>63</v>
      </c>
      <c r="B4" s="49" t="s">
        <v>24</v>
      </c>
      <c r="C4" s="50">
        <v>10293500</v>
      </c>
      <c r="D4" s="50">
        <v>50000</v>
      </c>
      <c r="E4" s="51">
        <f t="shared" si="0"/>
        <v>10243500</v>
      </c>
      <c r="F4" s="46" t="s">
        <v>107</v>
      </c>
      <c r="G4" s="52">
        <v>44054</v>
      </c>
    </row>
    <row r="5" spans="1:7" x14ac:dyDescent="0.2">
      <c r="A5" s="47" t="s">
        <v>64</v>
      </c>
      <c r="B5" s="49" t="s">
        <v>25</v>
      </c>
      <c r="C5" s="50">
        <v>24700000</v>
      </c>
      <c r="D5" s="50">
        <v>24700000</v>
      </c>
      <c r="E5" s="51">
        <f t="shared" si="0"/>
        <v>0</v>
      </c>
      <c r="F5" s="46" t="s">
        <v>107</v>
      </c>
      <c r="G5" s="52">
        <v>44153</v>
      </c>
    </row>
    <row r="6" spans="1:7" x14ac:dyDescent="0.2">
      <c r="A6" s="47" t="s">
        <v>65</v>
      </c>
      <c r="B6" s="49" t="s">
        <v>26</v>
      </c>
      <c r="C6" s="50">
        <v>95000</v>
      </c>
      <c r="D6" s="50">
        <v>95000</v>
      </c>
      <c r="E6" s="51">
        <v>0</v>
      </c>
      <c r="F6" s="46" t="s">
        <v>107</v>
      </c>
      <c r="G6" s="52">
        <v>44330</v>
      </c>
    </row>
    <row r="7" spans="1:7" x14ac:dyDescent="0.2">
      <c r="A7" s="47" t="s">
        <v>65</v>
      </c>
      <c r="B7" s="49" t="s">
        <v>27</v>
      </c>
      <c r="C7" s="50">
        <v>71685</v>
      </c>
      <c r="D7" s="50">
        <v>71685</v>
      </c>
      <c r="E7" s="51">
        <v>0</v>
      </c>
      <c r="F7" s="46" t="s">
        <v>107</v>
      </c>
      <c r="G7" s="52">
        <v>44330</v>
      </c>
    </row>
    <row r="8" spans="1:7" x14ac:dyDescent="0.2">
      <c r="A8" s="47" t="s">
        <v>66</v>
      </c>
      <c r="B8" s="49" t="s">
        <v>28</v>
      </c>
      <c r="C8" s="50">
        <v>1180000</v>
      </c>
      <c r="D8" s="50">
        <v>1180000</v>
      </c>
      <c r="E8" s="51">
        <v>0</v>
      </c>
      <c r="F8" s="46" t="s">
        <v>107</v>
      </c>
      <c r="G8" s="52">
        <v>44330</v>
      </c>
    </row>
    <row r="9" spans="1:7" x14ac:dyDescent="0.2">
      <c r="A9" s="47" t="s">
        <v>66</v>
      </c>
      <c r="B9" s="44" t="s">
        <v>29</v>
      </c>
      <c r="C9" s="50">
        <v>1180000</v>
      </c>
      <c r="D9" s="45">
        <v>1180000</v>
      </c>
      <c r="E9" s="48">
        <v>0</v>
      </c>
      <c r="F9" s="46" t="s">
        <v>107</v>
      </c>
      <c r="G9" s="52">
        <v>44330</v>
      </c>
    </row>
    <row r="10" spans="1:7" x14ac:dyDescent="0.2">
      <c r="A10" s="47" t="s">
        <v>66</v>
      </c>
      <c r="B10" s="44" t="s">
        <v>30</v>
      </c>
      <c r="C10" s="50">
        <v>1375000</v>
      </c>
      <c r="D10" s="45">
        <v>1375000</v>
      </c>
      <c r="E10" s="48">
        <v>0</v>
      </c>
      <c r="F10" s="46" t="s">
        <v>107</v>
      </c>
      <c r="G10" s="52">
        <v>44330</v>
      </c>
    </row>
    <row r="11" spans="1:7" x14ac:dyDescent="0.2">
      <c r="A11" s="47" t="s">
        <v>66</v>
      </c>
      <c r="B11" s="44" t="s">
        <v>31</v>
      </c>
      <c r="C11" s="50">
        <v>5195000</v>
      </c>
      <c r="D11" s="45">
        <v>5195000</v>
      </c>
      <c r="E11" s="48">
        <v>0</v>
      </c>
      <c r="F11" s="46" t="s">
        <v>107</v>
      </c>
      <c r="G11" s="52">
        <v>44330</v>
      </c>
    </row>
    <row r="12" spans="1:7" x14ac:dyDescent="0.2">
      <c r="A12" s="47" t="s">
        <v>66</v>
      </c>
      <c r="B12" s="44" t="s">
        <v>32</v>
      </c>
      <c r="C12" s="50">
        <v>1180000</v>
      </c>
      <c r="D12" s="45">
        <v>1180000</v>
      </c>
      <c r="E12" s="48">
        <v>0</v>
      </c>
      <c r="F12" s="46" t="s">
        <v>107</v>
      </c>
      <c r="G12" s="52">
        <v>44330</v>
      </c>
    </row>
    <row r="13" spans="1:7" x14ac:dyDescent="0.2">
      <c r="A13" s="47" t="s">
        <v>66</v>
      </c>
      <c r="B13" s="44" t="s">
        <v>33</v>
      </c>
      <c r="C13" s="50">
        <v>42177</v>
      </c>
      <c r="D13" s="45">
        <v>42177</v>
      </c>
      <c r="E13" s="48">
        <v>0</v>
      </c>
      <c r="F13" s="46" t="s">
        <v>107</v>
      </c>
      <c r="G13" s="52">
        <v>44330</v>
      </c>
    </row>
    <row r="14" spans="1:7" x14ac:dyDescent="0.2">
      <c r="A14" s="47" t="s">
        <v>66</v>
      </c>
      <c r="B14" s="44" t="s">
        <v>34</v>
      </c>
      <c r="C14" s="50">
        <v>11400000</v>
      </c>
      <c r="D14" s="45">
        <v>11400000</v>
      </c>
      <c r="E14" s="48">
        <v>0</v>
      </c>
      <c r="F14" s="46" t="s">
        <v>107</v>
      </c>
      <c r="G14" s="52">
        <v>44330</v>
      </c>
    </row>
    <row r="15" spans="1:7" x14ac:dyDescent="0.2">
      <c r="A15" s="47" t="s">
        <v>67</v>
      </c>
      <c r="B15" s="44" t="s">
        <v>35</v>
      </c>
      <c r="C15" s="50">
        <v>23639253</v>
      </c>
      <c r="D15" s="45">
        <v>23639253</v>
      </c>
      <c r="E15" s="48">
        <v>0</v>
      </c>
      <c r="F15" s="46" t="s">
        <v>107</v>
      </c>
      <c r="G15" s="52">
        <v>44357</v>
      </c>
    </row>
    <row r="16" spans="1:7" x14ac:dyDescent="0.2">
      <c r="A16" s="47" t="s">
        <v>67</v>
      </c>
      <c r="B16" s="44" t="s">
        <v>36</v>
      </c>
      <c r="C16" s="50">
        <v>1500000</v>
      </c>
      <c r="D16" s="45">
        <v>1500000</v>
      </c>
      <c r="E16" s="48">
        <v>0</v>
      </c>
      <c r="F16" s="46" t="s">
        <v>107</v>
      </c>
      <c r="G16" s="52">
        <v>44357</v>
      </c>
    </row>
    <row r="17" spans="1:7" x14ac:dyDescent="0.2">
      <c r="A17" s="47" t="s">
        <v>68</v>
      </c>
      <c r="B17" s="44" t="s">
        <v>37</v>
      </c>
      <c r="C17" s="50">
        <v>1792125</v>
      </c>
      <c r="D17" s="45">
        <v>1792125</v>
      </c>
      <c r="E17" s="48">
        <v>0</v>
      </c>
      <c r="F17" s="46" t="s">
        <v>107</v>
      </c>
      <c r="G17" s="52">
        <v>44357</v>
      </c>
    </row>
    <row r="18" spans="1:7" x14ac:dyDescent="0.2">
      <c r="A18" s="47" t="s">
        <v>68</v>
      </c>
      <c r="B18" s="44" t="s">
        <v>38</v>
      </c>
      <c r="C18" s="50">
        <v>1375000</v>
      </c>
      <c r="D18" s="45">
        <v>1375000</v>
      </c>
      <c r="E18" s="48">
        <v>0</v>
      </c>
      <c r="F18" s="46" t="s">
        <v>107</v>
      </c>
      <c r="G18" s="52">
        <v>44357</v>
      </c>
    </row>
    <row r="19" spans="1:7" x14ac:dyDescent="0.2">
      <c r="A19" s="47" t="s">
        <v>69</v>
      </c>
      <c r="B19" s="44" t="s">
        <v>39</v>
      </c>
      <c r="C19" s="50">
        <v>1020000</v>
      </c>
      <c r="D19" s="45">
        <v>1020000</v>
      </c>
      <c r="E19" s="48">
        <v>0</v>
      </c>
      <c r="F19" s="46" t="s">
        <v>107</v>
      </c>
      <c r="G19" s="52">
        <v>44379</v>
      </c>
    </row>
    <row r="20" spans="1:7" x14ac:dyDescent="0.2">
      <c r="A20" s="47" t="s">
        <v>69</v>
      </c>
      <c r="B20" s="44" t="s">
        <v>40</v>
      </c>
      <c r="C20" s="50">
        <v>4900000</v>
      </c>
      <c r="D20" s="45">
        <v>4900000</v>
      </c>
      <c r="E20" s="48">
        <v>0</v>
      </c>
      <c r="F20" s="46" t="s">
        <v>107</v>
      </c>
      <c r="G20" s="52">
        <v>44379</v>
      </c>
    </row>
    <row r="21" spans="1:7" x14ac:dyDescent="0.2">
      <c r="A21" s="47" t="s">
        <v>69</v>
      </c>
      <c r="B21" s="44" t="s">
        <v>41</v>
      </c>
      <c r="C21" s="50">
        <v>51000</v>
      </c>
      <c r="D21" s="45">
        <v>51000</v>
      </c>
      <c r="E21" s="48">
        <v>0</v>
      </c>
      <c r="F21" s="46" t="s">
        <v>107</v>
      </c>
      <c r="G21" s="52">
        <v>44379</v>
      </c>
    </row>
    <row r="22" spans="1:7" x14ac:dyDescent="0.2">
      <c r="A22" s="47" t="s">
        <v>69</v>
      </c>
      <c r="B22" s="44" t="s">
        <v>42</v>
      </c>
      <c r="C22" s="50">
        <v>51000</v>
      </c>
      <c r="D22" s="45">
        <v>51000</v>
      </c>
      <c r="E22" s="48">
        <v>0</v>
      </c>
      <c r="F22" s="46" t="s">
        <v>107</v>
      </c>
      <c r="G22" s="52">
        <v>44379</v>
      </c>
    </row>
    <row r="23" spans="1:7" x14ac:dyDescent="0.2">
      <c r="A23" s="47" t="s">
        <v>70</v>
      </c>
      <c r="B23" s="44" t="s">
        <v>43</v>
      </c>
      <c r="C23" s="50">
        <v>8295341</v>
      </c>
      <c r="D23" s="45">
        <v>8295341</v>
      </c>
      <c r="E23" s="48">
        <v>0</v>
      </c>
      <c r="F23" s="46" t="s">
        <v>107</v>
      </c>
      <c r="G23" s="52">
        <v>44428</v>
      </c>
    </row>
    <row r="24" spans="1:7" x14ac:dyDescent="0.2">
      <c r="A24" s="47" t="s">
        <v>71</v>
      </c>
      <c r="B24" s="44" t="s">
        <v>44</v>
      </c>
      <c r="C24" s="50">
        <v>2025000</v>
      </c>
      <c r="D24" s="45">
        <v>2025000</v>
      </c>
      <c r="E24" s="48">
        <v>0</v>
      </c>
      <c r="F24" s="46" t="s">
        <v>107</v>
      </c>
      <c r="G24" s="52">
        <v>44428</v>
      </c>
    </row>
    <row r="25" spans="1:7" x14ac:dyDescent="0.2">
      <c r="A25" s="47" t="s">
        <v>72</v>
      </c>
      <c r="B25" s="44" t="s">
        <v>45</v>
      </c>
      <c r="C25" s="50">
        <v>580000</v>
      </c>
      <c r="D25" s="45">
        <v>580000</v>
      </c>
      <c r="E25" s="48">
        <v>0</v>
      </c>
      <c r="F25" s="46" t="s">
        <v>107</v>
      </c>
      <c r="G25" s="52">
        <v>44428</v>
      </c>
    </row>
    <row r="26" spans="1:7" x14ac:dyDescent="0.2">
      <c r="A26" s="47" t="s">
        <v>73</v>
      </c>
      <c r="B26" s="44" t="s">
        <v>46</v>
      </c>
      <c r="C26" s="50">
        <v>95000</v>
      </c>
      <c r="D26" s="45">
        <v>95000</v>
      </c>
      <c r="E26" s="48">
        <v>0</v>
      </c>
      <c r="F26" s="46" t="s">
        <v>107</v>
      </c>
      <c r="G26" s="52">
        <v>44449</v>
      </c>
    </row>
    <row r="27" spans="1:7" x14ac:dyDescent="0.2">
      <c r="A27" s="47" t="s">
        <v>73</v>
      </c>
      <c r="B27" s="44" t="s">
        <v>47</v>
      </c>
      <c r="C27" s="50">
        <v>51000</v>
      </c>
      <c r="D27" s="45">
        <v>51000</v>
      </c>
      <c r="E27" s="48">
        <v>0</v>
      </c>
      <c r="F27" s="46" t="s">
        <v>107</v>
      </c>
      <c r="G27" s="52">
        <v>44449</v>
      </c>
    </row>
    <row r="28" spans="1:7" x14ac:dyDescent="0.2">
      <c r="A28" s="47" t="s">
        <v>74</v>
      </c>
      <c r="B28" s="44" t="s">
        <v>48</v>
      </c>
      <c r="C28" s="50">
        <v>1180000</v>
      </c>
      <c r="D28" s="45">
        <v>1180000</v>
      </c>
      <c r="E28" s="48">
        <v>0</v>
      </c>
      <c r="F28" s="46" t="s">
        <v>107</v>
      </c>
      <c r="G28" s="53">
        <v>44510</v>
      </c>
    </row>
    <row r="29" spans="1:7" x14ac:dyDescent="0.2">
      <c r="A29" s="47" t="s">
        <v>75</v>
      </c>
      <c r="B29" s="44" t="s">
        <v>49</v>
      </c>
      <c r="C29" s="50">
        <v>580000</v>
      </c>
      <c r="D29" s="45">
        <v>580000</v>
      </c>
      <c r="E29" s="48">
        <v>0</v>
      </c>
      <c r="F29" s="46" t="s">
        <v>107</v>
      </c>
      <c r="G29" s="53">
        <v>44510</v>
      </c>
    </row>
    <row r="30" spans="1:7" x14ac:dyDescent="0.2">
      <c r="A30" s="47" t="s">
        <v>76</v>
      </c>
      <c r="B30" s="44" t="s">
        <v>50</v>
      </c>
      <c r="C30" s="50">
        <v>1375000</v>
      </c>
      <c r="D30" s="45">
        <v>1375000</v>
      </c>
      <c r="E30" s="48">
        <v>0</v>
      </c>
      <c r="F30" s="46" t="s">
        <v>107</v>
      </c>
      <c r="G30" s="53">
        <v>44510</v>
      </c>
    </row>
    <row r="31" spans="1:7" x14ac:dyDescent="0.2">
      <c r="A31" s="47" t="s">
        <v>76</v>
      </c>
      <c r="B31" s="44" t="s">
        <v>51</v>
      </c>
      <c r="C31" s="50">
        <v>1375000</v>
      </c>
      <c r="D31" s="45">
        <v>1375000</v>
      </c>
      <c r="E31" s="48">
        <v>0</v>
      </c>
      <c r="F31" s="46" t="s">
        <v>107</v>
      </c>
      <c r="G31" s="53">
        <v>44510</v>
      </c>
    </row>
    <row r="32" spans="1:7" x14ac:dyDescent="0.2">
      <c r="A32" s="47" t="s">
        <v>76</v>
      </c>
      <c r="B32" s="44" t="s">
        <v>52</v>
      </c>
      <c r="C32" s="50">
        <v>5771267</v>
      </c>
      <c r="D32" s="45">
        <v>5771267</v>
      </c>
      <c r="E32" s="48">
        <v>0</v>
      </c>
      <c r="F32" s="46" t="s">
        <v>107</v>
      </c>
      <c r="G32" s="53">
        <v>44510</v>
      </c>
    </row>
    <row r="33" spans="1:8" x14ac:dyDescent="0.2">
      <c r="A33" s="47" t="s">
        <v>77</v>
      </c>
      <c r="B33" s="44" t="s">
        <v>53</v>
      </c>
      <c r="C33" s="50">
        <v>1058700</v>
      </c>
      <c r="D33" s="45">
        <v>1058700</v>
      </c>
      <c r="E33" s="48">
        <v>0</v>
      </c>
      <c r="F33" s="46" t="s">
        <v>107</v>
      </c>
      <c r="G33" s="53">
        <v>44543</v>
      </c>
    </row>
    <row r="34" spans="1:8" x14ac:dyDescent="0.2">
      <c r="A34" s="47" t="s">
        <v>77</v>
      </c>
      <c r="B34" s="44" t="s">
        <v>54</v>
      </c>
      <c r="C34" s="50">
        <v>1180000</v>
      </c>
      <c r="D34" s="45">
        <v>1180000</v>
      </c>
      <c r="E34" s="48">
        <v>0</v>
      </c>
      <c r="F34" s="46" t="s">
        <v>107</v>
      </c>
      <c r="G34" s="53">
        <v>44543</v>
      </c>
    </row>
    <row r="35" spans="1:8" x14ac:dyDescent="0.2">
      <c r="A35" s="47" t="s">
        <v>77</v>
      </c>
      <c r="B35" s="44" t="s">
        <v>55</v>
      </c>
      <c r="C35" s="50">
        <v>1180000</v>
      </c>
      <c r="D35" s="45">
        <v>1180000</v>
      </c>
      <c r="E35" s="48">
        <v>0</v>
      </c>
      <c r="F35" s="46" t="s">
        <v>107</v>
      </c>
      <c r="G35" s="53">
        <v>44543</v>
      </c>
    </row>
    <row r="36" spans="1:8" x14ac:dyDescent="0.2">
      <c r="A36" s="47" t="s">
        <v>77</v>
      </c>
      <c r="B36" s="44" t="s">
        <v>56</v>
      </c>
      <c r="C36" s="50">
        <v>1375000</v>
      </c>
      <c r="D36" s="45">
        <v>1375000</v>
      </c>
      <c r="E36" s="48">
        <v>0</v>
      </c>
      <c r="F36" s="46" t="s">
        <v>107</v>
      </c>
      <c r="G36" s="53">
        <v>44543</v>
      </c>
    </row>
    <row r="37" spans="1:8" x14ac:dyDescent="0.2">
      <c r="A37" s="47" t="s">
        <v>78</v>
      </c>
      <c r="B37" s="44" t="s">
        <v>57</v>
      </c>
      <c r="C37" s="50">
        <v>1375000</v>
      </c>
      <c r="D37" s="45">
        <v>1375000</v>
      </c>
      <c r="E37" s="48">
        <v>0</v>
      </c>
      <c r="F37" s="57" t="s">
        <v>107</v>
      </c>
      <c r="G37" s="58">
        <v>44566</v>
      </c>
    </row>
    <row r="38" spans="1:8" x14ac:dyDescent="0.2">
      <c r="A38" s="47" t="s">
        <v>78</v>
      </c>
      <c r="B38" s="44" t="s">
        <v>58</v>
      </c>
      <c r="C38" s="50">
        <v>650000</v>
      </c>
      <c r="D38" s="45">
        <v>650000</v>
      </c>
      <c r="E38" s="48">
        <v>0</v>
      </c>
      <c r="F38" s="57" t="s">
        <v>107</v>
      </c>
      <c r="G38" s="58">
        <v>44566</v>
      </c>
    </row>
    <row r="39" spans="1:8" x14ac:dyDescent="0.2">
      <c r="A39" s="47" t="s">
        <v>78</v>
      </c>
      <c r="B39" s="44" t="s">
        <v>59</v>
      </c>
      <c r="C39" s="50">
        <v>1237500</v>
      </c>
      <c r="D39" s="45">
        <v>1237500</v>
      </c>
      <c r="E39" s="48">
        <v>0</v>
      </c>
      <c r="F39" s="57" t="s">
        <v>107</v>
      </c>
      <c r="G39" s="58">
        <v>44566</v>
      </c>
    </row>
    <row r="40" spans="1:8" x14ac:dyDescent="0.2">
      <c r="A40" s="47" t="s">
        <v>79</v>
      </c>
      <c r="B40" s="44" t="s">
        <v>60</v>
      </c>
      <c r="C40" s="50">
        <v>5845000</v>
      </c>
      <c r="D40" s="45">
        <v>5845000</v>
      </c>
      <c r="E40" s="48">
        <v>0</v>
      </c>
      <c r="F40" s="57"/>
      <c r="G40" s="57"/>
      <c r="H40" t="s">
        <v>109</v>
      </c>
    </row>
    <row r="41" spans="1:8" x14ac:dyDescent="0.2">
      <c r="A41" s="59" t="s">
        <v>110</v>
      </c>
      <c r="B41" s="59"/>
      <c r="C41" s="48">
        <f>SUM(C2:C40)</f>
        <v>144667628</v>
      </c>
      <c r="D41" s="48">
        <f>SUM(D2:D40)</f>
        <v>134379128</v>
      </c>
      <c r="E41" s="48">
        <f>SUM(E2:E40)</f>
        <v>10288500</v>
      </c>
    </row>
  </sheetData>
  <mergeCells count="1">
    <mergeCell ref="A41:B4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73"/>
  <sheetViews>
    <sheetView showGridLines="0" topLeftCell="A4" workbookViewId="0">
      <selection activeCell="C22" sqref="C22"/>
    </sheetView>
  </sheetViews>
  <sheetFormatPr baseColWidth="10" defaultColWidth="9.140625" defaultRowHeight="12.75" x14ac:dyDescent="0.2"/>
  <cols>
    <col min="1" max="1" width="1.85546875" style="30" customWidth="1"/>
    <col min="2" max="2" width="20.140625" style="39" customWidth="1"/>
    <col min="3" max="3" width="8.5703125" style="30" customWidth="1"/>
    <col min="4" max="4" width="14.42578125" style="30" customWidth="1"/>
    <col min="5" max="5" width="15.28515625" style="30" customWidth="1"/>
    <col min="6" max="6" width="7.7109375" style="30" customWidth="1"/>
    <col min="7" max="7" width="14.28515625" style="30" customWidth="1"/>
    <col min="8" max="8" width="17.7109375" style="30" customWidth="1"/>
    <col min="9" max="9" width="13" style="30" customWidth="1"/>
    <col min="10" max="10" width="12.42578125" style="30" customWidth="1"/>
    <col min="11" max="11" width="15.140625" style="30" bestFit="1" customWidth="1"/>
    <col min="12" max="16384" width="9.140625" style="30"/>
  </cols>
  <sheetData>
    <row r="1" spans="2:10" x14ac:dyDescent="0.2">
      <c r="B1" s="6"/>
      <c r="C1" s="1"/>
      <c r="D1" s="1"/>
      <c r="E1" s="1"/>
      <c r="F1" s="1"/>
      <c r="G1" s="1"/>
      <c r="I1" s="1"/>
      <c r="J1" s="1"/>
    </row>
    <row r="2" spans="2:10" s="31" customFormat="1" ht="14.25" customHeight="1" x14ac:dyDescent="0.2">
      <c r="B2" s="12"/>
      <c r="C2" s="13"/>
      <c r="D2" s="13" t="s">
        <v>14</v>
      </c>
      <c r="F2" s="13"/>
      <c r="G2" s="13"/>
      <c r="I2" s="21"/>
      <c r="J2" s="13"/>
    </row>
    <row r="3" spans="2:10" s="31" customFormat="1" ht="14.25" customHeight="1" x14ac:dyDescent="0.15">
      <c r="B3" s="12"/>
      <c r="C3" s="13"/>
      <c r="D3" s="9" t="s">
        <v>15</v>
      </c>
      <c r="F3" s="13"/>
      <c r="G3" s="9" t="s">
        <v>16</v>
      </c>
      <c r="H3" s="9"/>
      <c r="I3" s="21"/>
      <c r="J3" s="13"/>
    </row>
    <row r="4" spans="2:10" x14ac:dyDescent="0.2">
      <c r="B4" s="6"/>
      <c r="C4" s="1"/>
      <c r="D4" s="19"/>
      <c r="F4" s="9"/>
      <c r="G4" s="9"/>
      <c r="H4" s="2"/>
      <c r="I4" s="9"/>
      <c r="J4" s="1"/>
    </row>
    <row r="5" spans="2:10" x14ac:dyDescent="0.2">
      <c r="B5" s="6"/>
      <c r="C5" s="1"/>
      <c r="D5" s="11" t="s">
        <v>1</v>
      </c>
      <c r="E5" s="76" t="s">
        <v>17</v>
      </c>
      <c r="F5" s="76"/>
      <c r="G5" s="76"/>
      <c r="H5" s="10" t="s">
        <v>5</v>
      </c>
      <c r="I5" s="74" t="s">
        <v>18</v>
      </c>
      <c r="J5" s="74"/>
    </row>
    <row r="6" spans="2:10" x14ac:dyDescent="0.2">
      <c r="B6" s="6"/>
      <c r="C6" s="1"/>
      <c r="D6" s="11" t="s">
        <v>2</v>
      </c>
      <c r="E6" s="76" t="s">
        <v>19</v>
      </c>
      <c r="F6" s="76"/>
      <c r="G6" s="76"/>
      <c r="H6" s="10" t="s">
        <v>4</v>
      </c>
      <c r="I6" s="40">
        <v>8862727</v>
      </c>
      <c r="J6" s="40">
        <v>8833451</v>
      </c>
    </row>
    <row r="7" spans="2:10" s="31" customFormat="1" ht="15.75" customHeight="1" x14ac:dyDescent="0.2">
      <c r="B7" s="12"/>
      <c r="C7" s="13"/>
      <c r="D7" s="14" t="s">
        <v>3</v>
      </c>
      <c r="E7" s="77" t="s">
        <v>20</v>
      </c>
      <c r="F7" s="77"/>
      <c r="G7" s="77"/>
      <c r="H7" s="15" t="s">
        <v>13</v>
      </c>
      <c r="I7" s="20" t="s">
        <v>21</v>
      </c>
    </row>
    <row r="8" spans="2:10" s="32" customFormat="1" x14ac:dyDescent="0.2">
      <c r="B8" s="16" t="s">
        <v>6</v>
      </c>
      <c r="C8" s="17" t="s">
        <v>7</v>
      </c>
      <c r="D8" s="22" t="s">
        <v>8</v>
      </c>
      <c r="E8" s="18" t="s">
        <v>9</v>
      </c>
      <c r="F8" s="61" t="s">
        <v>10</v>
      </c>
      <c r="G8" s="75"/>
      <c r="H8" s="28" t="s">
        <v>11</v>
      </c>
      <c r="I8" s="61" t="s">
        <v>12</v>
      </c>
      <c r="J8" s="62"/>
    </row>
    <row r="9" spans="2:10" x14ac:dyDescent="0.2">
      <c r="B9" s="8" t="s">
        <v>22</v>
      </c>
      <c r="C9" s="25">
        <v>1</v>
      </c>
      <c r="D9" s="41" t="s">
        <v>61</v>
      </c>
      <c r="E9" s="42" t="s">
        <v>80</v>
      </c>
      <c r="F9" s="33">
        <v>596</v>
      </c>
      <c r="G9" s="34" t="s">
        <v>96</v>
      </c>
      <c r="H9" s="29">
        <v>0</v>
      </c>
      <c r="I9" s="63">
        <v>18347080</v>
      </c>
      <c r="J9" s="64"/>
    </row>
    <row r="10" spans="2:10" ht="12" customHeight="1" x14ac:dyDescent="0.2">
      <c r="B10" s="8" t="s">
        <v>23</v>
      </c>
      <c r="C10" s="25">
        <v>1</v>
      </c>
      <c r="D10" s="41" t="s">
        <v>62</v>
      </c>
      <c r="E10" s="42" t="s">
        <v>81</v>
      </c>
      <c r="F10" s="33">
        <v>554</v>
      </c>
      <c r="G10" s="34" t="s">
        <v>96</v>
      </c>
      <c r="H10" s="29">
        <v>0</v>
      </c>
      <c r="I10" s="63">
        <v>6000</v>
      </c>
      <c r="J10" s="64"/>
    </row>
    <row r="11" spans="2:10" x14ac:dyDescent="0.2">
      <c r="B11" s="8" t="s">
        <v>24</v>
      </c>
      <c r="C11" s="25">
        <v>1</v>
      </c>
      <c r="D11" s="41" t="s">
        <v>63</v>
      </c>
      <c r="E11" s="42" t="s">
        <v>63</v>
      </c>
      <c r="F11" s="33">
        <v>536</v>
      </c>
      <c r="G11" s="34" t="s">
        <v>96</v>
      </c>
      <c r="H11" s="29">
        <v>0</v>
      </c>
      <c r="I11" s="63">
        <v>50000</v>
      </c>
      <c r="J11" s="64"/>
    </row>
    <row r="12" spans="2:10" x14ac:dyDescent="0.2">
      <c r="B12" s="8" t="s">
        <v>25</v>
      </c>
      <c r="C12" s="25">
        <v>1</v>
      </c>
      <c r="D12" s="41" t="s">
        <v>64</v>
      </c>
      <c r="E12" s="42" t="s">
        <v>82</v>
      </c>
      <c r="F12" s="33">
        <v>399</v>
      </c>
      <c r="G12" s="34" t="s">
        <v>96</v>
      </c>
      <c r="H12" s="29">
        <v>0</v>
      </c>
      <c r="I12" s="63">
        <v>24700000</v>
      </c>
      <c r="J12" s="64"/>
    </row>
    <row r="13" spans="2:10" x14ac:dyDescent="0.2">
      <c r="B13" s="8" t="s">
        <v>26</v>
      </c>
      <c r="C13" s="25">
        <v>1</v>
      </c>
      <c r="D13" s="41" t="s">
        <v>65</v>
      </c>
      <c r="E13" s="42" t="s">
        <v>83</v>
      </c>
      <c r="F13" s="33">
        <v>245</v>
      </c>
      <c r="G13" s="34" t="s">
        <v>96</v>
      </c>
      <c r="H13" s="29">
        <v>0</v>
      </c>
      <c r="I13" s="63">
        <v>95000</v>
      </c>
      <c r="J13" s="64"/>
    </row>
    <row r="14" spans="2:10" x14ac:dyDescent="0.2">
      <c r="B14" s="8" t="s">
        <v>27</v>
      </c>
      <c r="C14" s="25">
        <v>1</v>
      </c>
      <c r="D14" s="41" t="s">
        <v>65</v>
      </c>
      <c r="E14" s="42" t="s">
        <v>83</v>
      </c>
      <c r="F14" s="33">
        <v>245</v>
      </c>
      <c r="G14" s="34" t="s">
        <v>96</v>
      </c>
      <c r="H14" s="29">
        <v>0</v>
      </c>
      <c r="I14" s="63">
        <v>71685</v>
      </c>
      <c r="J14" s="64"/>
    </row>
    <row r="15" spans="2:10" x14ac:dyDescent="0.2">
      <c r="B15" s="8" t="s">
        <v>28</v>
      </c>
      <c r="C15" s="25">
        <v>1</v>
      </c>
      <c r="D15" s="41" t="s">
        <v>66</v>
      </c>
      <c r="E15" s="42" t="s">
        <v>67</v>
      </c>
      <c r="F15" s="33">
        <v>239</v>
      </c>
      <c r="G15" s="34" t="s">
        <v>96</v>
      </c>
      <c r="H15" s="29">
        <v>0</v>
      </c>
      <c r="I15" s="63">
        <v>1180000</v>
      </c>
      <c r="J15" s="64"/>
    </row>
    <row r="16" spans="2:10" x14ac:dyDescent="0.2">
      <c r="B16" s="8" t="s">
        <v>29</v>
      </c>
      <c r="C16" s="25">
        <v>1</v>
      </c>
      <c r="D16" s="41" t="s">
        <v>66</v>
      </c>
      <c r="E16" s="42" t="s">
        <v>67</v>
      </c>
      <c r="F16" s="33">
        <v>239</v>
      </c>
      <c r="G16" s="34" t="s">
        <v>96</v>
      </c>
      <c r="H16" s="29">
        <v>0</v>
      </c>
      <c r="I16" s="63">
        <v>1180000</v>
      </c>
      <c r="J16" s="64"/>
    </row>
    <row r="17" spans="2:10" x14ac:dyDescent="0.2">
      <c r="B17" s="8" t="s">
        <v>30</v>
      </c>
      <c r="C17" s="25">
        <v>1</v>
      </c>
      <c r="D17" s="41" t="s">
        <v>66</v>
      </c>
      <c r="E17" s="42" t="s">
        <v>67</v>
      </c>
      <c r="F17" s="33">
        <v>239</v>
      </c>
      <c r="G17" s="34" t="s">
        <v>96</v>
      </c>
      <c r="H17" s="29">
        <v>0</v>
      </c>
      <c r="I17" s="63">
        <v>1375000</v>
      </c>
      <c r="J17" s="64"/>
    </row>
    <row r="18" spans="2:10" x14ac:dyDescent="0.2">
      <c r="B18" s="8" t="s">
        <v>31</v>
      </c>
      <c r="C18" s="25">
        <v>1</v>
      </c>
      <c r="D18" s="41" t="s">
        <v>66</v>
      </c>
      <c r="E18" s="42" t="s">
        <v>67</v>
      </c>
      <c r="F18" s="33">
        <v>239</v>
      </c>
      <c r="G18" s="34" t="s">
        <v>96</v>
      </c>
      <c r="H18" s="29">
        <v>0</v>
      </c>
      <c r="I18" s="63">
        <v>5195000</v>
      </c>
      <c r="J18" s="64"/>
    </row>
    <row r="19" spans="2:10" x14ac:dyDescent="0.2">
      <c r="B19" s="8" t="s">
        <v>32</v>
      </c>
      <c r="C19" s="25">
        <v>1</v>
      </c>
      <c r="D19" s="41" t="s">
        <v>66</v>
      </c>
      <c r="E19" s="42" t="s">
        <v>67</v>
      </c>
      <c r="F19" s="33">
        <v>239</v>
      </c>
      <c r="G19" s="34" t="s">
        <v>96</v>
      </c>
      <c r="H19" s="29">
        <v>0</v>
      </c>
      <c r="I19" s="63">
        <v>1180000</v>
      </c>
      <c r="J19" s="64"/>
    </row>
    <row r="20" spans="2:10" x14ac:dyDescent="0.2">
      <c r="B20" s="8" t="s">
        <v>33</v>
      </c>
      <c r="C20" s="25">
        <v>1</v>
      </c>
      <c r="D20" s="41" t="s">
        <v>66</v>
      </c>
      <c r="E20" s="42" t="s">
        <v>67</v>
      </c>
      <c r="F20" s="33">
        <v>239</v>
      </c>
      <c r="G20" s="34" t="s">
        <v>96</v>
      </c>
      <c r="H20" s="29">
        <v>0</v>
      </c>
      <c r="I20" s="63">
        <v>42177</v>
      </c>
      <c r="J20" s="64"/>
    </row>
    <row r="21" spans="2:10" x14ac:dyDescent="0.2">
      <c r="B21" s="8" t="s">
        <v>34</v>
      </c>
      <c r="C21" s="25">
        <v>1</v>
      </c>
      <c r="D21" s="41" t="s">
        <v>66</v>
      </c>
      <c r="E21" s="42" t="s">
        <v>67</v>
      </c>
      <c r="F21" s="33">
        <v>239</v>
      </c>
      <c r="G21" s="34" t="s">
        <v>96</v>
      </c>
      <c r="H21" s="29">
        <v>0</v>
      </c>
      <c r="I21" s="63">
        <v>11400000</v>
      </c>
      <c r="J21" s="64"/>
    </row>
    <row r="22" spans="2:10" x14ac:dyDescent="0.2">
      <c r="B22" s="8" t="s">
        <v>35</v>
      </c>
      <c r="C22" s="25">
        <v>1</v>
      </c>
      <c r="D22" s="41" t="s">
        <v>67</v>
      </c>
      <c r="E22" s="42" t="s">
        <v>69</v>
      </c>
      <c r="F22" s="33">
        <v>209</v>
      </c>
      <c r="G22" s="34" t="s">
        <v>96</v>
      </c>
      <c r="H22" s="29">
        <v>0</v>
      </c>
      <c r="I22" s="63">
        <v>23639253</v>
      </c>
      <c r="J22" s="64"/>
    </row>
    <row r="23" spans="2:10" x14ac:dyDescent="0.2">
      <c r="B23" s="8" t="s">
        <v>36</v>
      </c>
      <c r="C23" s="25">
        <v>1</v>
      </c>
      <c r="D23" s="41" t="s">
        <v>67</v>
      </c>
      <c r="E23" s="42" t="s">
        <v>69</v>
      </c>
      <c r="F23" s="33">
        <v>209</v>
      </c>
      <c r="G23" s="34" t="s">
        <v>96</v>
      </c>
      <c r="H23" s="29">
        <v>0</v>
      </c>
      <c r="I23" s="63">
        <v>1500000</v>
      </c>
      <c r="J23" s="64"/>
    </row>
    <row r="24" spans="2:10" x14ac:dyDescent="0.2">
      <c r="B24" s="8" t="s">
        <v>37</v>
      </c>
      <c r="C24" s="25">
        <v>1</v>
      </c>
      <c r="D24" s="41" t="s">
        <v>68</v>
      </c>
      <c r="E24" s="42" t="s">
        <v>84</v>
      </c>
      <c r="F24" s="33">
        <v>207</v>
      </c>
      <c r="G24" s="34" t="s">
        <v>96</v>
      </c>
      <c r="H24" s="29">
        <v>0</v>
      </c>
      <c r="I24" s="63">
        <v>1792125</v>
      </c>
      <c r="J24" s="64"/>
    </row>
    <row r="25" spans="2:10" x14ac:dyDescent="0.2">
      <c r="B25" s="8" t="s">
        <v>38</v>
      </c>
      <c r="C25" s="25">
        <v>1</v>
      </c>
      <c r="D25" s="41" t="s">
        <v>68</v>
      </c>
      <c r="E25" s="42" t="s">
        <v>84</v>
      </c>
      <c r="F25" s="33">
        <v>207</v>
      </c>
      <c r="G25" s="34" t="s">
        <v>96</v>
      </c>
      <c r="H25" s="29">
        <v>0</v>
      </c>
      <c r="I25" s="63">
        <v>1375000</v>
      </c>
      <c r="J25" s="64"/>
    </row>
    <row r="26" spans="2:10" x14ac:dyDescent="0.2">
      <c r="B26" s="8" t="s">
        <v>39</v>
      </c>
      <c r="C26" s="25">
        <v>1</v>
      </c>
      <c r="D26" s="41" t="s">
        <v>69</v>
      </c>
      <c r="E26" s="42" t="s">
        <v>85</v>
      </c>
      <c r="F26" s="33">
        <v>179</v>
      </c>
      <c r="G26" s="34" t="s">
        <v>96</v>
      </c>
      <c r="H26" s="29">
        <v>0</v>
      </c>
      <c r="I26" s="63">
        <v>1020000</v>
      </c>
      <c r="J26" s="64"/>
    </row>
    <row r="27" spans="2:10" x14ac:dyDescent="0.2">
      <c r="B27" s="8" t="s">
        <v>40</v>
      </c>
      <c r="C27" s="25">
        <v>1</v>
      </c>
      <c r="D27" s="41" t="s">
        <v>69</v>
      </c>
      <c r="E27" s="42" t="s">
        <v>85</v>
      </c>
      <c r="F27" s="33">
        <v>179</v>
      </c>
      <c r="G27" s="34" t="s">
        <v>96</v>
      </c>
      <c r="H27" s="29">
        <v>0</v>
      </c>
      <c r="I27" s="63">
        <v>4900000</v>
      </c>
      <c r="J27" s="64"/>
    </row>
    <row r="28" spans="2:10" x14ac:dyDescent="0.2">
      <c r="B28" s="8" t="s">
        <v>41</v>
      </c>
      <c r="C28" s="25">
        <v>1</v>
      </c>
      <c r="D28" s="41" t="s">
        <v>69</v>
      </c>
      <c r="E28" s="42" t="s">
        <v>85</v>
      </c>
      <c r="F28" s="33">
        <v>179</v>
      </c>
      <c r="G28" s="34" t="s">
        <v>96</v>
      </c>
      <c r="H28" s="29">
        <v>0</v>
      </c>
      <c r="I28" s="63">
        <v>51000</v>
      </c>
      <c r="J28" s="64"/>
    </row>
    <row r="29" spans="2:10" x14ac:dyDescent="0.2">
      <c r="B29" s="8" t="s">
        <v>42</v>
      </c>
      <c r="C29" s="25">
        <v>1</v>
      </c>
      <c r="D29" s="41" t="s">
        <v>69</v>
      </c>
      <c r="E29" s="42" t="s">
        <v>85</v>
      </c>
      <c r="F29" s="33">
        <v>179</v>
      </c>
      <c r="G29" s="34" t="s">
        <v>96</v>
      </c>
      <c r="H29" s="29">
        <v>0</v>
      </c>
      <c r="I29" s="63">
        <v>51000</v>
      </c>
      <c r="J29" s="64"/>
    </row>
    <row r="30" spans="2:10" x14ac:dyDescent="0.2">
      <c r="B30" s="8" t="s">
        <v>43</v>
      </c>
      <c r="C30" s="25">
        <v>1</v>
      </c>
      <c r="D30" s="41" t="s">
        <v>70</v>
      </c>
      <c r="E30" s="42" t="s">
        <v>86</v>
      </c>
      <c r="F30" s="33">
        <v>169</v>
      </c>
      <c r="G30" s="34" t="s">
        <v>96</v>
      </c>
      <c r="H30" s="29">
        <v>0</v>
      </c>
      <c r="I30" s="63">
        <v>8295341</v>
      </c>
      <c r="J30" s="64"/>
    </row>
    <row r="31" spans="2:10" x14ac:dyDescent="0.2">
      <c r="B31" s="8" t="s">
        <v>44</v>
      </c>
      <c r="C31" s="25">
        <v>1</v>
      </c>
      <c r="D31" s="41" t="s">
        <v>71</v>
      </c>
      <c r="E31" s="42" t="s">
        <v>87</v>
      </c>
      <c r="F31" s="33">
        <v>168</v>
      </c>
      <c r="G31" s="34" t="s">
        <v>96</v>
      </c>
      <c r="H31" s="29">
        <v>0</v>
      </c>
      <c r="I31" s="63">
        <v>2025000</v>
      </c>
      <c r="J31" s="64"/>
    </row>
    <row r="32" spans="2:10" x14ac:dyDescent="0.2">
      <c r="B32" s="8" t="s">
        <v>45</v>
      </c>
      <c r="C32" s="25">
        <v>1</v>
      </c>
      <c r="D32" s="41" t="s">
        <v>72</v>
      </c>
      <c r="E32" s="42" t="s">
        <v>88</v>
      </c>
      <c r="F32" s="33">
        <v>160</v>
      </c>
      <c r="G32" s="34" t="s">
        <v>96</v>
      </c>
      <c r="H32" s="29">
        <v>0</v>
      </c>
      <c r="I32" s="63">
        <v>580000</v>
      </c>
      <c r="J32" s="64"/>
    </row>
    <row r="33" spans="2:10" x14ac:dyDescent="0.2">
      <c r="B33" s="8" t="s">
        <v>46</v>
      </c>
      <c r="C33" s="25">
        <v>1</v>
      </c>
      <c r="D33" s="41" t="s">
        <v>73</v>
      </c>
      <c r="E33" s="42" t="s">
        <v>89</v>
      </c>
      <c r="F33" s="33">
        <v>133</v>
      </c>
      <c r="G33" s="34" t="s">
        <v>96</v>
      </c>
      <c r="H33" s="29">
        <v>0</v>
      </c>
      <c r="I33" s="63">
        <v>95000</v>
      </c>
      <c r="J33" s="64"/>
    </row>
    <row r="34" spans="2:10" x14ac:dyDescent="0.2">
      <c r="B34" s="8" t="s">
        <v>47</v>
      </c>
      <c r="C34" s="25">
        <v>1</v>
      </c>
      <c r="D34" s="41" t="s">
        <v>73</v>
      </c>
      <c r="E34" s="42" t="s">
        <v>89</v>
      </c>
      <c r="F34" s="33">
        <v>133</v>
      </c>
      <c r="G34" s="34" t="s">
        <v>96</v>
      </c>
      <c r="H34" s="29">
        <v>0</v>
      </c>
      <c r="I34" s="63">
        <v>51000</v>
      </c>
      <c r="J34" s="64"/>
    </row>
    <row r="35" spans="2:10" x14ac:dyDescent="0.2">
      <c r="B35" s="8" t="s">
        <v>48</v>
      </c>
      <c r="C35" s="25">
        <v>1</v>
      </c>
      <c r="D35" s="41" t="s">
        <v>74</v>
      </c>
      <c r="E35" s="42" t="s">
        <v>90</v>
      </c>
      <c r="F35" s="33">
        <v>79</v>
      </c>
      <c r="G35" s="34" t="s">
        <v>96</v>
      </c>
      <c r="H35" s="29">
        <v>0</v>
      </c>
      <c r="I35" s="63">
        <v>1180000</v>
      </c>
      <c r="J35" s="64"/>
    </row>
    <row r="36" spans="2:10" x14ac:dyDescent="0.2">
      <c r="B36" s="8" t="s">
        <v>49</v>
      </c>
      <c r="C36" s="25">
        <v>1</v>
      </c>
      <c r="D36" s="41" t="s">
        <v>75</v>
      </c>
      <c r="E36" s="42" t="s">
        <v>91</v>
      </c>
      <c r="F36" s="33">
        <v>59</v>
      </c>
      <c r="G36" s="34" t="s">
        <v>96</v>
      </c>
      <c r="H36" s="29">
        <v>0</v>
      </c>
      <c r="I36" s="63">
        <v>580000</v>
      </c>
      <c r="J36" s="64"/>
    </row>
    <row r="37" spans="2:10" x14ac:dyDescent="0.2">
      <c r="B37" s="8" t="s">
        <v>50</v>
      </c>
      <c r="C37" s="25">
        <v>1</v>
      </c>
      <c r="D37" s="41" t="s">
        <v>76</v>
      </c>
      <c r="E37" s="42" t="s">
        <v>92</v>
      </c>
      <c r="F37" s="33">
        <v>58</v>
      </c>
      <c r="G37" s="34" t="s">
        <v>96</v>
      </c>
      <c r="H37" s="29">
        <v>0</v>
      </c>
      <c r="I37" s="63">
        <v>1375000</v>
      </c>
      <c r="J37" s="64"/>
    </row>
    <row r="38" spans="2:10" x14ac:dyDescent="0.2">
      <c r="B38" s="8" t="s">
        <v>51</v>
      </c>
      <c r="C38" s="25">
        <v>1</v>
      </c>
      <c r="D38" s="41" t="s">
        <v>76</v>
      </c>
      <c r="E38" s="42" t="s">
        <v>92</v>
      </c>
      <c r="F38" s="33">
        <v>58</v>
      </c>
      <c r="G38" s="34" t="s">
        <v>96</v>
      </c>
      <c r="H38" s="29">
        <v>0</v>
      </c>
      <c r="I38" s="63">
        <v>1375000</v>
      </c>
      <c r="J38" s="64"/>
    </row>
    <row r="39" spans="2:10" x14ac:dyDescent="0.2">
      <c r="B39" s="8" t="s">
        <v>52</v>
      </c>
      <c r="C39" s="25">
        <v>1</v>
      </c>
      <c r="D39" s="41" t="s">
        <v>76</v>
      </c>
      <c r="E39" s="42" t="s">
        <v>92</v>
      </c>
      <c r="F39" s="33">
        <v>58</v>
      </c>
      <c r="G39" s="34" t="s">
        <v>96</v>
      </c>
      <c r="H39" s="29">
        <v>0</v>
      </c>
      <c r="I39" s="63">
        <v>5771267</v>
      </c>
      <c r="J39" s="64"/>
    </row>
    <row r="40" spans="2:10" x14ac:dyDescent="0.2">
      <c r="B40" s="8" t="s">
        <v>53</v>
      </c>
      <c r="C40" s="25">
        <v>1</v>
      </c>
      <c r="D40" s="41" t="s">
        <v>77</v>
      </c>
      <c r="E40" s="42" t="s">
        <v>93</v>
      </c>
      <c r="F40" s="33">
        <v>27</v>
      </c>
      <c r="G40" s="34" t="s">
        <v>96</v>
      </c>
      <c r="H40" s="29">
        <v>0</v>
      </c>
      <c r="I40" s="63">
        <v>1058700</v>
      </c>
      <c r="J40" s="64"/>
    </row>
    <row r="41" spans="2:10" x14ac:dyDescent="0.2">
      <c r="B41" s="8" t="s">
        <v>54</v>
      </c>
      <c r="C41" s="25">
        <v>1</v>
      </c>
      <c r="D41" s="41" t="s">
        <v>77</v>
      </c>
      <c r="E41" s="42" t="s">
        <v>93</v>
      </c>
      <c r="F41" s="33">
        <v>27</v>
      </c>
      <c r="G41" s="34" t="s">
        <v>96</v>
      </c>
      <c r="H41" s="29">
        <v>0</v>
      </c>
      <c r="I41" s="63">
        <v>1180000</v>
      </c>
      <c r="J41" s="64"/>
    </row>
    <row r="42" spans="2:10" x14ac:dyDescent="0.2">
      <c r="B42" s="8" t="s">
        <v>55</v>
      </c>
      <c r="C42" s="25">
        <v>1</v>
      </c>
      <c r="D42" s="41" t="s">
        <v>77</v>
      </c>
      <c r="E42" s="42" t="s">
        <v>93</v>
      </c>
      <c r="F42" s="33">
        <v>27</v>
      </c>
      <c r="G42" s="34" t="s">
        <v>96</v>
      </c>
      <c r="H42" s="29">
        <v>0</v>
      </c>
      <c r="I42" s="63">
        <v>1180000</v>
      </c>
      <c r="J42" s="64"/>
    </row>
    <row r="43" spans="2:10" x14ac:dyDescent="0.2">
      <c r="B43" s="8" t="s">
        <v>56</v>
      </c>
      <c r="C43" s="25">
        <v>1</v>
      </c>
      <c r="D43" s="41" t="s">
        <v>77</v>
      </c>
      <c r="E43" s="42" t="s">
        <v>93</v>
      </c>
      <c r="F43" s="33">
        <v>27</v>
      </c>
      <c r="G43" s="34" t="s">
        <v>96</v>
      </c>
      <c r="H43" s="29">
        <v>0</v>
      </c>
      <c r="I43" s="63">
        <v>1375000</v>
      </c>
      <c r="J43" s="64"/>
    </row>
    <row r="44" spans="2:10" x14ac:dyDescent="0.2">
      <c r="B44" s="8" t="s">
        <v>57</v>
      </c>
      <c r="C44" s="25">
        <v>1</v>
      </c>
      <c r="D44" s="41" t="s">
        <v>78</v>
      </c>
      <c r="E44" s="42" t="s">
        <v>94</v>
      </c>
      <c r="F44" s="33">
        <v>4</v>
      </c>
      <c r="G44" s="34" t="s">
        <v>96</v>
      </c>
      <c r="H44" s="29">
        <v>0</v>
      </c>
      <c r="I44" s="63">
        <v>1375000</v>
      </c>
      <c r="J44" s="64"/>
    </row>
    <row r="45" spans="2:10" x14ac:dyDescent="0.2">
      <c r="B45" s="8" t="s">
        <v>58</v>
      </c>
      <c r="C45" s="25">
        <v>1</v>
      </c>
      <c r="D45" s="41" t="s">
        <v>78</v>
      </c>
      <c r="E45" s="42" t="s">
        <v>94</v>
      </c>
      <c r="F45" s="33">
        <v>4</v>
      </c>
      <c r="G45" s="34" t="s">
        <v>96</v>
      </c>
      <c r="H45" s="29">
        <v>0</v>
      </c>
      <c r="I45" s="63">
        <v>650000</v>
      </c>
      <c r="J45" s="64"/>
    </row>
    <row r="46" spans="2:10" x14ac:dyDescent="0.2">
      <c r="B46" s="8" t="s">
        <v>59</v>
      </c>
      <c r="C46" s="25">
        <v>1</v>
      </c>
      <c r="D46" s="41" t="s">
        <v>78</v>
      </c>
      <c r="E46" s="42" t="s">
        <v>94</v>
      </c>
      <c r="F46" s="33">
        <v>4</v>
      </c>
      <c r="G46" s="34" t="s">
        <v>96</v>
      </c>
      <c r="H46" s="29">
        <v>0</v>
      </c>
      <c r="I46" s="63">
        <v>1237500</v>
      </c>
      <c r="J46" s="64"/>
    </row>
    <row r="47" spans="2:10" x14ac:dyDescent="0.2">
      <c r="B47" s="8" t="s">
        <v>60</v>
      </c>
      <c r="C47" s="25">
        <v>1</v>
      </c>
      <c r="D47" s="41" t="s">
        <v>79</v>
      </c>
      <c r="E47" s="42" t="s">
        <v>95</v>
      </c>
      <c r="F47" s="33">
        <v>20</v>
      </c>
      <c r="G47" s="34" t="s">
        <v>97</v>
      </c>
      <c r="H47" s="29">
        <v>0</v>
      </c>
      <c r="I47" s="63">
        <v>5845000</v>
      </c>
      <c r="J47" s="64"/>
    </row>
    <row r="48" spans="2:10" x14ac:dyDescent="0.2">
      <c r="B48" s="8"/>
      <c r="C48" s="25"/>
      <c r="D48" s="26"/>
      <c r="E48" s="27"/>
      <c r="F48" s="33"/>
      <c r="G48" s="34" t="s">
        <v>98</v>
      </c>
      <c r="H48" s="29"/>
      <c r="I48" s="63">
        <f>SUM(I9:J47)</f>
        <v>134379128</v>
      </c>
      <c r="J48" s="64"/>
    </row>
    <row r="49" spans="2:11" x14ac:dyDescent="0.2">
      <c r="B49" s="8"/>
      <c r="C49" s="25"/>
      <c r="D49" s="26"/>
      <c r="E49" s="27"/>
      <c r="F49" s="33"/>
      <c r="G49" s="34" t="s">
        <v>99</v>
      </c>
      <c r="H49" s="29"/>
      <c r="I49" s="63">
        <f>220090270-89196142-2360000</f>
        <v>128534128</v>
      </c>
      <c r="J49" s="64"/>
      <c r="K49" s="43"/>
    </row>
    <row r="50" spans="2:11" x14ac:dyDescent="0.2">
      <c r="B50" s="8"/>
      <c r="C50" s="25"/>
      <c r="D50" s="26"/>
      <c r="E50" s="27"/>
      <c r="F50" s="33"/>
      <c r="G50" s="34" t="s">
        <v>97</v>
      </c>
      <c r="H50" s="29"/>
      <c r="I50" s="63">
        <v>5845000</v>
      </c>
      <c r="J50" s="64"/>
    </row>
    <row r="51" spans="2:11" x14ac:dyDescent="0.2">
      <c r="B51" s="8"/>
      <c r="C51" s="25"/>
      <c r="D51" s="26"/>
      <c r="E51" s="27"/>
      <c r="F51" s="33"/>
      <c r="G51" s="34"/>
      <c r="H51" s="29"/>
      <c r="I51" s="63"/>
      <c r="J51" s="64"/>
    </row>
    <row r="52" spans="2:11" x14ac:dyDescent="0.2">
      <c r="B52" s="8"/>
      <c r="C52" s="25"/>
      <c r="D52" s="26"/>
      <c r="E52" s="27"/>
      <c r="F52" s="33"/>
      <c r="G52" s="34"/>
      <c r="H52" s="29"/>
      <c r="I52" s="63"/>
      <c r="J52" s="64"/>
    </row>
    <row r="53" spans="2:11" x14ac:dyDescent="0.2">
      <c r="B53" s="8"/>
      <c r="C53" s="25"/>
      <c r="D53" s="26"/>
      <c r="E53" s="27"/>
      <c r="F53" s="33"/>
      <c r="G53" s="34"/>
      <c r="H53" s="29"/>
      <c r="I53" s="63"/>
      <c r="J53" s="64"/>
    </row>
    <row r="54" spans="2:11" x14ac:dyDescent="0.2">
      <c r="B54" s="8"/>
      <c r="C54" s="25"/>
      <c r="D54" s="26"/>
      <c r="E54" s="27"/>
      <c r="F54" s="33"/>
      <c r="G54" s="34"/>
      <c r="H54" s="29"/>
      <c r="I54" s="63"/>
      <c r="J54" s="64"/>
    </row>
    <row r="55" spans="2:11" x14ac:dyDescent="0.2">
      <c r="B55" s="8"/>
      <c r="C55" s="25"/>
      <c r="D55" s="26"/>
      <c r="E55" s="27"/>
      <c r="F55" s="33"/>
      <c r="G55" s="34"/>
      <c r="H55" s="29"/>
      <c r="I55" s="63"/>
      <c r="J55" s="64"/>
    </row>
    <row r="56" spans="2:11" x14ac:dyDescent="0.2">
      <c r="B56" s="8"/>
      <c r="C56" s="25"/>
      <c r="D56" s="26"/>
      <c r="E56" s="27"/>
      <c r="F56" s="33"/>
      <c r="G56" s="34"/>
      <c r="H56" s="29"/>
      <c r="I56" s="63"/>
      <c r="J56" s="64"/>
    </row>
    <row r="57" spans="2:11" x14ac:dyDescent="0.2">
      <c r="B57" s="8"/>
      <c r="C57" s="25"/>
      <c r="D57" s="26"/>
      <c r="E57" s="27"/>
      <c r="F57" s="33"/>
      <c r="G57" s="34"/>
      <c r="H57" s="29"/>
      <c r="I57" s="63"/>
      <c r="J57" s="64"/>
    </row>
    <row r="58" spans="2:11" x14ac:dyDescent="0.2">
      <c r="B58" s="8"/>
      <c r="C58" s="25"/>
      <c r="D58" s="26"/>
      <c r="E58" s="27"/>
      <c r="F58" s="33"/>
      <c r="G58" s="34"/>
      <c r="H58" s="29"/>
      <c r="I58" s="63"/>
      <c r="J58" s="64"/>
    </row>
    <row r="59" spans="2:11" x14ac:dyDescent="0.2">
      <c r="B59" s="8"/>
      <c r="C59" s="25"/>
      <c r="D59" s="26"/>
      <c r="E59" s="27"/>
      <c r="F59" s="33"/>
      <c r="G59" s="34"/>
      <c r="H59" s="29"/>
      <c r="I59" s="63"/>
      <c r="J59" s="64"/>
    </row>
    <row r="60" spans="2:11" x14ac:dyDescent="0.2">
      <c r="B60" s="8"/>
      <c r="C60" s="25"/>
      <c r="D60" s="26"/>
      <c r="E60" s="27"/>
      <c r="F60" s="33"/>
      <c r="G60" s="34"/>
      <c r="H60" s="29"/>
      <c r="I60" s="63"/>
      <c r="J60" s="64"/>
    </row>
    <row r="61" spans="2:11" x14ac:dyDescent="0.2">
      <c r="B61" s="8"/>
      <c r="C61" s="25"/>
      <c r="D61" s="26"/>
      <c r="E61" s="27"/>
      <c r="F61" s="33"/>
      <c r="G61" s="34"/>
      <c r="H61" s="29"/>
      <c r="I61" s="63"/>
      <c r="J61" s="64"/>
    </row>
    <row r="62" spans="2:11" x14ac:dyDescent="0.2">
      <c r="B62" s="8"/>
      <c r="C62" s="25"/>
      <c r="D62" s="26"/>
      <c r="E62" s="27"/>
      <c r="F62" s="33"/>
      <c r="G62" s="34"/>
      <c r="H62" s="29"/>
      <c r="I62" s="63"/>
      <c r="J62" s="64"/>
    </row>
    <row r="63" spans="2:11" x14ac:dyDescent="0.2">
      <c r="B63" s="8"/>
      <c r="C63" s="25"/>
      <c r="D63" s="26"/>
      <c r="E63" s="27"/>
      <c r="F63" s="33"/>
      <c r="G63" s="34"/>
      <c r="H63" s="29"/>
      <c r="I63" s="63"/>
      <c r="J63" s="64"/>
    </row>
    <row r="64" spans="2:11" x14ac:dyDescent="0.2">
      <c r="B64" s="8"/>
      <c r="C64" s="25"/>
      <c r="D64" s="26"/>
      <c r="E64" s="27"/>
      <c r="F64" s="33"/>
      <c r="G64" s="34"/>
      <c r="H64" s="29"/>
      <c r="I64" s="63"/>
      <c r="J64" s="64"/>
    </row>
    <row r="65" spans="2:10" x14ac:dyDescent="0.2">
      <c r="B65" s="8"/>
      <c r="C65" s="25"/>
      <c r="D65" s="26"/>
      <c r="E65" s="27"/>
      <c r="F65" s="33"/>
      <c r="G65" s="34"/>
      <c r="H65" s="29"/>
      <c r="I65" s="63"/>
      <c r="J65" s="64"/>
    </row>
    <row r="66" spans="2:10" x14ac:dyDescent="0.2">
      <c r="B66" s="8"/>
      <c r="C66" s="25"/>
      <c r="D66" s="26"/>
      <c r="E66" s="27"/>
      <c r="F66" s="33"/>
      <c r="G66" s="34"/>
      <c r="H66" s="29"/>
      <c r="I66" s="63"/>
      <c r="J66" s="64"/>
    </row>
    <row r="67" spans="2:10" ht="13.5" thickBot="1" x14ac:dyDescent="0.25">
      <c r="B67" s="8"/>
      <c r="C67" s="25"/>
      <c r="D67" s="26"/>
      <c r="E67" s="27"/>
      <c r="F67" s="35"/>
      <c r="G67" s="36"/>
      <c r="H67" s="29"/>
      <c r="I67" s="63"/>
      <c r="J67" s="64"/>
    </row>
    <row r="68" spans="2:10" x14ac:dyDescent="0.2">
      <c r="B68" s="7"/>
      <c r="C68" s="3"/>
      <c r="D68" s="3"/>
      <c r="E68" s="3"/>
      <c r="F68" s="4"/>
      <c r="G68" s="4"/>
      <c r="H68" s="3"/>
      <c r="I68" s="3"/>
      <c r="J68" s="37"/>
    </row>
    <row r="69" spans="2:10" ht="13.5" thickBot="1" x14ac:dyDescent="0.25">
      <c r="B69" s="23" t="s">
        <v>0</v>
      </c>
      <c r="C69" s="5"/>
      <c r="D69" s="5"/>
      <c r="E69" s="24"/>
      <c r="F69" s="5"/>
      <c r="G69" s="5"/>
      <c r="H69" s="5"/>
      <c r="I69" s="5"/>
      <c r="J69" s="38"/>
    </row>
    <row r="70" spans="2:10" x14ac:dyDescent="0.2">
      <c r="B70" s="65" t="s">
        <v>100</v>
      </c>
      <c r="C70" s="66"/>
      <c r="D70" s="66"/>
      <c r="E70" s="66"/>
      <c r="F70" s="66"/>
      <c r="G70" s="66"/>
      <c r="H70" s="66"/>
      <c r="I70" s="66"/>
      <c r="J70" s="67"/>
    </row>
    <row r="71" spans="2:10" x14ac:dyDescent="0.2">
      <c r="B71" s="68" t="s">
        <v>100</v>
      </c>
      <c r="C71" s="69"/>
      <c r="D71" s="69"/>
      <c r="E71" s="69"/>
      <c r="F71" s="69"/>
      <c r="G71" s="69"/>
      <c r="H71" s="69"/>
      <c r="I71" s="69"/>
      <c r="J71" s="70"/>
    </row>
    <row r="72" spans="2:10" ht="13.5" thickBot="1" x14ac:dyDescent="0.25">
      <c r="B72" s="71" t="s">
        <v>100</v>
      </c>
      <c r="C72" s="72"/>
      <c r="D72" s="72"/>
      <c r="E72" s="72"/>
      <c r="F72" s="72"/>
      <c r="G72" s="72"/>
      <c r="H72" s="72"/>
      <c r="I72" s="72"/>
      <c r="J72" s="73"/>
    </row>
    <row r="73" spans="2:10" x14ac:dyDescent="0.2">
      <c r="B73" s="60"/>
      <c r="C73" s="60"/>
      <c r="D73" s="60"/>
      <c r="E73" s="60"/>
      <c r="F73" s="60"/>
      <c r="G73" s="60"/>
      <c r="H73" s="60"/>
      <c r="I73" s="60"/>
    </row>
  </sheetData>
  <mergeCells count="69">
    <mergeCell ref="B70:J70"/>
    <mergeCell ref="B71:J71"/>
    <mergeCell ref="B72:J72"/>
    <mergeCell ref="I5:J5"/>
    <mergeCell ref="F8:G8"/>
    <mergeCell ref="E5:G5"/>
    <mergeCell ref="E6:G6"/>
    <mergeCell ref="E7:G7"/>
    <mergeCell ref="I64:J64"/>
    <mergeCell ref="I65:J65"/>
    <mergeCell ref="I59:J59"/>
    <mergeCell ref="I66:J66"/>
    <mergeCell ref="I67:J67"/>
    <mergeCell ref="I60:J60"/>
    <mergeCell ref="I61:J61"/>
    <mergeCell ref="I62:J62"/>
    <mergeCell ref="I63:J63"/>
    <mergeCell ref="I55:J55"/>
    <mergeCell ref="I56:J56"/>
    <mergeCell ref="I57:J57"/>
    <mergeCell ref="I58:J58"/>
    <mergeCell ref="I51:J51"/>
    <mergeCell ref="I52:J52"/>
    <mergeCell ref="I53:J53"/>
    <mergeCell ref="I54:J54"/>
    <mergeCell ref="I47:J47"/>
    <mergeCell ref="I48:J48"/>
    <mergeCell ref="I49:J49"/>
    <mergeCell ref="I50:J50"/>
    <mergeCell ref="I43:J43"/>
    <mergeCell ref="I44:J44"/>
    <mergeCell ref="I45:J45"/>
    <mergeCell ref="I46:J46"/>
    <mergeCell ref="I39:J39"/>
    <mergeCell ref="I40:J40"/>
    <mergeCell ref="I41:J41"/>
    <mergeCell ref="I42:J42"/>
    <mergeCell ref="I37:J37"/>
    <mergeCell ref="I38:J38"/>
    <mergeCell ref="I31:J31"/>
    <mergeCell ref="I32:J32"/>
    <mergeCell ref="I33:J33"/>
    <mergeCell ref="I34:J34"/>
    <mergeCell ref="I30:J30"/>
    <mergeCell ref="I25:J25"/>
    <mergeCell ref="I26:J26"/>
    <mergeCell ref="I35:J35"/>
    <mergeCell ref="I36:J36"/>
    <mergeCell ref="I17:J17"/>
    <mergeCell ref="I18:J18"/>
    <mergeCell ref="I27:J27"/>
    <mergeCell ref="I28:J28"/>
    <mergeCell ref="I29:J29"/>
    <mergeCell ref="B73:I73"/>
    <mergeCell ref="I8:J8"/>
    <mergeCell ref="I9:J9"/>
    <mergeCell ref="I10:J10"/>
    <mergeCell ref="I11:J11"/>
    <mergeCell ref="I23:J23"/>
    <mergeCell ref="I24:J24"/>
    <mergeCell ref="I12:J12"/>
    <mergeCell ref="I13:J13"/>
    <mergeCell ref="I14:J14"/>
    <mergeCell ref="I15:J15"/>
    <mergeCell ref="I16:J16"/>
    <mergeCell ref="I19:J19"/>
    <mergeCell ref="I20:J20"/>
    <mergeCell ref="I21:J21"/>
    <mergeCell ref="I22:J22"/>
  </mergeCells>
  <phoneticPr fontId="0" type="noConversion"/>
  <pageMargins left="0.75" right="0.75" top="1" bottom="1" header="0.5" footer="0.5"/>
  <pageSetup scale="67" orientation="portrait" horizontalDpi="120" verticalDpi="144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A0BCF-11EE-41BA-BCAD-E3BCC9A9DE4E}">
  <dimension ref="A3:C5"/>
  <sheetViews>
    <sheetView showGridLines="0" workbookViewId="0">
      <selection activeCell="C4" sqref="B4:C4"/>
    </sheetView>
  </sheetViews>
  <sheetFormatPr baseColWidth="10" defaultRowHeight="12.75" x14ac:dyDescent="0.2"/>
  <cols>
    <col min="1" max="1" width="23.140625" bestFit="1" customWidth="1"/>
    <col min="2" max="2" width="19.7109375" bestFit="1" customWidth="1"/>
    <col min="3" max="3" width="25.5703125" bestFit="1" customWidth="1"/>
  </cols>
  <sheetData>
    <row r="3" spans="1:3" x14ac:dyDescent="0.2">
      <c r="A3" s="89" t="s">
        <v>253</v>
      </c>
      <c r="B3" t="s">
        <v>255</v>
      </c>
      <c r="C3" t="s">
        <v>256</v>
      </c>
    </row>
    <row r="4" spans="1:3" x14ac:dyDescent="0.2">
      <c r="A4" s="90" t="s">
        <v>252</v>
      </c>
      <c r="B4" s="91">
        <v>39</v>
      </c>
      <c r="C4" s="92">
        <v>134379128</v>
      </c>
    </row>
    <row r="5" spans="1:3" x14ac:dyDescent="0.2">
      <c r="A5" s="90" t="s">
        <v>254</v>
      </c>
      <c r="B5" s="91">
        <v>39</v>
      </c>
      <c r="C5" s="92">
        <v>134379128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D596E-5190-4D34-A8FC-737A4F9FD256}">
  <dimension ref="A1:AT41"/>
  <sheetViews>
    <sheetView showGridLines="0" topLeftCell="F1" zoomScaleNormal="100" workbookViewId="0">
      <selection activeCell="J28" sqref="J28"/>
    </sheetView>
  </sheetViews>
  <sheetFormatPr baseColWidth="10" defaultRowHeight="12.75" x14ac:dyDescent="0.2"/>
  <cols>
    <col min="8" max="8" width="16.42578125" customWidth="1"/>
    <col min="9" max="9" width="17.42578125" bestFit="1" customWidth="1"/>
    <col min="11" max="12" width="15.140625" bestFit="1" customWidth="1"/>
    <col min="13" max="13" width="26" customWidth="1"/>
    <col min="14" max="14" width="12.42578125" bestFit="1" customWidth="1"/>
    <col min="15" max="15" width="10.140625" bestFit="1" customWidth="1"/>
    <col min="16" max="16" width="13.7109375" bestFit="1" customWidth="1"/>
  </cols>
  <sheetData>
    <row r="1" spans="1:46" ht="15" x14ac:dyDescent="0.25">
      <c r="J1" s="78" t="s">
        <v>111</v>
      </c>
      <c r="K1" s="79">
        <f>SUBTOTAL(9,K3:K41)</f>
        <v>144667628</v>
      </c>
      <c r="L1" s="79">
        <f>SUBTOTAL(9,L3:L41)</f>
        <v>134379128</v>
      </c>
      <c r="M1" s="79"/>
      <c r="N1" s="79"/>
      <c r="O1" s="79"/>
      <c r="P1" s="79"/>
    </row>
    <row r="2" spans="1:46" s="82" customFormat="1" ht="39.950000000000003" customHeight="1" x14ac:dyDescent="0.2">
      <c r="A2" s="80" t="s">
        <v>112</v>
      </c>
      <c r="B2" s="80" t="s">
        <v>113</v>
      </c>
      <c r="C2" s="80" t="s">
        <v>114</v>
      </c>
      <c r="D2" s="80" t="s">
        <v>115</v>
      </c>
      <c r="E2" s="80" t="s">
        <v>117</v>
      </c>
      <c r="F2" s="80" t="s">
        <v>118</v>
      </c>
      <c r="G2" s="80" t="s">
        <v>119</v>
      </c>
      <c r="H2" s="81" t="s">
        <v>212</v>
      </c>
      <c r="I2" s="81" t="s">
        <v>116</v>
      </c>
      <c r="J2" s="80" t="s">
        <v>120</v>
      </c>
      <c r="K2" s="80" t="s">
        <v>121</v>
      </c>
      <c r="L2" s="80" t="s">
        <v>122</v>
      </c>
      <c r="M2" s="81" t="s">
        <v>123</v>
      </c>
      <c r="N2" s="81" t="s">
        <v>124</v>
      </c>
      <c r="O2" s="81" t="s">
        <v>125</v>
      </c>
      <c r="P2" s="81" t="s">
        <v>126</v>
      </c>
      <c r="Q2" s="80" t="s">
        <v>127</v>
      </c>
      <c r="R2" s="80" t="s">
        <v>128</v>
      </c>
      <c r="S2" s="80" t="s">
        <v>129</v>
      </c>
      <c r="T2" s="80" t="s">
        <v>130</v>
      </c>
      <c r="U2" s="80" t="s">
        <v>131</v>
      </c>
      <c r="V2" s="80" t="s">
        <v>132</v>
      </c>
      <c r="W2" s="80" t="s">
        <v>133</v>
      </c>
      <c r="X2" s="80" t="s">
        <v>134</v>
      </c>
      <c r="Y2" s="80" t="s">
        <v>135</v>
      </c>
      <c r="Z2" s="80" t="s">
        <v>136</v>
      </c>
      <c r="AA2" s="80" t="s">
        <v>137</v>
      </c>
      <c r="AB2" s="80" t="s">
        <v>138</v>
      </c>
      <c r="AC2" s="80" t="s">
        <v>139</v>
      </c>
      <c r="AD2" s="80" t="s">
        <v>140</v>
      </c>
      <c r="AE2" s="80" t="s">
        <v>141</v>
      </c>
      <c r="AF2" s="80" t="s">
        <v>142</v>
      </c>
      <c r="AG2" s="80" t="s">
        <v>143</v>
      </c>
      <c r="AH2" s="80" t="s">
        <v>144</v>
      </c>
      <c r="AI2" s="80" t="s">
        <v>145</v>
      </c>
      <c r="AJ2" s="80" t="s">
        <v>146</v>
      </c>
      <c r="AK2" s="80" t="s">
        <v>147</v>
      </c>
      <c r="AL2" s="80" t="s">
        <v>148</v>
      </c>
      <c r="AM2" s="80" t="s">
        <v>149</v>
      </c>
      <c r="AN2" s="80" t="s">
        <v>150</v>
      </c>
      <c r="AO2" s="80" t="s">
        <v>151</v>
      </c>
      <c r="AP2" s="80" t="s">
        <v>152</v>
      </c>
      <c r="AQ2" s="80" t="s">
        <v>153</v>
      </c>
      <c r="AR2" s="80" t="s">
        <v>154</v>
      </c>
      <c r="AS2" s="80" t="s">
        <v>155</v>
      </c>
      <c r="AT2" s="80" t="s">
        <v>156</v>
      </c>
    </row>
    <row r="3" spans="1:46" s="87" customFormat="1" ht="11.25" x14ac:dyDescent="0.2">
      <c r="A3" s="83">
        <v>805001115</v>
      </c>
      <c r="B3" s="83" t="s">
        <v>157</v>
      </c>
      <c r="C3" s="83" t="s">
        <v>158</v>
      </c>
      <c r="D3" s="83">
        <v>641</v>
      </c>
      <c r="E3" s="83" t="s">
        <v>160</v>
      </c>
      <c r="F3" s="83">
        <v>641</v>
      </c>
      <c r="G3" s="83">
        <v>1221601882</v>
      </c>
      <c r="H3" s="83" t="s">
        <v>213</v>
      </c>
      <c r="I3" s="84" t="s">
        <v>159</v>
      </c>
      <c r="J3" s="85">
        <v>44028</v>
      </c>
      <c r="K3" s="86">
        <v>51000</v>
      </c>
      <c r="L3" s="86">
        <v>6000</v>
      </c>
      <c r="M3" s="88" t="s">
        <v>252</v>
      </c>
      <c r="N3" s="86"/>
      <c r="O3" s="86"/>
      <c r="P3" s="86"/>
      <c r="Q3" s="83" t="s">
        <v>161</v>
      </c>
      <c r="R3" s="83" t="s">
        <v>162</v>
      </c>
      <c r="S3" s="83">
        <v>51000</v>
      </c>
      <c r="T3" s="83">
        <v>0</v>
      </c>
      <c r="U3" s="83">
        <v>0</v>
      </c>
      <c r="V3" s="83">
        <v>0</v>
      </c>
      <c r="W3" s="83">
        <v>0</v>
      </c>
      <c r="X3" s="83">
        <v>0</v>
      </c>
      <c r="Y3" s="83">
        <v>51000</v>
      </c>
      <c r="Z3" s="83">
        <v>0</v>
      </c>
      <c r="AA3" s="83">
        <v>49980</v>
      </c>
      <c r="AB3" s="83">
        <v>1020</v>
      </c>
      <c r="AC3" s="83">
        <v>2200916568</v>
      </c>
      <c r="AD3" s="85">
        <v>44089</v>
      </c>
      <c r="AE3" s="83">
        <v>9116344</v>
      </c>
      <c r="AF3" s="83">
        <v>201898549606627</v>
      </c>
      <c r="AG3" s="83"/>
      <c r="AH3" s="83"/>
      <c r="AI3" s="85">
        <v>44054</v>
      </c>
      <c r="AJ3" s="83"/>
      <c r="AK3" s="83">
        <v>2</v>
      </c>
      <c r="AL3" s="83"/>
      <c r="AM3" s="83" t="s">
        <v>163</v>
      </c>
      <c r="AN3" s="83">
        <v>1</v>
      </c>
      <c r="AO3" s="83">
        <v>20200830</v>
      </c>
      <c r="AP3" s="83">
        <v>20200811</v>
      </c>
      <c r="AQ3" s="83">
        <v>51000</v>
      </c>
      <c r="AR3" s="83">
        <v>0</v>
      </c>
      <c r="AS3" s="83"/>
      <c r="AT3" s="83">
        <v>20220207</v>
      </c>
    </row>
    <row r="4" spans="1:46" s="87" customFormat="1" ht="11.25" x14ac:dyDescent="0.2">
      <c r="A4" s="83">
        <v>805001115</v>
      </c>
      <c r="B4" s="83" t="s">
        <v>157</v>
      </c>
      <c r="C4" s="83" t="s">
        <v>164</v>
      </c>
      <c r="D4" s="83">
        <v>1614</v>
      </c>
      <c r="E4" s="83" t="s">
        <v>166</v>
      </c>
      <c r="F4" s="83">
        <v>1614</v>
      </c>
      <c r="G4" s="83"/>
      <c r="H4" s="83" t="s">
        <v>214</v>
      </c>
      <c r="I4" s="84" t="s">
        <v>165</v>
      </c>
      <c r="J4" s="85">
        <v>44553</v>
      </c>
      <c r="K4" s="86">
        <v>650000</v>
      </c>
      <c r="L4" s="86">
        <v>650000</v>
      </c>
      <c r="M4" s="88" t="s">
        <v>252</v>
      </c>
      <c r="N4" s="86"/>
      <c r="O4" s="86"/>
      <c r="P4" s="86"/>
      <c r="Q4" s="83" t="s">
        <v>161</v>
      </c>
      <c r="R4" s="83" t="s">
        <v>162</v>
      </c>
      <c r="S4" s="83">
        <v>650000</v>
      </c>
      <c r="T4" s="83">
        <v>0</v>
      </c>
      <c r="U4" s="83">
        <v>0</v>
      </c>
      <c r="V4" s="83">
        <v>0</v>
      </c>
      <c r="W4" s="83">
        <v>0</v>
      </c>
      <c r="X4" s="83">
        <v>0</v>
      </c>
      <c r="Y4" s="83">
        <v>650000</v>
      </c>
      <c r="Z4" s="83">
        <v>0</v>
      </c>
      <c r="AA4" s="83"/>
      <c r="AB4" s="83"/>
      <c r="AC4" s="83"/>
      <c r="AD4" s="83"/>
      <c r="AE4" s="83"/>
      <c r="AF4" s="83">
        <v>212458544540607</v>
      </c>
      <c r="AG4" s="83"/>
      <c r="AH4" s="83"/>
      <c r="AI4" s="85">
        <v>44566</v>
      </c>
      <c r="AJ4" s="83"/>
      <c r="AK4" s="83">
        <v>2</v>
      </c>
      <c r="AL4" s="83"/>
      <c r="AM4" s="83" t="s">
        <v>163</v>
      </c>
      <c r="AN4" s="83">
        <v>1</v>
      </c>
      <c r="AO4" s="83">
        <v>20220130</v>
      </c>
      <c r="AP4" s="83">
        <v>20220106</v>
      </c>
      <c r="AQ4" s="83">
        <v>650000</v>
      </c>
      <c r="AR4" s="83">
        <v>0</v>
      </c>
      <c r="AS4" s="83"/>
      <c r="AT4" s="83">
        <v>20220207</v>
      </c>
    </row>
    <row r="5" spans="1:46" s="87" customFormat="1" ht="11.25" x14ac:dyDescent="0.2">
      <c r="A5" s="83">
        <v>805001115</v>
      </c>
      <c r="B5" s="83" t="s">
        <v>157</v>
      </c>
      <c r="C5" s="83" t="s">
        <v>164</v>
      </c>
      <c r="D5" s="83">
        <v>1616</v>
      </c>
      <c r="E5" s="83" t="s">
        <v>166</v>
      </c>
      <c r="F5" s="83">
        <v>1616</v>
      </c>
      <c r="G5" s="83"/>
      <c r="H5" s="83" t="s">
        <v>215</v>
      </c>
      <c r="I5" s="84" t="s">
        <v>167</v>
      </c>
      <c r="J5" s="85">
        <v>44553</v>
      </c>
      <c r="K5" s="86">
        <v>1237500</v>
      </c>
      <c r="L5" s="86">
        <v>1237500</v>
      </c>
      <c r="M5" s="88" t="s">
        <v>252</v>
      </c>
      <c r="N5" s="86"/>
      <c r="O5" s="86"/>
      <c r="P5" s="86"/>
      <c r="Q5" s="83" t="s">
        <v>161</v>
      </c>
      <c r="R5" s="83" t="s">
        <v>162</v>
      </c>
      <c r="S5" s="83">
        <v>1237500</v>
      </c>
      <c r="T5" s="83">
        <v>0</v>
      </c>
      <c r="U5" s="83">
        <v>0</v>
      </c>
      <c r="V5" s="83">
        <v>0</v>
      </c>
      <c r="W5" s="83">
        <v>0</v>
      </c>
      <c r="X5" s="83">
        <v>0</v>
      </c>
      <c r="Y5" s="83">
        <v>1237500</v>
      </c>
      <c r="Z5" s="83">
        <v>0</v>
      </c>
      <c r="AA5" s="83"/>
      <c r="AB5" s="83"/>
      <c r="AC5" s="83"/>
      <c r="AD5" s="83"/>
      <c r="AE5" s="83"/>
      <c r="AF5" s="83">
        <v>213148516541128</v>
      </c>
      <c r="AG5" s="83"/>
      <c r="AH5" s="83"/>
      <c r="AI5" s="85">
        <v>44566</v>
      </c>
      <c r="AJ5" s="83"/>
      <c r="AK5" s="83">
        <v>2</v>
      </c>
      <c r="AL5" s="83"/>
      <c r="AM5" s="83" t="s">
        <v>163</v>
      </c>
      <c r="AN5" s="83">
        <v>1</v>
      </c>
      <c r="AO5" s="83">
        <v>20220130</v>
      </c>
      <c r="AP5" s="83">
        <v>20220105</v>
      </c>
      <c r="AQ5" s="83">
        <v>1237500</v>
      </c>
      <c r="AR5" s="83">
        <v>0</v>
      </c>
      <c r="AS5" s="83"/>
      <c r="AT5" s="83">
        <v>20220207</v>
      </c>
    </row>
    <row r="6" spans="1:46" s="87" customFormat="1" ht="11.25" x14ac:dyDescent="0.2">
      <c r="A6" s="83">
        <v>805001115</v>
      </c>
      <c r="B6" s="83" t="s">
        <v>157</v>
      </c>
      <c r="C6" s="83" t="s">
        <v>164</v>
      </c>
      <c r="D6" s="83">
        <v>338</v>
      </c>
      <c r="E6" s="83" t="s">
        <v>166</v>
      </c>
      <c r="F6" s="83">
        <v>338</v>
      </c>
      <c r="G6" s="83"/>
      <c r="H6" s="83" t="s">
        <v>216</v>
      </c>
      <c r="I6" s="84" t="s">
        <v>168</v>
      </c>
      <c r="J6" s="85">
        <v>44153</v>
      </c>
      <c r="K6" s="86">
        <v>24700000</v>
      </c>
      <c r="L6" s="86">
        <v>24700000</v>
      </c>
      <c r="M6" s="88" t="s">
        <v>252</v>
      </c>
      <c r="N6" s="86"/>
      <c r="O6" s="86"/>
      <c r="P6" s="86"/>
      <c r="Q6" s="83" t="s">
        <v>161</v>
      </c>
      <c r="R6" s="83" t="s">
        <v>162</v>
      </c>
      <c r="S6" s="83">
        <v>24700000</v>
      </c>
      <c r="T6" s="83">
        <v>0</v>
      </c>
      <c r="U6" s="83">
        <v>0</v>
      </c>
      <c r="V6" s="83">
        <v>0</v>
      </c>
      <c r="W6" s="83">
        <v>0</v>
      </c>
      <c r="X6" s="83">
        <v>0</v>
      </c>
      <c r="Y6" s="83">
        <v>24700000</v>
      </c>
      <c r="Z6" s="83">
        <v>0</v>
      </c>
      <c r="AA6" s="83"/>
      <c r="AB6" s="83"/>
      <c r="AC6" s="83"/>
      <c r="AD6" s="83"/>
      <c r="AE6" s="83"/>
      <c r="AF6" s="83">
        <v>203496046384958</v>
      </c>
      <c r="AG6" s="83"/>
      <c r="AH6" s="83"/>
      <c r="AI6" s="85">
        <v>44153</v>
      </c>
      <c r="AJ6" s="83"/>
      <c r="AK6" s="83">
        <v>2</v>
      </c>
      <c r="AL6" s="83"/>
      <c r="AM6" s="83" t="s">
        <v>163</v>
      </c>
      <c r="AN6" s="83">
        <v>5</v>
      </c>
      <c r="AO6" s="83">
        <v>20210628</v>
      </c>
      <c r="AP6" s="83">
        <v>20210611</v>
      </c>
      <c r="AQ6" s="83">
        <v>24700000</v>
      </c>
      <c r="AR6" s="83">
        <v>0</v>
      </c>
      <c r="AS6" s="83"/>
      <c r="AT6" s="83">
        <v>20220207</v>
      </c>
    </row>
    <row r="7" spans="1:46" s="87" customFormat="1" ht="11.25" x14ac:dyDescent="0.2">
      <c r="A7" s="83">
        <v>805001115</v>
      </c>
      <c r="B7" s="83" t="s">
        <v>157</v>
      </c>
      <c r="C7" s="83" t="s">
        <v>164</v>
      </c>
      <c r="D7" s="83">
        <v>951</v>
      </c>
      <c r="E7" s="83" t="s">
        <v>166</v>
      </c>
      <c r="F7" s="83">
        <v>951</v>
      </c>
      <c r="G7" s="83"/>
      <c r="H7" s="83" t="s">
        <v>217</v>
      </c>
      <c r="I7" s="84" t="s">
        <v>169</v>
      </c>
      <c r="J7" s="85">
        <v>44308</v>
      </c>
      <c r="K7" s="86">
        <v>95000</v>
      </c>
      <c r="L7" s="86">
        <v>95000</v>
      </c>
      <c r="M7" s="88" t="s">
        <v>252</v>
      </c>
      <c r="N7" s="86"/>
      <c r="O7" s="86"/>
      <c r="P7" s="86"/>
      <c r="Q7" s="83" t="s">
        <v>161</v>
      </c>
      <c r="R7" s="83" t="s">
        <v>162</v>
      </c>
      <c r="S7" s="83">
        <v>95000</v>
      </c>
      <c r="T7" s="83">
        <v>0</v>
      </c>
      <c r="U7" s="83">
        <v>0</v>
      </c>
      <c r="V7" s="83">
        <v>0</v>
      </c>
      <c r="W7" s="83">
        <v>0</v>
      </c>
      <c r="X7" s="83">
        <v>0</v>
      </c>
      <c r="Y7" s="83">
        <v>95000</v>
      </c>
      <c r="Z7" s="83">
        <v>0</v>
      </c>
      <c r="AA7" s="83"/>
      <c r="AB7" s="83"/>
      <c r="AC7" s="83"/>
      <c r="AD7" s="83"/>
      <c r="AE7" s="83"/>
      <c r="AF7" s="83">
        <v>211543360379556</v>
      </c>
      <c r="AG7" s="83"/>
      <c r="AH7" s="83"/>
      <c r="AI7" s="85">
        <v>44330</v>
      </c>
      <c r="AJ7" s="83"/>
      <c r="AK7" s="83">
        <v>2</v>
      </c>
      <c r="AL7" s="83"/>
      <c r="AM7" s="83" t="s">
        <v>163</v>
      </c>
      <c r="AN7" s="83">
        <v>2</v>
      </c>
      <c r="AO7" s="83">
        <v>20210628</v>
      </c>
      <c r="AP7" s="83">
        <v>20210611</v>
      </c>
      <c r="AQ7" s="83">
        <v>95000</v>
      </c>
      <c r="AR7" s="83">
        <v>0</v>
      </c>
      <c r="AS7" s="83"/>
      <c r="AT7" s="83">
        <v>20220207</v>
      </c>
    </row>
    <row r="8" spans="1:46" s="87" customFormat="1" ht="11.25" x14ac:dyDescent="0.2">
      <c r="A8" s="83">
        <v>805001115</v>
      </c>
      <c r="B8" s="83" t="s">
        <v>157</v>
      </c>
      <c r="C8" s="83" t="s">
        <v>164</v>
      </c>
      <c r="D8" s="83">
        <v>987</v>
      </c>
      <c r="E8" s="83" t="s">
        <v>166</v>
      </c>
      <c r="F8" s="83">
        <v>987</v>
      </c>
      <c r="G8" s="83"/>
      <c r="H8" s="83" t="s">
        <v>218</v>
      </c>
      <c r="I8" s="84" t="s">
        <v>170</v>
      </c>
      <c r="J8" s="85">
        <v>44314</v>
      </c>
      <c r="K8" s="86">
        <v>1180000</v>
      </c>
      <c r="L8" s="86">
        <v>1180000</v>
      </c>
      <c r="M8" s="88" t="s">
        <v>252</v>
      </c>
      <c r="N8" s="86"/>
      <c r="O8" s="86"/>
      <c r="P8" s="86"/>
      <c r="Q8" s="83" t="s">
        <v>161</v>
      </c>
      <c r="R8" s="83" t="s">
        <v>162</v>
      </c>
      <c r="S8" s="83">
        <v>1180000</v>
      </c>
      <c r="T8" s="83">
        <v>0</v>
      </c>
      <c r="U8" s="83">
        <v>0</v>
      </c>
      <c r="V8" s="83">
        <v>0</v>
      </c>
      <c r="W8" s="83">
        <v>0</v>
      </c>
      <c r="X8" s="83">
        <v>0</v>
      </c>
      <c r="Y8" s="83">
        <v>1180000</v>
      </c>
      <c r="Z8" s="83">
        <v>0</v>
      </c>
      <c r="AA8" s="83"/>
      <c r="AB8" s="83"/>
      <c r="AC8" s="83"/>
      <c r="AD8" s="83"/>
      <c r="AE8" s="83"/>
      <c r="AF8" s="83">
        <v>211048516607394</v>
      </c>
      <c r="AG8" s="83"/>
      <c r="AH8" s="83"/>
      <c r="AI8" s="85">
        <v>44330</v>
      </c>
      <c r="AJ8" s="83"/>
      <c r="AK8" s="83">
        <v>2</v>
      </c>
      <c r="AL8" s="83"/>
      <c r="AM8" s="83" t="s">
        <v>163</v>
      </c>
      <c r="AN8" s="83">
        <v>1</v>
      </c>
      <c r="AO8" s="83">
        <v>20210527</v>
      </c>
      <c r="AP8" s="83">
        <v>20210514</v>
      </c>
      <c r="AQ8" s="83">
        <v>1180000</v>
      </c>
      <c r="AR8" s="83">
        <v>0</v>
      </c>
      <c r="AS8" s="83"/>
      <c r="AT8" s="83">
        <v>20220207</v>
      </c>
    </row>
    <row r="9" spans="1:46" s="87" customFormat="1" ht="11.25" x14ac:dyDescent="0.2">
      <c r="A9" s="83">
        <v>805001115</v>
      </c>
      <c r="B9" s="83" t="s">
        <v>157</v>
      </c>
      <c r="C9" s="83" t="s">
        <v>164</v>
      </c>
      <c r="D9" s="83">
        <v>994</v>
      </c>
      <c r="E9" s="83" t="s">
        <v>166</v>
      </c>
      <c r="F9" s="83">
        <v>994</v>
      </c>
      <c r="G9" s="83"/>
      <c r="H9" s="83" t="s">
        <v>219</v>
      </c>
      <c r="I9" s="84" t="s">
        <v>171</v>
      </c>
      <c r="J9" s="85">
        <v>44314</v>
      </c>
      <c r="K9" s="86">
        <v>1180000</v>
      </c>
      <c r="L9" s="86">
        <v>1180000</v>
      </c>
      <c r="M9" s="88" t="s">
        <v>252</v>
      </c>
      <c r="N9" s="86"/>
      <c r="O9" s="86"/>
      <c r="P9" s="86"/>
      <c r="Q9" s="83" t="s">
        <v>161</v>
      </c>
      <c r="R9" s="83" t="s">
        <v>162</v>
      </c>
      <c r="S9" s="83">
        <v>1180000</v>
      </c>
      <c r="T9" s="83">
        <v>0</v>
      </c>
      <c r="U9" s="83">
        <v>0</v>
      </c>
      <c r="V9" s="83">
        <v>0</v>
      </c>
      <c r="W9" s="83">
        <v>0</v>
      </c>
      <c r="X9" s="83">
        <v>0</v>
      </c>
      <c r="Y9" s="83">
        <v>1180000</v>
      </c>
      <c r="Z9" s="83">
        <v>0</v>
      </c>
      <c r="AA9" s="83"/>
      <c r="AB9" s="83"/>
      <c r="AC9" s="83"/>
      <c r="AD9" s="83"/>
      <c r="AE9" s="83"/>
      <c r="AF9" s="83">
        <v>211108523531382</v>
      </c>
      <c r="AG9" s="83"/>
      <c r="AH9" s="83"/>
      <c r="AI9" s="85">
        <v>44330</v>
      </c>
      <c r="AJ9" s="83"/>
      <c r="AK9" s="83">
        <v>2</v>
      </c>
      <c r="AL9" s="83"/>
      <c r="AM9" s="83" t="s">
        <v>163</v>
      </c>
      <c r="AN9" s="83">
        <v>1</v>
      </c>
      <c r="AO9" s="83">
        <v>20210527</v>
      </c>
      <c r="AP9" s="83">
        <v>20210514</v>
      </c>
      <c r="AQ9" s="83">
        <v>1180000</v>
      </c>
      <c r="AR9" s="83">
        <v>0</v>
      </c>
      <c r="AS9" s="83"/>
      <c r="AT9" s="83">
        <v>20220207</v>
      </c>
    </row>
    <row r="10" spans="1:46" s="87" customFormat="1" ht="11.25" x14ac:dyDescent="0.2">
      <c r="A10" s="83">
        <v>805001115</v>
      </c>
      <c r="B10" s="83" t="s">
        <v>157</v>
      </c>
      <c r="C10" s="83" t="s">
        <v>164</v>
      </c>
      <c r="D10" s="83">
        <v>997</v>
      </c>
      <c r="E10" s="83" t="s">
        <v>166</v>
      </c>
      <c r="F10" s="83">
        <v>997</v>
      </c>
      <c r="G10" s="83"/>
      <c r="H10" s="83" t="s">
        <v>220</v>
      </c>
      <c r="I10" s="84" t="s">
        <v>172</v>
      </c>
      <c r="J10" s="85">
        <v>44314</v>
      </c>
      <c r="K10" s="86">
        <v>1375000</v>
      </c>
      <c r="L10" s="86">
        <v>1375000</v>
      </c>
      <c r="M10" s="88" t="s">
        <v>252</v>
      </c>
      <c r="N10" s="86"/>
      <c r="O10" s="86"/>
      <c r="P10" s="86"/>
      <c r="Q10" s="83" t="s">
        <v>161</v>
      </c>
      <c r="R10" s="83" t="s">
        <v>162</v>
      </c>
      <c r="S10" s="83">
        <v>1375000</v>
      </c>
      <c r="T10" s="83">
        <v>0</v>
      </c>
      <c r="U10" s="83">
        <v>0</v>
      </c>
      <c r="V10" s="83">
        <v>0</v>
      </c>
      <c r="W10" s="83">
        <v>0</v>
      </c>
      <c r="X10" s="83">
        <v>0</v>
      </c>
      <c r="Y10" s="83">
        <v>1375000</v>
      </c>
      <c r="Z10" s="83">
        <v>0</v>
      </c>
      <c r="AA10" s="83"/>
      <c r="AB10" s="83"/>
      <c r="AC10" s="83"/>
      <c r="AD10" s="83"/>
      <c r="AE10" s="83"/>
      <c r="AF10" s="83">
        <v>210833080593848</v>
      </c>
      <c r="AG10" s="83"/>
      <c r="AH10" s="83"/>
      <c r="AI10" s="85">
        <v>44330</v>
      </c>
      <c r="AJ10" s="83"/>
      <c r="AK10" s="83">
        <v>2</v>
      </c>
      <c r="AL10" s="83"/>
      <c r="AM10" s="83" t="s">
        <v>163</v>
      </c>
      <c r="AN10" s="83">
        <v>1</v>
      </c>
      <c r="AO10" s="83">
        <v>20210527</v>
      </c>
      <c r="AP10" s="83">
        <v>20210514</v>
      </c>
      <c r="AQ10" s="83">
        <v>1375000</v>
      </c>
      <c r="AR10" s="83">
        <v>0</v>
      </c>
      <c r="AS10" s="83"/>
      <c r="AT10" s="83">
        <v>20220207</v>
      </c>
    </row>
    <row r="11" spans="1:46" s="87" customFormat="1" ht="11.25" x14ac:dyDescent="0.2">
      <c r="A11" s="83">
        <v>805001115</v>
      </c>
      <c r="B11" s="83" t="s">
        <v>157</v>
      </c>
      <c r="C11" s="83" t="s">
        <v>164</v>
      </c>
      <c r="D11" s="83">
        <v>1003</v>
      </c>
      <c r="E11" s="83" t="s">
        <v>166</v>
      </c>
      <c r="F11" s="83">
        <v>1003</v>
      </c>
      <c r="G11" s="83"/>
      <c r="H11" s="83" t="s">
        <v>221</v>
      </c>
      <c r="I11" s="84" t="s">
        <v>173</v>
      </c>
      <c r="J11" s="85">
        <v>44314</v>
      </c>
      <c r="K11" s="86">
        <v>5195000</v>
      </c>
      <c r="L11" s="86">
        <v>5195000</v>
      </c>
      <c r="M11" s="88" t="s">
        <v>252</v>
      </c>
      <c r="N11" s="86"/>
      <c r="O11" s="86"/>
      <c r="P11" s="86"/>
      <c r="Q11" s="83" t="s">
        <v>161</v>
      </c>
      <c r="R11" s="83" t="s">
        <v>162</v>
      </c>
      <c r="S11" s="83">
        <v>5195000</v>
      </c>
      <c r="T11" s="83">
        <v>0</v>
      </c>
      <c r="U11" s="83">
        <v>0</v>
      </c>
      <c r="V11" s="83">
        <v>0</v>
      </c>
      <c r="W11" s="83">
        <v>0</v>
      </c>
      <c r="X11" s="83">
        <v>0</v>
      </c>
      <c r="Y11" s="83">
        <v>5195000</v>
      </c>
      <c r="Z11" s="83">
        <v>0</v>
      </c>
      <c r="AA11" s="83"/>
      <c r="AB11" s="83"/>
      <c r="AC11" s="83"/>
      <c r="AD11" s="83"/>
      <c r="AE11" s="83"/>
      <c r="AF11" s="83">
        <v>211038516364580</v>
      </c>
      <c r="AG11" s="83"/>
      <c r="AH11" s="83"/>
      <c r="AI11" s="85">
        <v>44330</v>
      </c>
      <c r="AJ11" s="83"/>
      <c r="AK11" s="83">
        <v>2</v>
      </c>
      <c r="AL11" s="83"/>
      <c r="AM11" s="83" t="s">
        <v>163</v>
      </c>
      <c r="AN11" s="83">
        <v>1</v>
      </c>
      <c r="AO11" s="83">
        <v>20210527</v>
      </c>
      <c r="AP11" s="83">
        <v>20210514</v>
      </c>
      <c r="AQ11" s="83">
        <v>5195000</v>
      </c>
      <c r="AR11" s="83">
        <v>0</v>
      </c>
      <c r="AS11" s="83"/>
      <c r="AT11" s="83">
        <v>20220207</v>
      </c>
    </row>
    <row r="12" spans="1:46" s="87" customFormat="1" ht="11.25" x14ac:dyDescent="0.2">
      <c r="A12" s="83">
        <v>805001115</v>
      </c>
      <c r="B12" s="83" t="s">
        <v>157</v>
      </c>
      <c r="C12" s="83" t="s">
        <v>164</v>
      </c>
      <c r="D12" s="83">
        <v>1004</v>
      </c>
      <c r="E12" s="83" t="s">
        <v>166</v>
      </c>
      <c r="F12" s="83">
        <v>1004</v>
      </c>
      <c r="G12" s="83"/>
      <c r="H12" s="83" t="s">
        <v>222</v>
      </c>
      <c r="I12" s="84" t="s">
        <v>174</v>
      </c>
      <c r="J12" s="85">
        <v>44314</v>
      </c>
      <c r="K12" s="86">
        <v>1180000</v>
      </c>
      <c r="L12" s="86">
        <v>1180000</v>
      </c>
      <c r="M12" s="88" t="s">
        <v>252</v>
      </c>
      <c r="N12" s="86"/>
      <c r="O12" s="86"/>
      <c r="P12" s="86"/>
      <c r="Q12" s="83" t="s">
        <v>161</v>
      </c>
      <c r="R12" s="83" t="s">
        <v>162</v>
      </c>
      <c r="S12" s="83">
        <v>1180000</v>
      </c>
      <c r="T12" s="83">
        <v>0</v>
      </c>
      <c r="U12" s="83">
        <v>0</v>
      </c>
      <c r="V12" s="83">
        <v>0</v>
      </c>
      <c r="W12" s="83">
        <v>0</v>
      </c>
      <c r="X12" s="83">
        <v>0</v>
      </c>
      <c r="Y12" s="83">
        <v>1180000</v>
      </c>
      <c r="Z12" s="83">
        <v>0</v>
      </c>
      <c r="AA12" s="83"/>
      <c r="AB12" s="83"/>
      <c r="AC12" s="83"/>
      <c r="AD12" s="83"/>
      <c r="AE12" s="83"/>
      <c r="AF12" s="83">
        <v>211028516447824</v>
      </c>
      <c r="AG12" s="83"/>
      <c r="AH12" s="83"/>
      <c r="AI12" s="85">
        <v>44330</v>
      </c>
      <c r="AJ12" s="83"/>
      <c r="AK12" s="83">
        <v>2</v>
      </c>
      <c r="AL12" s="83"/>
      <c r="AM12" s="83" t="s">
        <v>163</v>
      </c>
      <c r="AN12" s="83">
        <v>1</v>
      </c>
      <c r="AO12" s="83">
        <v>20210527</v>
      </c>
      <c r="AP12" s="83">
        <v>20210514</v>
      </c>
      <c r="AQ12" s="83">
        <v>1180000</v>
      </c>
      <c r="AR12" s="83">
        <v>0</v>
      </c>
      <c r="AS12" s="83"/>
      <c r="AT12" s="83">
        <v>20220207</v>
      </c>
    </row>
    <row r="13" spans="1:46" s="87" customFormat="1" ht="11.25" x14ac:dyDescent="0.2">
      <c r="A13" s="83">
        <v>805001115</v>
      </c>
      <c r="B13" s="83" t="s">
        <v>157</v>
      </c>
      <c r="C13" s="83" t="s">
        <v>164</v>
      </c>
      <c r="D13" s="83">
        <v>1007</v>
      </c>
      <c r="E13" s="83" t="s">
        <v>166</v>
      </c>
      <c r="F13" s="83">
        <v>1007</v>
      </c>
      <c r="G13" s="83"/>
      <c r="H13" s="83" t="s">
        <v>223</v>
      </c>
      <c r="I13" s="84" t="s">
        <v>175</v>
      </c>
      <c r="J13" s="85">
        <v>44314</v>
      </c>
      <c r="K13" s="86">
        <v>42177</v>
      </c>
      <c r="L13" s="86">
        <v>42177</v>
      </c>
      <c r="M13" s="88" t="s">
        <v>252</v>
      </c>
      <c r="N13" s="86"/>
      <c r="O13" s="86"/>
      <c r="P13" s="86"/>
      <c r="Q13" s="83" t="s">
        <v>161</v>
      </c>
      <c r="R13" s="83" t="s">
        <v>162</v>
      </c>
      <c r="S13" s="83">
        <v>42177</v>
      </c>
      <c r="T13" s="83">
        <v>0</v>
      </c>
      <c r="U13" s="83">
        <v>0</v>
      </c>
      <c r="V13" s="83">
        <v>0</v>
      </c>
      <c r="W13" s="83">
        <v>0</v>
      </c>
      <c r="X13" s="83">
        <v>0</v>
      </c>
      <c r="Y13" s="83">
        <v>42177</v>
      </c>
      <c r="Z13" s="83">
        <v>0</v>
      </c>
      <c r="AA13" s="83"/>
      <c r="AB13" s="83"/>
      <c r="AC13" s="83"/>
      <c r="AD13" s="83"/>
      <c r="AE13" s="83"/>
      <c r="AF13" s="83">
        <v>210698549401010</v>
      </c>
      <c r="AG13" s="83"/>
      <c r="AH13" s="83"/>
      <c r="AI13" s="85">
        <v>44330</v>
      </c>
      <c r="AJ13" s="83"/>
      <c r="AK13" s="83">
        <v>2</v>
      </c>
      <c r="AL13" s="83"/>
      <c r="AM13" s="83" t="s">
        <v>163</v>
      </c>
      <c r="AN13" s="83">
        <v>1</v>
      </c>
      <c r="AO13" s="83">
        <v>20210527</v>
      </c>
      <c r="AP13" s="83">
        <v>20210514</v>
      </c>
      <c r="AQ13" s="83">
        <v>42177</v>
      </c>
      <c r="AR13" s="83">
        <v>0</v>
      </c>
      <c r="AS13" s="83"/>
      <c r="AT13" s="83">
        <v>20220207</v>
      </c>
    </row>
    <row r="14" spans="1:46" s="87" customFormat="1" ht="11.25" x14ac:dyDescent="0.2">
      <c r="A14" s="83">
        <v>805001115</v>
      </c>
      <c r="B14" s="83" t="s">
        <v>157</v>
      </c>
      <c r="C14" s="83" t="s">
        <v>164</v>
      </c>
      <c r="D14" s="83">
        <v>1011</v>
      </c>
      <c r="E14" s="83" t="s">
        <v>166</v>
      </c>
      <c r="F14" s="83">
        <v>1011</v>
      </c>
      <c r="G14" s="83"/>
      <c r="H14" s="83" t="s">
        <v>224</v>
      </c>
      <c r="I14" s="84" t="s">
        <v>176</v>
      </c>
      <c r="J14" s="85">
        <v>44314</v>
      </c>
      <c r="K14" s="86">
        <v>11400000</v>
      </c>
      <c r="L14" s="86">
        <v>11400000</v>
      </c>
      <c r="M14" s="88" t="s">
        <v>252</v>
      </c>
      <c r="N14" s="86"/>
      <c r="O14" s="86"/>
      <c r="P14" s="86"/>
      <c r="Q14" s="83" t="s">
        <v>161</v>
      </c>
      <c r="R14" s="83" t="s">
        <v>162</v>
      </c>
      <c r="S14" s="83">
        <v>11400000</v>
      </c>
      <c r="T14" s="83">
        <v>0</v>
      </c>
      <c r="U14" s="83">
        <v>0</v>
      </c>
      <c r="V14" s="83">
        <v>0</v>
      </c>
      <c r="W14" s="83">
        <v>0</v>
      </c>
      <c r="X14" s="83">
        <v>0</v>
      </c>
      <c r="Y14" s="83">
        <v>11400000</v>
      </c>
      <c r="Z14" s="83">
        <v>0</v>
      </c>
      <c r="AA14" s="83"/>
      <c r="AB14" s="83"/>
      <c r="AC14" s="83"/>
      <c r="AD14" s="83"/>
      <c r="AE14" s="83"/>
      <c r="AF14" s="83">
        <v>210618549543519</v>
      </c>
      <c r="AG14" s="83"/>
      <c r="AH14" s="83"/>
      <c r="AI14" s="85">
        <v>44330</v>
      </c>
      <c r="AJ14" s="83"/>
      <c r="AK14" s="83">
        <v>2</v>
      </c>
      <c r="AL14" s="83"/>
      <c r="AM14" s="83" t="s">
        <v>163</v>
      </c>
      <c r="AN14" s="83">
        <v>1</v>
      </c>
      <c r="AO14" s="83">
        <v>20210527</v>
      </c>
      <c r="AP14" s="83">
        <v>20210514</v>
      </c>
      <c r="AQ14" s="83">
        <v>11400000</v>
      </c>
      <c r="AR14" s="83">
        <v>0</v>
      </c>
      <c r="AS14" s="83"/>
      <c r="AT14" s="83">
        <v>20220207</v>
      </c>
    </row>
    <row r="15" spans="1:46" s="87" customFormat="1" ht="11.25" x14ac:dyDescent="0.2">
      <c r="A15" s="83">
        <v>805001115</v>
      </c>
      <c r="B15" s="83" t="s">
        <v>157</v>
      </c>
      <c r="C15" s="83" t="s">
        <v>164</v>
      </c>
      <c r="D15" s="83">
        <v>1032</v>
      </c>
      <c r="E15" s="83" t="s">
        <v>166</v>
      </c>
      <c r="F15" s="83">
        <v>1032</v>
      </c>
      <c r="G15" s="83"/>
      <c r="H15" s="83" t="s">
        <v>225</v>
      </c>
      <c r="I15" s="84" t="s">
        <v>177</v>
      </c>
      <c r="J15" s="85">
        <v>44344</v>
      </c>
      <c r="K15" s="86">
        <v>23639253</v>
      </c>
      <c r="L15" s="86">
        <v>23639253</v>
      </c>
      <c r="M15" s="88" t="s">
        <v>252</v>
      </c>
      <c r="N15" s="86"/>
      <c r="O15" s="86"/>
      <c r="P15" s="86"/>
      <c r="Q15" s="83" t="s">
        <v>161</v>
      </c>
      <c r="R15" s="83" t="s">
        <v>162</v>
      </c>
      <c r="S15" s="83">
        <v>23639253</v>
      </c>
      <c r="T15" s="83">
        <v>0</v>
      </c>
      <c r="U15" s="83">
        <v>0</v>
      </c>
      <c r="V15" s="83">
        <v>0</v>
      </c>
      <c r="W15" s="83">
        <v>0</v>
      </c>
      <c r="X15" s="83">
        <v>0</v>
      </c>
      <c r="Y15" s="83">
        <v>23639253</v>
      </c>
      <c r="Z15" s="83">
        <v>0</v>
      </c>
      <c r="AA15" s="83"/>
      <c r="AB15" s="83"/>
      <c r="AC15" s="83"/>
      <c r="AD15" s="83"/>
      <c r="AE15" s="83"/>
      <c r="AF15" s="83">
        <v>211096042457594</v>
      </c>
      <c r="AG15" s="83"/>
      <c r="AH15" s="83"/>
      <c r="AI15" s="85">
        <v>44357</v>
      </c>
      <c r="AJ15" s="83"/>
      <c r="AK15" s="83">
        <v>2</v>
      </c>
      <c r="AL15" s="83"/>
      <c r="AM15" s="83" t="s">
        <v>163</v>
      </c>
      <c r="AN15" s="83">
        <v>2</v>
      </c>
      <c r="AO15" s="83">
        <v>20210730</v>
      </c>
      <c r="AP15" s="83">
        <v>20210702</v>
      </c>
      <c r="AQ15" s="83">
        <v>23639253</v>
      </c>
      <c r="AR15" s="83">
        <v>0</v>
      </c>
      <c r="AS15" s="83"/>
      <c r="AT15" s="83">
        <v>20220207</v>
      </c>
    </row>
    <row r="16" spans="1:46" s="87" customFormat="1" ht="11.25" x14ac:dyDescent="0.2">
      <c r="A16" s="83">
        <v>805001115</v>
      </c>
      <c r="B16" s="83" t="s">
        <v>157</v>
      </c>
      <c r="C16" s="83" t="s">
        <v>164</v>
      </c>
      <c r="D16" s="83">
        <v>1033</v>
      </c>
      <c r="E16" s="83" t="s">
        <v>166</v>
      </c>
      <c r="F16" s="83">
        <v>1033</v>
      </c>
      <c r="G16" s="83"/>
      <c r="H16" s="83" t="s">
        <v>226</v>
      </c>
      <c r="I16" s="84" t="s">
        <v>178</v>
      </c>
      <c r="J16" s="85">
        <v>44344</v>
      </c>
      <c r="K16" s="86">
        <v>1500000</v>
      </c>
      <c r="L16" s="86">
        <v>1500000</v>
      </c>
      <c r="M16" s="88" t="s">
        <v>252</v>
      </c>
      <c r="N16" s="86"/>
      <c r="O16" s="86"/>
      <c r="P16" s="86"/>
      <c r="Q16" s="83" t="s">
        <v>161</v>
      </c>
      <c r="R16" s="83" t="s">
        <v>162</v>
      </c>
      <c r="S16" s="83">
        <v>1500000</v>
      </c>
      <c r="T16" s="83">
        <v>0</v>
      </c>
      <c r="U16" s="83">
        <v>0</v>
      </c>
      <c r="V16" s="83">
        <v>0</v>
      </c>
      <c r="W16" s="83">
        <v>0</v>
      </c>
      <c r="X16" s="83">
        <v>0</v>
      </c>
      <c r="Y16" s="83">
        <v>1500000</v>
      </c>
      <c r="Z16" s="83">
        <v>0</v>
      </c>
      <c r="AA16" s="83"/>
      <c r="AB16" s="83"/>
      <c r="AC16" s="83"/>
      <c r="AD16" s="83"/>
      <c r="AE16" s="83"/>
      <c r="AF16" s="83">
        <v>211098549495115</v>
      </c>
      <c r="AG16" s="83"/>
      <c r="AH16" s="83"/>
      <c r="AI16" s="85">
        <v>44357</v>
      </c>
      <c r="AJ16" s="83"/>
      <c r="AK16" s="83">
        <v>2</v>
      </c>
      <c r="AL16" s="83"/>
      <c r="AM16" s="83" t="s">
        <v>163</v>
      </c>
      <c r="AN16" s="83">
        <v>1</v>
      </c>
      <c r="AO16" s="83">
        <v>20210623</v>
      </c>
      <c r="AP16" s="83">
        <v>20210610</v>
      </c>
      <c r="AQ16" s="83">
        <v>1500000</v>
      </c>
      <c r="AR16" s="83">
        <v>0</v>
      </c>
      <c r="AS16" s="83"/>
      <c r="AT16" s="83">
        <v>20220207</v>
      </c>
    </row>
    <row r="17" spans="1:46" s="87" customFormat="1" ht="11.25" x14ac:dyDescent="0.2">
      <c r="A17" s="83">
        <v>805001115</v>
      </c>
      <c r="B17" s="83" t="s">
        <v>157</v>
      </c>
      <c r="C17" s="83" t="s">
        <v>164</v>
      </c>
      <c r="D17" s="83">
        <v>1046</v>
      </c>
      <c r="E17" s="83" t="s">
        <v>166</v>
      </c>
      <c r="F17" s="83">
        <v>1046</v>
      </c>
      <c r="G17" s="83"/>
      <c r="H17" s="83" t="s">
        <v>227</v>
      </c>
      <c r="I17" s="84" t="s">
        <v>179</v>
      </c>
      <c r="J17" s="85">
        <v>44347</v>
      </c>
      <c r="K17" s="86">
        <v>1792125</v>
      </c>
      <c r="L17" s="86">
        <v>1792125</v>
      </c>
      <c r="M17" s="88" t="s">
        <v>252</v>
      </c>
      <c r="N17" s="86"/>
      <c r="O17" s="86"/>
      <c r="P17" s="86"/>
      <c r="Q17" s="83" t="s">
        <v>161</v>
      </c>
      <c r="R17" s="83" t="s">
        <v>162</v>
      </c>
      <c r="S17" s="83">
        <v>1792125</v>
      </c>
      <c r="T17" s="83">
        <v>0</v>
      </c>
      <c r="U17" s="83">
        <v>0</v>
      </c>
      <c r="V17" s="83">
        <v>0</v>
      </c>
      <c r="W17" s="83">
        <v>0</v>
      </c>
      <c r="X17" s="83">
        <v>0</v>
      </c>
      <c r="Y17" s="83">
        <v>1792125</v>
      </c>
      <c r="Z17" s="83">
        <v>0</v>
      </c>
      <c r="AA17" s="83"/>
      <c r="AB17" s="83"/>
      <c r="AC17" s="83"/>
      <c r="AD17" s="83"/>
      <c r="AE17" s="83"/>
      <c r="AF17" s="83">
        <v>210438549427248</v>
      </c>
      <c r="AG17" s="83"/>
      <c r="AH17" s="83"/>
      <c r="AI17" s="85">
        <v>44357</v>
      </c>
      <c r="AJ17" s="83"/>
      <c r="AK17" s="83">
        <v>2</v>
      </c>
      <c r="AL17" s="83"/>
      <c r="AM17" s="83" t="s">
        <v>163</v>
      </c>
      <c r="AN17" s="83">
        <v>1</v>
      </c>
      <c r="AO17" s="83">
        <v>20210623</v>
      </c>
      <c r="AP17" s="83">
        <v>20210610</v>
      </c>
      <c r="AQ17" s="83">
        <v>1792125</v>
      </c>
      <c r="AR17" s="83">
        <v>0</v>
      </c>
      <c r="AS17" s="83"/>
      <c r="AT17" s="83">
        <v>20220207</v>
      </c>
    </row>
    <row r="18" spans="1:46" s="87" customFormat="1" ht="11.25" x14ac:dyDescent="0.2">
      <c r="A18" s="83">
        <v>805001115</v>
      </c>
      <c r="B18" s="83" t="s">
        <v>157</v>
      </c>
      <c r="C18" s="83" t="s">
        <v>164</v>
      </c>
      <c r="D18" s="83">
        <v>1047</v>
      </c>
      <c r="E18" s="83" t="s">
        <v>166</v>
      </c>
      <c r="F18" s="83">
        <v>1047</v>
      </c>
      <c r="G18" s="83"/>
      <c r="H18" s="83" t="s">
        <v>228</v>
      </c>
      <c r="I18" s="84" t="s">
        <v>180</v>
      </c>
      <c r="J18" s="85">
        <v>44347</v>
      </c>
      <c r="K18" s="86">
        <v>1375000</v>
      </c>
      <c r="L18" s="86">
        <v>1375000</v>
      </c>
      <c r="M18" s="88" t="s">
        <v>252</v>
      </c>
      <c r="N18" s="86"/>
      <c r="O18" s="86"/>
      <c r="P18" s="86"/>
      <c r="Q18" s="83" t="s">
        <v>161</v>
      </c>
      <c r="R18" s="83" t="s">
        <v>162</v>
      </c>
      <c r="S18" s="83">
        <v>1375000</v>
      </c>
      <c r="T18" s="83">
        <v>0</v>
      </c>
      <c r="U18" s="83">
        <v>0</v>
      </c>
      <c r="V18" s="83">
        <v>0</v>
      </c>
      <c r="W18" s="83">
        <v>0</v>
      </c>
      <c r="X18" s="83">
        <v>0</v>
      </c>
      <c r="Y18" s="83">
        <v>1375000</v>
      </c>
      <c r="Z18" s="83">
        <v>0</v>
      </c>
      <c r="AA18" s="83"/>
      <c r="AB18" s="83"/>
      <c r="AC18" s="83"/>
      <c r="AD18" s="83"/>
      <c r="AE18" s="83"/>
      <c r="AF18" s="83">
        <v>210693080579541</v>
      </c>
      <c r="AG18" s="83"/>
      <c r="AH18" s="83"/>
      <c r="AI18" s="85">
        <v>44357</v>
      </c>
      <c r="AJ18" s="83"/>
      <c r="AK18" s="83">
        <v>2</v>
      </c>
      <c r="AL18" s="83"/>
      <c r="AM18" s="83" t="s">
        <v>163</v>
      </c>
      <c r="AN18" s="83">
        <v>1</v>
      </c>
      <c r="AO18" s="83">
        <v>20210623</v>
      </c>
      <c r="AP18" s="83">
        <v>20210610</v>
      </c>
      <c r="AQ18" s="83">
        <v>1375000</v>
      </c>
      <c r="AR18" s="83">
        <v>0</v>
      </c>
      <c r="AS18" s="83"/>
      <c r="AT18" s="83">
        <v>20220207</v>
      </c>
    </row>
    <row r="19" spans="1:46" s="87" customFormat="1" ht="11.25" x14ac:dyDescent="0.2">
      <c r="A19" s="83">
        <v>805001115</v>
      </c>
      <c r="B19" s="83" t="s">
        <v>157</v>
      </c>
      <c r="C19" s="83" t="s">
        <v>164</v>
      </c>
      <c r="D19" s="83">
        <v>1065</v>
      </c>
      <c r="E19" s="83" t="s">
        <v>166</v>
      </c>
      <c r="F19" s="83">
        <v>1065</v>
      </c>
      <c r="G19" s="83"/>
      <c r="H19" s="83" t="s">
        <v>229</v>
      </c>
      <c r="I19" s="84" t="s">
        <v>181</v>
      </c>
      <c r="J19" s="85">
        <v>44375</v>
      </c>
      <c r="K19" s="86">
        <v>1020000</v>
      </c>
      <c r="L19" s="86">
        <v>1020000</v>
      </c>
      <c r="M19" s="88" t="s">
        <v>252</v>
      </c>
      <c r="N19" s="86"/>
      <c r="O19" s="86"/>
      <c r="P19" s="86"/>
      <c r="Q19" s="83" t="s">
        <v>161</v>
      </c>
      <c r="R19" s="83" t="s">
        <v>162</v>
      </c>
      <c r="S19" s="83">
        <v>1020000</v>
      </c>
      <c r="T19" s="83">
        <v>0</v>
      </c>
      <c r="U19" s="83">
        <v>0</v>
      </c>
      <c r="V19" s="83">
        <v>0</v>
      </c>
      <c r="W19" s="83">
        <v>0</v>
      </c>
      <c r="X19" s="83">
        <v>0</v>
      </c>
      <c r="Y19" s="83">
        <v>1020000</v>
      </c>
      <c r="Z19" s="83">
        <v>0</v>
      </c>
      <c r="AA19" s="83"/>
      <c r="AB19" s="83"/>
      <c r="AC19" s="83"/>
      <c r="AD19" s="83"/>
      <c r="AE19" s="83"/>
      <c r="AF19" s="83">
        <v>211688549606500</v>
      </c>
      <c r="AG19" s="83"/>
      <c r="AH19" s="83"/>
      <c r="AI19" s="85">
        <v>44379</v>
      </c>
      <c r="AJ19" s="83"/>
      <c r="AK19" s="83">
        <v>2</v>
      </c>
      <c r="AL19" s="83"/>
      <c r="AM19" s="83" t="s">
        <v>163</v>
      </c>
      <c r="AN19" s="83">
        <v>1</v>
      </c>
      <c r="AO19" s="83">
        <v>20210730</v>
      </c>
      <c r="AP19" s="83">
        <v>20210702</v>
      </c>
      <c r="AQ19" s="83">
        <v>1020000</v>
      </c>
      <c r="AR19" s="83">
        <v>0</v>
      </c>
      <c r="AS19" s="83"/>
      <c r="AT19" s="83">
        <v>20220207</v>
      </c>
    </row>
    <row r="20" spans="1:46" s="87" customFormat="1" ht="11.25" x14ac:dyDescent="0.2">
      <c r="A20" s="83">
        <v>805001115</v>
      </c>
      <c r="B20" s="83" t="s">
        <v>157</v>
      </c>
      <c r="C20" s="83" t="s">
        <v>164</v>
      </c>
      <c r="D20" s="83">
        <v>1066</v>
      </c>
      <c r="E20" s="83" t="s">
        <v>166</v>
      </c>
      <c r="F20" s="83">
        <v>1066</v>
      </c>
      <c r="G20" s="83"/>
      <c r="H20" s="83" t="s">
        <v>230</v>
      </c>
      <c r="I20" s="84" t="s">
        <v>182</v>
      </c>
      <c r="J20" s="85">
        <v>44375</v>
      </c>
      <c r="K20" s="86">
        <v>4900000</v>
      </c>
      <c r="L20" s="86">
        <v>4900000</v>
      </c>
      <c r="M20" s="88" t="s">
        <v>252</v>
      </c>
      <c r="N20" s="86"/>
      <c r="O20" s="86"/>
      <c r="P20" s="86"/>
      <c r="Q20" s="83" t="s">
        <v>161</v>
      </c>
      <c r="R20" s="83" t="s">
        <v>162</v>
      </c>
      <c r="S20" s="83">
        <v>4900000</v>
      </c>
      <c r="T20" s="83">
        <v>0</v>
      </c>
      <c r="U20" s="83">
        <v>0</v>
      </c>
      <c r="V20" s="83">
        <v>0</v>
      </c>
      <c r="W20" s="83">
        <v>0</v>
      </c>
      <c r="X20" s="83">
        <v>0</v>
      </c>
      <c r="Y20" s="83">
        <v>4900000</v>
      </c>
      <c r="Z20" s="83">
        <v>0</v>
      </c>
      <c r="AA20" s="83"/>
      <c r="AB20" s="83"/>
      <c r="AC20" s="83"/>
      <c r="AD20" s="83"/>
      <c r="AE20" s="83"/>
      <c r="AF20" s="83">
        <v>210283080330427</v>
      </c>
      <c r="AG20" s="83"/>
      <c r="AH20" s="83"/>
      <c r="AI20" s="85">
        <v>44379</v>
      </c>
      <c r="AJ20" s="83"/>
      <c r="AK20" s="83">
        <v>2</v>
      </c>
      <c r="AL20" s="83"/>
      <c r="AM20" s="83" t="s">
        <v>163</v>
      </c>
      <c r="AN20" s="83">
        <v>1</v>
      </c>
      <c r="AO20" s="83">
        <v>20210730</v>
      </c>
      <c r="AP20" s="83">
        <v>20210702</v>
      </c>
      <c r="AQ20" s="83">
        <v>4900000</v>
      </c>
      <c r="AR20" s="83">
        <v>0</v>
      </c>
      <c r="AS20" s="83"/>
      <c r="AT20" s="83">
        <v>20220207</v>
      </c>
    </row>
    <row r="21" spans="1:46" s="87" customFormat="1" ht="11.25" x14ac:dyDescent="0.2">
      <c r="A21" s="83">
        <v>805001115</v>
      </c>
      <c r="B21" s="83" t="s">
        <v>157</v>
      </c>
      <c r="C21" s="83" t="s">
        <v>164</v>
      </c>
      <c r="D21" s="83">
        <v>1067</v>
      </c>
      <c r="E21" s="83" t="s">
        <v>166</v>
      </c>
      <c r="F21" s="83">
        <v>1067</v>
      </c>
      <c r="G21" s="83"/>
      <c r="H21" s="83" t="s">
        <v>231</v>
      </c>
      <c r="I21" s="84" t="s">
        <v>183</v>
      </c>
      <c r="J21" s="85">
        <v>44375</v>
      </c>
      <c r="K21" s="86">
        <v>51000</v>
      </c>
      <c r="L21" s="86">
        <v>51000</v>
      </c>
      <c r="M21" s="88" t="s">
        <v>252</v>
      </c>
      <c r="N21" s="86"/>
      <c r="O21" s="86"/>
      <c r="P21" s="86"/>
      <c r="Q21" s="83" t="s">
        <v>161</v>
      </c>
      <c r="R21" s="83" t="s">
        <v>162</v>
      </c>
      <c r="S21" s="83">
        <v>51000</v>
      </c>
      <c r="T21" s="83">
        <v>0</v>
      </c>
      <c r="U21" s="83">
        <v>0</v>
      </c>
      <c r="V21" s="83">
        <v>0</v>
      </c>
      <c r="W21" s="83">
        <v>0</v>
      </c>
      <c r="X21" s="83">
        <v>0</v>
      </c>
      <c r="Y21" s="83">
        <v>51000</v>
      </c>
      <c r="Z21" s="83">
        <v>0</v>
      </c>
      <c r="AA21" s="83"/>
      <c r="AB21" s="83"/>
      <c r="AC21" s="83"/>
      <c r="AD21" s="83"/>
      <c r="AE21" s="83"/>
      <c r="AF21" s="83">
        <v>211028549618648</v>
      </c>
      <c r="AG21" s="83"/>
      <c r="AH21" s="83"/>
      <c r="AI21" s="85">
        <v>44379</v>
      </c>
      <c r="AJ21" s="83"/>
      <c r="AK21" s="83">
        <v>2</v>
      </c>
      <c r="AL21" s="83"/>
      <c r="AM21" s="83" t="s">
        <v>163</v>
      </c>
      <c r="AN21" s="83">
        <v>1</v>
      </c>
      <c r="AO21" s="83">
        <v>20210730</v>
      </c>
      <c r="AP21" s="83">
        <v>20210702</v>
      </c>
      <c r="AQ21" s="83">
        <v>51000</v>
      </c>
      <c r="AR21" s="83">
        <v>0</v>
      </c>
      <c r="AS21" s="83"/>
      <c r="AT21" s="83">
        <v>20220207</v>
      </c>
    </row>
    <row r="22" spans="1:46" s="87" customFormat="1" ht="11.25" x14ac:dyDescent="0.2">
      <c r="A22" s="83">
        <v>805001115</v>
      </c>
      <c r="B22" s="83" t="s">
        <v>157</v>
      </c>
      <c r="C22" s="83" t="s">
        <v>164</v>
      </c>
      <c r="D22" s="83">
        <v>1068</v>
      </c>
      <c r="E22" s="83" t="s">
        <v>166</v>
      </c>
      <c r="F22" s="83">
        <v>1068</v>
      </c>
      <c r="G22" s="83"/>
      <c r="H22" s="83" t="s">
        <v>232</v>
      </c>
      <c r="I22" s="84" t="s">
        <v>184</v>
      </c>
      <c r="J22" s="85">
        <v>44375</v>
      </c>
      <c r="K22" s="86">
        <v>51000</v>
      </c>
      <c r="L22" s="86">
        <v>51000</v>
      </c>
      <c r="M22" s="88" t="s">
        <v>252</v>
      </c>
      <c r="N22" s="86"/>
      <c r="O22" s="86"/>
      <c r="P22" s="86"/>
      <c r="Q22" s="83" t="s">
        <v>161</v>
      </c>
      <c r="R22" s="83" t="s">
        <v>162</v>
      </c>
      <c r="S22" s="83">
        <v>51000</v>
      </c>
      <c r="T22" s="83">
        <v>0</v>
      </c>
      <c r="U22" s="83">
        <v>0</v>
      </c>
      <c r="V22" s="83">
        <v>0</v>
      </c>
      <c r="W22" s="83">
        <v>0</v>
      </c>
      <c r="X22" s="83">
        <v>0</v>
      </c>
      <c r="Y22" s="83">
        <v>51000</v>
      </c>
      <c r="Z22" s="83">
        <v>0</v>
      </c>
      <c r="AA22" s="83"/>
      <c r="AB22" s="83"/>
      <c r="AC22" s="83"/>
      <c r="AD22" s="83"/>
      <c r="AE22" s="83"/>
      <c r="AF22" s="83">
        <v>210948549334898</v>
      </c>
      <c r="AG22" s="83"/>
      <c r="AH22" s="83"/>
      <c r="AI22" s="85">
        <v>44379</v>
      </c>
      <c r="AJ22" s="83"/>
      <c r="AK22" s="83">
        <v>2</v>
      </c>
      <c r="AL22" s="83"/>
      <c r="AM22" s="83" t="s">
        <v>163</v>
      </c>
      <c r="AN22" s="83">
        <v>1</v>
      </c>
      <c r="AO22" s="83">
        <v>20210730</v>
      </c>
      <c r="AP22" s="83">
        <v>20210702</v>
      </c>
      <c r="AQ22" s="83">
        <v>51000</v>
      </c>
      <c r="AR22" s="83">
        <v>0</v>
      </c>
      <c r="AS22" s="83"/>
      <c r="AT22" s="83">
        <v>20220207</v>
      </c>
    </row>
    <row r="23" spans="1:46" s="87" customFormat="1" ht="11.25" x14ac:dyDescent="0.2">
      <c r="A23" s="83">
        <v>805001115</v>
      </c>
      <c r="B23" s="83" t="s">
        <v>157</v>
      </c>
      <c r="C23" s="83" t="s">
        <v>164</v>
      </c>
      <c r="D23" s="83">
        <v>1079</v>
      </c>
      <c r="E23" s="83" t="s">
        <v>166</v>
      </c>
      <c r="F23" s="83">
        <v>1079</v>
      </c>
      <c r="G23" s="83"/>
      <c r="H23" s="83" t="s">
        <v>233</v>
      </c>
      <c r="I23" s="84" t="s">
        <v>185</v>
      </c>
      <c r="J23" s="85">
        <v>44385</v>
      </c>
      <c r="K23" s="86">
        <v>8295341</v>
      </c>
      <c r="L23" s="86">
        <v>8295341</v>
      </c>
      <c r="M23" s="88" t="s">
        <v>252</v>
      </c>
      <c r="N23" s="86"/>
      <c r="O23" s="86"/>
      <c r="P23" s="86"/>
      <c r="Q23" s="83" t="s">
        <v>161</v>
      </c>
      <c r="R23" s="83" t="s">
        <v>162</v>
      </c>
      <c r="S23" s="83">
        <v>8295341</v>
      </c>
      <c r="T23" s="83">
        <v>0</v>
      </c>
      <c r="U23" s="83">
        <v>0</v>
      </c>
      <c r="V23" s="83">
        <v>0</v>
      </c>
      <c r="W23" s="83">
        <v>0</v>
      </c>
      <c r="X23" s="83">
        <v>0</v>
      </c>
      <c r="Y23" s="83">
        <v>8295341</v>
      </c>
      <c r="Z23" s="83">
        <v>0</v>
      </c>
      <c r="AA23" s="83"/>
      <c r="AB23" s="83"/>
      <c r="AC23" s="83"/>
      <c r="AD23" s="83"/>
      <c r="AE23" s="83"/>
      <c r="AF23" s="83">
        <v>211888549622489</v>
      </c>
      <c r="AG23" s="83"/>
      <c r="AH23" s="83"/>
      <c r="AI23" s="85">
        <v>44428</v>
      </c>
      <c r="AJ23" s="83"/>
      <c r="AK23" s="83">
        <v>2</v>
      </c>
      <c r="AL23" s="83"/>
      <c r="AM23" s="83" t="s">
        <v>163</v>
      </c>
      <c r="AN23" s="83">
        <v>1</v>
      </c>
      <c r="AO23" s="83">
        <v>20210831</v>
      </c>
      <c r="AP23" s="83">
        <v>20210811</v>
      </c>
      <c r="AQ23" s="83">
        <v>8295341</v>
      </c>
      <c r="AR23" s="83">
        <v>0</v>
      </c>
      <c r="AS23" s="83"/>
      <c r="AT23" s="83">
        <v>20220207</v>
      </c>
    </row>
    <row r="24" spans="1:46" s="87" customFormat="1" ht="11.25" x14ac:dyDescent="0.2">
      <c r="A24" s="83">
        <v>805001115</v>
      </c>
      <c r="B24" s="83" t="s">
        <v>157</v>
      </c>
      <c r="C24" s="83" t="s">
        <v>164</v>
      </c>
      <c r="D24" s="83">
        <v>1080</v>
      </c>
      <c r="E24" s="83" t="s">
        <v>166</v>
      </c>
      <c r="F24" s="83">
        <v>1080</v>
      </c>
      <c r="G24" s="83"/>
      <c r="H24" s="83" t="s">
        <v>234</v>
      </c>
      <c r="I24" s="84" t="s">
        <v>186</v>
      </c>
      <c r="J24" s="85">
        <v>44386</v>
      </c>
      <c r="K24" s="86">
        <v>2025000</v>
      </c>
      <c r="L24" s="86">
        <v>2025000</v>
      </c>
      <c r="M24" s="88" t="s">
        <v>252</v>
      </c>
      <c r="N24" s="86"/>
      <c r="O24" s="86"/>
      <c r="P24" s="86"/>
      <c r="Q24" s="83" t="s">
        <v>161</v>
      </c>
      <c r="R24" s="83" t="s">
        <v>162</v>
      </c>
      <c r="S24" s="83">
        <v>2025000</v>
      </c>
      <c r="T24" s="83">
        <v>0</v>
      </c>
      <c r="U24" s="83">
        <v>0</v>
      </c>
      <c r="V24" s="83">
        <v>0</v>
      </c>
      <c r="W24" s="83">
        <v>0</v>
      </c>
      <c r="X24" s="83">
        <v>0</v>
      </c>
      <c r="Y24" s="83">
        <v>2025000</v>
      </c>
      <c r="Z24" s="83">
        <v>0</v>
      </c>
      <c r="AA24" s="83"/>
      <c r="AB24" s="83"/>
      <c r="AC24" s="83"/>
      <c r="AD24" s="83"/>
      <c r="AE24" s="83"/>
      <c r="AF24" s="83">
        <v>210953080532054</v>
      </c>
      <c r="AG24" s="83"/>
      <c r="AH24" s="83"/>
      <c r="AI24" s="85">
        <v>44428</v>
      </c>
      <c r="AJ24" s="83"/>
      <c r="AK24" s="83">
        <v>2</v>
      </c>
      <c r="AL24" s="83"/>
      <c r="AM24" s="83" t="s">
        <v>163</v>
      </c>
      <c r="AN24" s="83">
        <v>1</v>
      </c>
      <c r="AO24" s="83">
        <v>20210831</v>
      </c>
      <c r="AP24" s="83">
        <v>20210811</v>
      </c>
      <c r="AQ24" s="83">
        <v>2025000</v>
      </c>
      <c r="AR24" s="83">
        <v>0</v>
      </c>
      <c r="AS24" s="83"/>
      <c r="AT24" s="83">
        <v>20220207</v>
      </c>
    </row>
    <row r="25" spans="1:46" s="87" customFormat="1" ht="11.25" x14ac:dyDescent="0.2">
      <c r="A25" s="83">
        <v>805001115</v>
      </c>
      <c r="B25" s="83" t="s">
        <v>157</v>
      </c>
      <c r="C25" s="83" t="s">
        <v>164</v>
      </c>
      <c r="D25" s="83">
        <v>1089</v>
      </c>
      <c r="E25" s="83" t="s">
        <v>166</v>
      </c>
      <c r="F25" s="83">
        <v>1089</v>
      </c>
      <c r="G25" s="83"/>
      <c r="H25" s="83" t="s">
        <v>235</v>
      </c>
      <c r="I25" s="84" t="s">
        <v>187</v>
      </c>
      <c r="J25" s="85">
        <v>44394</v>
      </c>
      <c r="K25" s="86">
        <v>580000</v>
      </c>
      <c r="L25" s="86">
        <v>580000</v>
      </c>
      <c r="M25" s="88" t="s">
        <v>252</v>
      </c>
      <c r="N25" s="86"/>
      <c r="O25" s="86"/>
      <c r="P25" s="86"/>
      <c r="Q25" s="83" t="s">
        <v>161</v>
      </c>
      <c r="R25" s="83" t="s">
        <v>162</v>
      </c>
      <c r="S25" s="83">
        <v>580000</v>
      </c>
      <c r="T25" s="83">
        <v>0</v>
      </c>
      <c r="U25" s="83">
        <v>0</v>
      </c>
      <c r="V25" s="83">
        <v>0</v>
      </c>
      <c r="W25" s="83">
        <v>0</v>
      </c>
      <c r="X25" s="83">
        <v>0</v>
      </c>
      <c r="Y25" s="83">
        <v>580000</v>
      </c>
      <c r="Z25" s="83">
        <v>0</v>
      </c>
      <c r="AA25" s="83"/>
      <c r="AB25" s="83"/>
      <c r="AC25" s="83"/>
      <c r="AD25" s="83"/>
      <c r="AE25" s="83"/>
      <c r="AF25" s="83">
        <v>211088549251363</v>
      </c>
      <c r="AG25" s="83"/>
      <c r="AH25" s="83"/>
      <c r="AI25" s="85">
        <v>44428</v>
      </c>
      <c r="AJ25" s="83"/>
      <c r="AK25" s="83">
        <v>2</v>
      </c>
      <c r="AL25" s="83"/>
      <c r="AM25" s="83" t="s">
        <v>163</v>
      </c>
      <c r="AN25" s="83">
        <v>1</v>
      </c>
      <c r="AO25" s="83">
        <v>20210831</v>
      </c>
      <c r="AP25" s="83">
        <v>20210811</v>
      </c>
      <c r="AQ25" s="83">
        <v>580000</v>
      </c>
      <c r="AR25" s="83">
        <v>0</v>
      </c>
      <c r="AS25" s="83"/>
      <c r="AT25" s="83">
        <v>20220207</v>
      </c>
    </row>
    <row r="26" spans="1:46" s="87" customFormat="1" ht="11.25" x14ac:dyDescent="0.2">
      <c r="A26" s="83">
        <v>805001115</v>
      </c>
      <c r="B26" s="83" t="s">
        <v>157</v>
      </c>
      <c r="C26" s="83" t="s">
        <v>164</v>
      </c>
      <c r="D26" s="83">
        <v>1148</v>
      </c>
      <c r="E26" s="83" t="s">
        <v>166</v>
      </c>
      <c r="F26" s="83">
        <v>1148</v>
      </c>
      <c r="G26" s="83"/>
      <c r="H26" s="83" t="s">
        <v>236</v>
      </c>
      <c r="I26" s="84" t="s">
        <v>188</v>
      </c>
      <c r="J26" s="85">
        <v>44422</v>
      </c>
      <c r="K26" s="86">
        <v>95000</v>
      </c>
      <c r="L26" s="86">
        <v>95000</v>
      </c>
      <c r="M26" s="88" t="s">
        <v>252</v>
      </c>
      <c r="N26" s="86"/>
      <c r="O26" s="86"/>
      <c r="P26" s="86"/>
      <c r="Q26" s="83" t="s">
        <v>161</v>
      </c>
      <c r="R26" s="83" t="s">
        <v>162</v>
      </c>
      <c r="S26" s="83">
        <v>95000</v>
      </c>
      <c r="T26" s="83">
        <v>0</v>
      </c>
      <c r="U26" s="83">
        <v>0</v>
      </c>
      <c r="V26" s="83">
        <v>0</v>
      </c>
      <c r="W26" s="83">
        <v>0</v>
      </c>
      <c r="X26" s="83">
        <v>0</v>
      </c>
      <c r="Y26" s="83">
        <v>95000</v>
      </c>
      <c r="Z26" s="83">
        <v>0</v>
      </c>
      <c r="AA26" s="83"/>
      <c r="AB26" s="83"/>
      <c r="AC26" s="83"/>
      <c r="AD26" s="83"/>
      <c r="AE26" s="83"/>
      <c r="AF26" s="83">
        <v>212013353702087</v>
      </c>
      <c r="AG26" s="83"/>
      <c r="AH26" s="83"/>
      <c r="AI26" s="85">
        <v>44449</v>
      </c>
      <c r="AJ26" s="83"/>
      <c r="AK26" s="83">
        <v>2</v>
      </c>
      <c r="AL26" s="83"/>
      <c r="AM26" s="83" t="s">
        <v>163</v>
      </c>
      <c r="AN26" s="83">
        <v>1</v>
      </c>
      <c r="AO26" s="83">
        <v>20210930</v>
      </c>
      <c r="AP26" s="83">
        <v>20210910</v>
      </c>
      <c r="AQ26" s="83">
        <v>95000</v>
      </c>
      <c r="AR26" s="83">
        <v>0</v>
      </c>
      <c r="AS26" s="83"/>
      <c r="AT26" s="83">
        <v>20220207</v>
      </c>
    </row>
    <row r="27" spans="1:46" s="87" customFormat="1" ht="11.25" x14ac:dyDescent="0.2">
      <c r="A27" s="83">
        <v>805001115</v>
      </c>
      <c r="B27" s="83" t="s">
        <v>157</v>
      </c>
      <c r="C27" s="83" t="s">
        <v>164</v>
      </c>
      <c r="D27" s="83">
        <v>1167</v>
      </c>
      <c r="E27" s="83" t="s">
        <v>166</v>
      </c>
      <c r="F27" s="83">
        <v>1167</v>
      </c>
      <c r="G27" s="83"/>
      <c r="H27" s="83" t="s">
        <v>237</v>
      </c>
      <c r="I27" s="84" t="s">
        <v>189</v>
      </c>
      <c r="J27" s="85">
        <v>44422</v>
      </c>
      <c r="K27" s="86">
        <v>51000</v>
      </c>
      <c r="L27" s="86">
        <v>51000</v>
      </c>
      <c r="M27" s="88" t="s">
        <v>252</v>
      </c>
      <c r="N27" s="86"/>
      <c r="O27" s="86"/>
      <c r="P27" s="86"/>
      <c r="Q27" s="83" t="s">
        <v>161</v>
      </c>
      <c r="R27" s="83" t="s">
        <v>162</v>
      </c>
      <c r="S27" s="83">
        <v>51000</v>
      </c>
      <c r="T27" s="83">
        <v>0</v>
      </c>
      <c r="U27" s="83">
        <v>0</v>
      </c>
      <c r="V27" s="83">
        <v>0</v>
      </c>
      <c r="W27" s="83">
        <v>0</v>
      </c>
      <c r="X27" s="83">
        <v>0</v>
      </c>
      <c r="Y27" s="83">
        <v>51000</v>
      </c>
      <c r="Z27" s="83">
        <v>0</v>
      </c>
      <c r="AA27" s="83"/>
      <c r="AB27" s="83"/>
      <c r="AC27" s="83"/>
      <c r="AD27" s="83"/>
      <c r="AE27" s="83"/>
      <c r="AF27" s="83">
        <v>212213353652543</v>
      </c>
      <c r="AG27" s="83"/>
      <c r="AH27" s="83"/>
      <c r="AI27" s="85">
        <v>44449</v>
      </c>
      <c r="AJ27" s="83"/>
      <c r="AK27" s="83">
        <v>2</v>
      </c>
      <c r="AL27" s="83"/>
      <c r="AM27" s="83" t="s">
        <v>163</v>
      </c>
      <c r="AN27" s="83">
        <v>1</v>
      </c>
      <c r="AO27" s="83">
        <v>20210930</v>
      </c>
      <c r="AP27" s="83">
        <v>20210910</v>
      </c>
      <c r="AQ27" s="83">
        <v>51000</v>
      </c>
      <c r="AR27" s="83">
        <v>0</v>
      </c>
      <c r="AS27" s="83"/>
      <c r="AT27" s="83">
        <v>20220207</v>
      </c>
    </row>
    <row r="28" spans="1:46" s="87" customFormat="1" ht="11.25" x14ac:dyDescent="0.2">
      <c r="A28" s="83">
        <v>805001115</v>
      </c>
      <c r="B28" s="83" t="s">
        <v>157</v>
      </c>
      <c r="C28" s="83" t="s">
        <v>164</v>
      </c>
      <c r="D28" s="83">
        <v>1343</v>
      </c>
      <c r="E28" s="83" t="s">
        <v>166</v>
      </c>
      <c r="F28" s="83">
        <v>1343</v>
      </c>
      <c r="G28" s="83"/>
      <c r="H28" s="83" t="s">
        <v>238</v>
      </c>
      <c r="I28" s="84" t="s">
        <v>190</v>
      </c>
      <c r="J28" s="85">
        <v>44477</v>
      </c>
      <c r="K28" s="86">
        <v>1180000</v>
      </c>
      <c r="L28" s="86">
        <v>1180000</v>
      </c>
      <c r="M28" s="88" t="s">
        <v>252</v>
      </c>
      <c r="N28" s="86"/>
      <c r="O28" s="86"/>
      <c r="P28" s="86"/>
      <c r="Q28" s="83" t="s">
        <v>161</v>
      </c>
      <c r="R28" s="83" t="s">
        <v>162</v>
      </c>
      <c r="S28" s="83">
        <v>1180000</v>
      </c>
      <c r="T28" s="83">
        <v>0</v>
      </c>
      <c r="U28" s="83">
        <v>0</v>
      </c>
      <c r="V28" s="83">
        <v>0</v>
      </c>
      <c r="W28" s="83">
        <v>0</v>
      </c>
      <c r="X28" s="83">
        <v>0</v>
      </c>
      <c r="Y28" s="83">
        <v>1180000</v>
      </c>
      <c r="Z28" s="83">
        <v>0</v>
      </c>
      <c r="AA28" s="83"/>
      <c r="AB28" s="83"/>
      <c r="AC28" s="83"/>
      <c r="AD28" s="83"/>
      <c r="AE28" s="83"/>
      <c r="AF28" s="83">
        <v>212093080602643</v>
      </c>
      <c r="AG28" s="83"/>
      <c r="AH28" s="83"/>
      <c r="AI28" s="85">
        <v>44510</v>
      </c>
      <c r="AJ28" s="83"/>
      <c r="AK28" s="83">
        <v>2</v>
      </c>
      <c r="AL28" s="83"/>
      <c r="AM28" s="83" t="s">
        <v>163</v>
      </c>
      <c r="AN28" s="83">
        <v>1</v>
      </c>
      <c r="AO28" s="83">
        <v>20211130</v>
      </c>
      <c r="AP28" s="83">
        <v>20211122</v>
      </c>
      <c r="AQ28" s="83">
        <v>1180000</v>
      </c>
      <c r="AR28" s="83">
        <v>0</v>
      </c>
      <c r="AS28" s="83"/>
      <c r="AT28" s="83">
        <v>20220207</v>
      </c>
    </row>
    <row r="29" spans="1:46" s="87" customFormat="1" ht="11.25" x14ac:dyDescent="0.2">
      <c r="A29" s="83">
        <v>805001115</v>
      </c>
      <c r="B29" s="83" t="s">
        <v>157</v>
      </c>
      <c r="C29" s="83" t="s">
        <v>164</v>
      </c>
      <c r="D29" s="83">
        <v>1404</v>
      </c>
      <c r="E29" s="83" t="s">
        <v>166</v>
      </c>
      <c r="F29" s="83">
        <v>1404</v>
      </c>
      <c r="G29" s="83"/>
      <c r="H29" s="83" t="s">
        <v>239</v>
      </c>
      <c r="I29" s="84" t="s">
        <v>191</v>
      </c>
      <c r="J29" s="85">
        <v>44497</v>
      </c>
      <c r="K29" s="86">
        <v>580000</v>
      </c>
      <c r="L29" s="86">
        <v>580000</v>
      </c>
      <c r="M29" s="88" t="s">
        <v>252</v>
      </c>
      <c r="N29" s="86"/>
      <c r="O29" s="86"/>
      <c r="P29" s="86"/>
      <c r="Q29" s="83" t="s">
        <v>161</v>
      </c>
      <c r="R29" s="83" t="s">
        <v>162</v>
      </c>
      <c r="S29" s="83">
        <v>580000</v>
      </c>
      <c r="T29" s="83">
        <v>0</v>
      </c>
      <c r="U29" s="83">
        <v>0</v>
      </c>
      <c r="V29" s="83">
        <v>0</v>
      </c>
      <c r="W29" s="83">
        <v>0</v>
      </c>
      <c r="X29" s="83">
        <v>0</v>
      </c>
      <c r="Y29" s="83">
        <v>580000</v>
      </c>
      <c r="Z29" s="83">
        <v>0</v>
      </c>
      <c r="AA29" s="83"/>
      <c r="AB29" s="83"/>
      <c r="AC29" s="83"/>
      <c r="AD29" s="83"/>
      <c r="AE29" s="83"/>
      <c r="AF29" s="83">
        <v>212853114657429</v>
      </c>
      <c r="AG29" s="83"/>
      <c r="AH29" s="83"/>
      <c r="AI29" s="85">
        <v>44510</v>
      </c>
      <c r="AJ29" s="83"/>
      <c r="AK29" s="83">
        <v>2</v>
      </c>
      <c r="AL29" s="83"/>
      <c r="AM29" s="83" t="s">
        <v>163</v>
      </c>
      <c r="AN29" s="83">
        <v>1</v>
      </c>
      <c r="AO29" s="83">
        <v>20211130</v>
      </c>
      <c r="AP29" s="83">
        <v>20211122</v>
      </c>
      <c r="AQ29" s="83">
        <v>580000</v>
      </c>
      <c r="AR29" s="83">
        <v>0</v>
      </c>
      <c r="AS29" s="83"/>
      <c r="AT29" s="83">
        <v>20220207</v>
      </c>
    </row>
    <row r="30" spans="1:46" s="87" customFormat="1" ht="11.25" x14ac:dyDescent="0.2">
      <c r="A30" s="83">
        <v>805001115</v>
      </c>
      <c r="B30" s="83" t="s">
        <v>157</v>
      </c>
      <c r="C30" s="83" t="s">
        <v>164</v>
      </c>
      <c r="D30" s="83">
        <v>1411</v>
      </c>
      <c r="E30" s="83" t="s">
        <v>166</v>
      </c>
      <c r="F30" s="83">
        <v>1411</v>
      </c>
      <c r="G30" s="83"/>
      <c r="H30" s="83" t="s">
        <v>240</v>
      </c>
      <c r="I30" s="84" t="s">
        <v>192</v>
      </c>
      <c r="J30" s="85">
        <v>44498</v>
      </c>
      <c r="K30" s="86">
        <v>1375000</v>
      </c>
      <c r="L30" s="86">
        <v>1375000</v>
      </c>
      <c r="M30" s="88" t="s">
        <v>252</v>
      </c>
      <c r="N30" s="86"/>
      <c r="O30" s="86"/>
      <c r="P30" s="86"/>
      <c r="Q30" s="83" t="s">
        <v>161</v>
      </c>
      <c r="R30" s="83" t="s">
        <v>162</v>
      </c>
      <c r="S30" s="83">
        <v>1375000</v>
      </c>
      <c r="T30" s="83">
        <v>0</v>
      </c>
      <c r="U30" s="83">
        <v>0</v>
      </c>
      <c r="V30" s="83">
        <v>0</v>
      </c>
      <c r="W30" s="83">
        <v>0</v>
      </c>
      <c r="X30" s="83">
        <v>0</v>
      </c>
      <c r="Y30" s="83">
        <v>1375000</v>
      </c>
      <c r="Z30" s="83">
        <v>0</v>
      </c>
      <c r="AA30" s="83"/>
      <c r="AB30" s="83"/>
      <c r="AC30" s="83"/>
      <c r="AD30" s="83"/>
      <c r="AE30" s="83"/>
      <c r="AF30" s="83">
        <v>212598544405936</v>
      </c>
      <c r="AG30" s="83"/>
      <c r="AH30" s="83"/>
      <c r="AI30" s="85">
        <v>44510</v>
      </c>
      <c r="AJ30" s="83"/>
      <c r="AK30" s="83">
        <v>2</v>
      </c>
      <c r="AL30" s="83"/>
      <c r="AM30" s="83" t="s">
        <v>163</v>
      </c>
      <c r="AN30" s="83">
        <v>1</v>
      </c>
      <c r="AO30" s="83">
        <v>20211130</v>
      </c>
      <c r="AP30" s="83">
        <v>20211122</v>
      </c>
      <c r="AQ30" s="83">
        <v>1375000</v>
      </c>
      <c r="AR30" s="83">
        <v>0</v>
      </c>
      <c r="AS30" s="83"/>
      <c r="AT30" s="83">
        <v>20220207</v>
      </c>
    </row>
    <row r="31" spans="1:46" s="87" customFormat="1" ht="11.25" x14ac:dyDescent="0.2">
      <c r="A31" s="83">
        <v>805001115</v>
      </c>
      <c r="B31" s="83" t="s">
        <v>157</v>
      </c>
      <c r="C31" s="83" t="s">
        <v>164</v>
      </c>
      <c r="D31" s="83">
        <v>1412</v>
      </c>
      <c r="E31" s="83" t="s">
        <v>166</v>
      </c>
      <c r="F31" s="83">
        <v>1412</v>
      </c>
      <c r="G31" s="83"/>
      <c r="H31" s="83" t="s">
        <v>241</v>
      </c>
      <c r="I31" s="84" t="s">
        <v>193</v>
      </c>
      <c r="J31" s="85">
        <v>44498</v>
      </c>
      <c r="K31" s="86">
        <v>1375000</v>
      </c>
      <c r="L31" s="86">
        <v>1375000</v>
      </c>
      <c r="M31" s="88" t="s">
        <v>252</v>
      </c>
      <c r="N31" s="86"/>
      <c r="O31" s="86"/>
      <c r="P31" s="86"/>
      <c r="Q31" s="83" t="s">
        <v>161</v>
      </c>
      <c r="R31" s="83" t="s">
        <v>162</v>
      </c>
      <c r="S31" s="83">
        <v>1375000</v>
      </c>
      <c r="T31" s="83">
        <v>0</v>
      </c>
      <c r="U31" s="83">
        <v>0</v>
      </c>
      <c r="V31" s="83">
        <v>0</v>
      </c>
      <c r="W31" s="83">
        <v>0</v>
      </c>
      <c r="X31" s="83">
        <v>0</v>
      </c>
      <c r="Y31" s="83">
        <v>1375000</v>
      </c>
      <c r="Z31" s="83">
        <v>0</v>
      </c>
      <c r="AA31" s="83"/>
      <c r="AB31" s="83"/>
      <c r="AC31" s="83"/>
      <c r="AD31" s="83"/>
      <c r="AE31" s="83"/>
      <c r="AF31" s="83">
        <v>212798544630217</v>
      </c>
      <c r="AG31" s="83"/>
      <c r="AH31" s="83"/>
      <c r="AI31" s="85">
        <v>44510</v>
      </c>
      <c r="AJ31" s="83"/>
      <c r="AK31" s="83">
        <v>2</v>
      </c>
      <c r="AL31" s="83"/>
      <c r="AM31" s="83" t="s">
        <v>163</v>
      </c>
      <c r="AN31" s="83">
        <v>1</v>
      </c>
      <c r="AO31" s="83">
        <v>20211130</v>
      </c>
      <c r="AP31" s="83">
        <v>20211122</v>
      </c>
      <c r="AQ31" s="83">
        <v>1375000</v>
      </c>
      <c r="AR31" s="83">
        <v>0</v>
      </c>
      <c r="AS31" s="83"/>
      <c r="AT31" s="83">
        <v>20220207</v>
      </c>
    </row>
    <row r="32" spans="1:46" s="87" customFormat="1" ht="11.25" x14ac:dyDescent="0.2">
      <c r="A32" s="83">
        <v>805001115</v>
      </c>
      <c r="B32" s="83" t="s">
        <v>157</v>
      </c>
      <c r="C32" s="83" t="s">
        <v>164</v>
      </c>
      <c r="D32" s="83">
        <v>1443</v>
      </c>
      <c r="E32" s="83" t="s">
        <v>166</v>
      </c>
      <c r="F32" s="83">
        <v>1443</v>
      </c>
      <c r="G32" s="83"/>
      <c r="H32" s="83" t="s">
        <v>242</v>
      </c>
      <c r="I32" s="84" t="s">
        <v>194</v>
      </c>
      <c r="J32" s="85">
        <v>44498</v>
      </c>
      <c r="K32" s="86">
        <v>5771267</v>
      </c>
      <c r="L32" s="86">
        <v>5771267</v>
      </c>
      <c r="M32" s="88" t="s">
        <v>252</v>
      </c>
      <c r="N32" s="86"/>
      <c r="O32" s="86"/>
      <c r="P32" s="86"/>
      <c r="Q32" s="83" t="s">
        <v>161</v>
      </c>
      <c r="R32" s="83" t="s">
        <v>162</v>
      </c>
      <c r="S32" s="83">
        <v>5771267</v>
      </c>
      <c r="T32" s="83">
        <v>0</v>
      </c>
      <c r="U32" s="83">
        <v>0</v>
      </c>
      <c r="V32" s="83">
        <v>0</v>
      </c>
      <c r="W32" s="83">
        <v>0</v>
      </c>
      <c r="X32" s="83">
        <v>0</v>
      </c>
      <c r="Y32" s="83">
        <v>5771267</v>
      </c>
      <c r="Z32" s="83">
        <v>0</v>
      </c>
      <c r="AA32" s="83"/>
      <c r="AB32" s="83"/>
      <c r="AC32" s="83"/>
      <c r="AD32" s="83"/>
      <c r="AE32" s="83"/>
      <c r="AF32" s="83">
        <v>210113080245101</v>
      </c>
      <c r="AG32" s="83"/>
      <c r="AH32" s="83"/>
      <c r="AI32" s="85">
        <v>44510</v>
      </c>
      <c r="AJ32" s="83"/>
      <c r="AK32" s="83">
        <v>2</v>
      </c>
      <c r="AL32" s="83"/>
      <c r="AM32" s="83" t="s">
        <v>163</v>
      </c>
      <c r="AN32" s="83">
        <v>1</v>
      </c>
      <c r="AO32" s="83">
        <v>20211130</v>
      </c>
      <c r="AP32" s="83">
        <v>20211122</v>
      </c>
      <c r="AQ32" s="83">
        <v>5771267</v>
      </c>
      <c r="AR32" s="83">
        <v>0</v>
      </c>
      <c r="AS32" s="83"/>
      <c r="AT32" s="83">
        <v>20220207</v>
      </c>
    </row>
    <row r="33" spans="1:46" s="87" customFormat="1" ht="11.25" x14ac:dyDescent="0.2">
      <c r="A33" s="83">
        <v>805001115</v>
      </c>
      <c r="B33" s="83" t="s">
        <v>157</v>
      </c>
      <c r="C33" s="83" t="s">
        <v>164</v>
      </c>
      <c r="D33" s="83">
        <v>1505</v>
      </c>
      <c r="E33" s="83" t="s">
        <v>166</v>
      </c>
      <c r="F33" s="83">
        <v>1505</v>
      </c>
      <c r="G33" s="83"/>
      <c r="H33" s="83" t="s">
        <v>243</v>
      </c>
      <c r="I33" s="84" t="s">
        <v>195</v>
      </c>
      <c r="J33" s="85">
        <v>44530</v>
      </c>
      <c r="K33" s="86">
        <v>1058700</v>
      </c>
      <c r="L33" s="86">
        <v>1058700</v>
      </c>
      <c r="M33" s="88" t="s">
        <v>252</v>
      </c>
      <c r="N33" s="86"/>
      <c r="O33" s="86"/>
      <c r="P33" s="86"/>
      <c r="Q33" s="83" t="s">
        <v>161</v>
      </c>
      <c r="R33" s="83" t="s">
        <v>162</v>
      </c>
      <c r="S33" s="83">
        <v>1058700</v>
      </c>
      <c r="T33" s="83">
        <v>0</v>
      </c>
      <c r="U33" s="83">
        <v>0</v>
      </c>
      <c r="V33" s="83">
        <v>0</v>
      </c>
      <c r="W33" s="83">
        <v>0</v>
      </c>
      <c r="X33" s="83">
        <v>0</v>
      </c>
      <c r="Y33" s="83">
        <v>1058700</v>
      </c>
      <c r="Z33" s="83">
        <v>0</v>
      </c>
      <c r="AA33" s="83"/>
      <c r="AB33" s="83"/>
      <c r="AC33" s="83"/>
      <c r="AD33" s="83"/>
      <c r="AE33" s="83"/>
      <c r="AF33" s="83">
        <v>212743353356298</v>
      </c>
      <c r="AG33" s="83"/>
      <c r="AH33" s="83"/>
      <c r="AI33" s="85">
        <v>44543</v>
      </c>
      <c r="AJ33" s="83"/>
      <c r="AK33" s="83">
        <v>2</v>
      </c>
      <c r="AL33" s="83"/>
      <c r="AM33" s="83" t="s">
        <v>163</v>
      </c>
      <c r="AN33" s="83">
        <v>1</v>
      </c>
      <c r="AO33" s="83">
        <v>20211230</v>
      </c>
      <c r="AP33" s="83">
        <v>20211213</v>
      </c>
      <c r="AQ33" s="83">
        <v>1058700</v>
      </c>
      <c r="AR33" s="83">
        <v>0</v>
      </c>
      <c r="AS33" s="83"/>
      <c r="AT33" s="83">
        <v>20220207</v>
      </c>
    </row>
    <row r="34" spans="1:46" s="87" customFormat="1" ht="11.25" x14ac:dyDescent="0.2">
      <c r="A34" s="83">
        <v>805001115</v>
      </c>
      <c r="B34" s="83" t="s">
        <v>157</v>
      </c>
      <c r="C34" s="83" t="s">
        <v>164</v>
      </c>
      <c r="D34" s="83">
        <v>1512</v>
      </c>
      <c r="E34" s="83" t="s">
        <v>166</v>
      </c>
      <c r="F34" s="83">
        <v>1512</v>
      </c>
      <c r="G34" s="83"/>
      <c r="H34" s="83" t="s">
        <v>244</v>
      </c>
      <c r="I34" s="84" t="s">
        <v>196</v>
      </c>
      <c r="J34" s="85">
        <v>44530</v>
      </c>
      <c r="K34" s="86">
        <v>1180000</v>
      </c>
      <c r="L34" s="86">
        <v>1180000</v>
      </c>
      <c r="M34" s="88" t="s">
        <v>252</v>
      </c>
      <c r="N34" s="86"/>
      <c r="O34" s="86"/>
      <c r="P34" s="86"/>
      <c r="Q34" s="83" t="s">
        <v>161</v>
      </c>
      <c r="R34" s="83" t="s">
        <v>162</v>
      </c>
      <c r="S34" s="83">
        <v>1180000</v>
      </c>
      <c r="T34" s="83">
        <v>0</v>
      </c>
      <c r="U34" s="83">
        <v>0</v>
      </c>
      <c r="V34" s="83">
        <v>0</v>
      </c>
      <c r="W34" s="83">
        <v>0</v>
      </c>
      <c r="X34" s="83">
        <v>0</v>
      </c>
      <c r="Y34" s="83">
        <v>1180000</v>
      </c>
      <c r="Z34" s="83">
        <v>0</v>
      </c>
      <c r="AA34" s="83"/>
      <c r="AB34" s="83"/>
      <c r="AC34" s="83"/>
      <c r="AD34" s="83"/>
      <c r="AE34" s="83"/>
      <c r="AF34" s="83">
        <v>212788516518986</v>
      </c>
      <c r="AG34" s="83"/>
      <c r="AH34" s="83"/>
      <c r="AI34" s="85">
        <v>44543</v>
      </c>
      <c r="AJ34" s="83"/>
      <c r="AK34" s="83">
        <v>2</v>
      </c>
      <c r="AL34" s="83"/>
      <c r="AM34" s="83" t="s">
        <v>163</v>
      </c>
      <c r="AN34" s="83">
        <v>1</v>
      </c>
      <c r="AO34" s="83">
        <v>20211230</v>
      </c>
      <c r="AP34" s="83">
        <v>20211216</v>
      </c>
      <c r="AQ34" s="83">
        <v>1180000</v>
      </c>
      <c r="AR34" s="83">
        <v>0</v>
      </c>
      <c r="AS34" s="83"/>
      <c r="AT34" s="83">
        <v>20220207</v>
      </c>
    </row>
    <row r="35" spans="1:46" s="87" customFormat="1" ht="11.25" x14ac:dyDescent="0.2">
      <c r="A35" s="83">
        <v>805001115</v>
      </c>
      <c r="B35" s="83" t="s">
        <v>157</v>
      </c>
      <c r="C35" s="83" t="s">
        <v>164</v>
      </c>
      <c r="D35" s="83">
        <v>1513</v>
      </c>
      <c r="E35" s="83" t="s">
        <v>166</v>
      </c>
      <c r="F35" s="83">
        <v>1513</v>
      </c>
      <c r="G35" s="83"/>
      <c r="H35" s="83" t="s">
        <v>245</v>
      </c>
      <c r="I35" s="84" t="s">
        <v>197</v>
      </c>
      <c r="J35" s="85">
        <v>44530</v>
      </c>
      <c r="K35" s="86">
        <v>1180000</v>
      </c>
      <c r="L35" s="86">
        <v>1180000</v>
      </c>
      <c r="M35" s="88" t="s">
        <v>252</v>
      </c>
      <c r="N35" s="86"/>
      <c r="O35" s="86"/>
      <c r="P35" s="86"/>
      <c r="Q35" s="83" t="s">
        <v>161</v>
      </c>
      <c r="R35" s="83" t="s">
        <v>162</v>
      </c>
      <c r="S35" s="83">
        <v>1180000</v>
      </c>
      <c r="T35" s="83">
        <v>0</v>
      </c>
      <c r="U35" s="83">
        <v>0</v>
      </c>
      <c r="V35" s="83">
        <v>0</v>
      </c>
      <c r="W35" s="83">
        <v>0</v>
      </c>
      <c r="X35" s="83">
        <v>0</v>
      </c>
      <c r="Y35" s="83">
        <v>1180000</v>
      </c>
      <c r="Z35" s="83">
        <v>0</v>
      </c>
      <c r="AA35" s="83"/>
      <c r="AB35" s="83"/>
      <c r="AC35" s="83"/>
      <c r="AD35" s="83"/>
      <c r="AE35" s="83"/>
      <c r="AF35" s="83">
        <v>999999999999999</v>
      </c>
      <c r="AG35" s="83"/>
      <c r="AH35" s="83"/>
      <c r="AI35" s="85">
        <v>44543</v>
      </c>
      <c r="AJ35" s="83"/>
      <c r="AK35" s="83">
        <v>2</v>
      </c>
      <c r="AL35" s="83"/>
      <c r="AM35" s="83" t="s">
        <v>163</v>
      </c>
      <c r="AN35" s="83">
        <v>1</v>
      </c>
      <c r="AO35" s="83">
        <v>20211230</v>
      </c>
      <c r="AP35" s="83">
        <v>20211213</v>
      </c>
      <c r="AQ35" s="83">
        <v>1180000</v>
      </c>
      <c r="AR35" s="83">
        <v>0</v>
      </c>
      <c r="AS35" s="83"/>
      <c r="AT35" s="83">
        <v>20220207</v>
      </c>
    </row>
    <row r="36" spans="1:46" s="87" customFormat="1" ht="11.25" x14ac:dyDescent="0.2">
      <c r="A36" s="83">
        <v>805001115</v>
      </c>
      <c r="B36" s="83" t="s">
        <v>157</v>
      </c>
      <c r="C36" s="83" t="s">
        <v>164</v>
      </c>
      <c r="D36" s="83">
        <v>1520</v>
      </c>
      <c r="E36" s="83" t="s">
        <v>166</v>
      </c>
      <c r="F36" s="83">
        <v>1520</v>
      </c>
      <c r="G36" s="83"/>
      <c r="H36" s="83" t="s">
        <v>246</v>
      </c>
      <c r="I36" s="84" t="s">
        <v>198</v>
      </c>
      <c r="J36" s="85">
        <v>44530</v>
      </c>
      <c r="K36" s="86">
        <v>1375000</v>
      </c>
      <c r="L36" s="86">
        <v>1375000</v>
      </c>
      <c r="M36" s="88" t="s">
        <v>252</v>
      </c>
      <c r="N36" s="86"/>
      <c r="O36" s="86"/>
      <c r="P36" s="86"/>
      <c r="Q36" s="83" t="s">
        <v>161</v>
      </c>
      <c r="R36" s="83" t="s">
        <v>162</v>
      </c>
      <c r="S36" s="83">
        <v>1375000</v>
      </c>
      <c r="T36" s="83">
        <v>0</v>
      </c>
      <c r="U36" s="83">
        <v>0</v>
      </c>
      <c r="V36" s="83">
        <v>0</v>
      </c>
      <c r="W36" s="83">
        <v>0</v>
      </c>
      <c r="X36" s="83">
        <v>0</v>
      </c>
      <c r="Y36" s="83">
        <v>1375000</v>
      </c>
      <c r="Z36" s="83">
        <v>0</v>
      </c>
      <c r="AA36" s="83"/>
      <c r="AB36" s="83"/>
      <c r="AC36" s="83"/>
      <c r="AD36" s="83"/>
      <c r="AE36" s="83"/>
      <c r="AF36" s="83">
        <v>212803353375195</v>
      </c>
      <c r="AG36" s="83"/>
      <c r="AH36" s="83"/>
      <c r="AI36" s="85">
        <v>44543</v>
      </c>
      <c r="AJ36" s="83"/>
      <c r="AK36" s="83">
        <v>2</v>
      </c>
      <c r="AL36" s="83"/>
      <c r="AM36" s="83" t="s">
        <v>163</v>
      </c>
      <c r="AN36" s="83">
        <v>1</v>
      </c>
      <c r="AO36" s="83">
        <v>20211230</v>
      </c>
      <c r="AP36" s="83">
        <v>20211213</v>
      </c>
      <c r="AQ36" s="83">
        <v>1375000</v>
      </c>
      <c r="AR36" s="83">
        <v>0</v>
      </c>
      <c r="AS36" s="83"/>
      <c r="AT36" s="83">
        <v>20220207</v>
      </c>
    </row>
    <row r="37" spans="1:46" s="87" customFormat="1" ht="11.25" x14ac:dyDescent="0.2">
      <c r="A37" s="83">
        <v>805001115</v>
      </c>
      <c r="B37" s="83" t="s">
        <v>157</v>
      </c>
      <c r="C37" s="83" t="s">
        <v>158</v>
      </c>
      <c r="D37" s="83">
        <v>694</v>
      </c>
      <c r="E37" s="83" t="s">
        <v>160</v>
      </c>
      <c r="F37" s="83">
        <v>694</v>
      </c>
      <c r="G37" s="83"/>
      <c r="H37" s="83" t="s">
        <v>247</v>
      </c>
      <c r="I37" s="84" t="s">
        <v>199</v>
      </c>
      <c r="J37" s="85">
        <v>44043</v>
      </c>
      <c r="K37" s="86">
        <v>10293500</v>
      </c>
      <c r="L37" s="86">
        <v>50000</v>
      </c>
      <c r="M37" s="88" t="s">
        <v>252</v>
      </c>
      <c r="N37" s="86"/>
      <c r="O37" s="86"/>
      <c r="P37" s="86"/>
      <c r="Q37" s="83" t="s">
        <v>200</v>
      </c>
      <c r="R37" s="83" t="s">
        <v>162</v>
      </c>
      <c r="S37" s="83">
        <v>10293500</v>
      </c>
      <c r="T37" s="83">
        <v>0</v>
      </c>
      <c r="U37" s="83">
        <v>0</v>
      </c>
      <c r="V37" s="83">
        <v>0</v>
      </c>
      <c r="W37" s="83">
        <v>50000</v>
      </c>
      <c r="X37" s="83">
        <v>0</v>
      </c>
      <c r="Y37" s="83">
        <v>10243500</v>
      </c>
      <c r="Z37" s="83">
        <v>0</v>
      </c>
      <c r="AA37" s="83"/>
      <c r="AB37" s="83"/>
      <c r="AC37" s="83"/>
      <c r="AD37" s="83"/>
      <c r="AE37" s="83"/>
      <c r="AF37" s="83">
        <v>202128549568181</v>
      </c>
      <c r="AG37" s="83"/>
      <c r="AH37" s="83"/>
      <c r="AI37" s="85">
        <v>44054</v>
      </c>
      <c r="AJ37" s="83"/>
      <c r="AK37" s="83">
        <v>2</v>
      </c>
      <c r="AL37" s="83"/>
      <c r="AM37" s="83" t="s">
        <v>163</v>
      </c>
      <c r="AN37" s="83">
        <v>3</v>
      </c>
      <c r="AO37" s="83">
        <v>20210427</v>
      </c>
      <c r="AP37" s="83">
        <v>20210413</v>
      </c>
      <c r="AQ37" s="83">
        <v>10293500</v>
      </c>
      <c r="AR37" s="83">
        <v>50000</v>
      </c>
      <c r="AS37" s="83" t="s">
        <v>201</v>
      </c>
      <c r="AT37" s="83">
        <v>20220207</v>
      </c>
    </row>
    <row r="38" spans="1:46" s="87" customFormat="1" ht="11.25" x14ac:dyDescent="0.2">
      <c r="A38" s="83">
        <v>805001115</v>
      </c>
      <c r="B38" s="83" t="s">
        <v>157</v>
      </c>
      <c r="C38" s="83" t="s">
        <v>164</v>
      </c>
      <c r="D38" s="83">
        <v>1613</v>
      </c>
      <c r="E38" s="83" t="s">
        <v>166</v>
      </c>
      <c r="F38" s="83">
        <v>1613</v>
      </c>
      <c r="G38" s="83"/>
      <c r="H38" s="83" t="s">
        <v>248</v>
      </c>
      <c r="I38" s="84" t="s">
        <v>202</v>
      </c>
      <c r="J38" s="85">
        <v>44553</v>
      </c>
      <c r="K38" s="86">
        <v>1375000</v>
      </c>
      <c r="L38" s="86">
        <v>1375000</v>
      </c>
      <c r="M38" s="88" t="s">
        <v>252</v>
      </c>
      <c r="N38" s="86"/>
      <c r="O38" s="86"/>
      <c r="P38" s="86"/>
      <c r="Q38" s="83" t="s">
        <v>203</v>
      </c>
      <c r="R38" s="83" t="s">
        <v>162</v>
      </c>
      <c r="S38" s="83">
        <v>1375000</v>
      </c>
      <c r="T38" s="83">
        <v>0</v>
      </c>
      <c r="U38" s="83">
        <v>0</v>
      </c>
      <c r="V38" s="83">
        <v>0</v>
      </c>
      <c r="W38" s="83">
        <v>0</v>
      </c>
      <c r="X38" s="83">
        <v>1375000</v>
      </c>
      <c r="Y38" s="83">
        <v>0</v>
      </c>
      <c r="Z38" s="83">
        <v>1375000</v>
      </c>
      <c r="AA38" s="83"/>
      <c r="AB38" s="83"/>
      <c r="AC38" s="83"/>
      <c r="AD38" s="83"/>
      <c r="AE38" s="83"/>
      <c r="AF38" s="83"/>
      <c r="AG38" s="83"/>
      <c r="AH38" s="83" t="s">
        <v>204</v>
      </c>
      <c r="AI38" s="85">
        <v>44566</v>
      </c>
      <c r="AJ38" s="83"/>
      <c r="AK38" s="83">
        <v>9</v>
      </c>
      <c r="AL38" s="83"/>
      <c r="AM38" s="83" t="s">
        <v>163</v>
      </c>
      <c r="AN38" s="83">
        <v>1</v>
      </c>
      <c r="AO38" s="83">
        <v>21001231</v>
      </c>
      <c r="AP38" s="83">
        <v>20220106</v>
      </c>
      <c r="AQ38" s="83">
        <v>1375000</v>
      </c>
      <c r="AR38" s="83">
        <v>0</v>
      </c>
      <c r="AS38" s="83"/>
      <c r="AT38" s="83">
        <v>20220207</v>
      </c>
    </row>
    <row r="39" spans="1:46" s="87" customFormat="1" ht="11.25" x14ac:dyDescent="0.2">
      <c r="A39" s="83">
        <v>805001115</v>
      </c>
      <c r="B39" s="83" t="s">
        <v>157</v>
      </c>
      <c r="C39" s="83" t="s">
        <v>158</v>
      </c>
      <c r="D39" s="83">
        <v>553</v>
      </c>
      <c r="E39" s="83" t="s">
        <v>160</v>
      </c>
      <c r="F39" s="83">
        <v>553</v>
      </c>
      <c r="G39" s="83"/>
      <c r="H39" s="83" t="s">
        <v>249</v>
      </c>
      <c r="I39" s="84" t="s">
        <v>205</v>
      </c>
      <c r="J39" s="85">
        <v>43993</v>
      </c>
      <c r="K39" s="86">
        <v>18347080</v>
      </c>
      <c r="L39" s="86">
        <v>18347080</v>
      </c>
      <c r="M39" s="88" t="s">
        <v>252</v>
      </c>
      <c r="N39" s="86"/>
      <c r="O39" s="86"/>
      <c r="P39" s="86"/>
      <c r="Q39" s="83" t="s">
        <v>203</v>
      </c>
      <c r="R39" s="83" t="s">
        <v>162</v>
      </c>
      <c r="S39" s="83">
        <v>18347080</v>
      </c>
      <c r="T39" s="83">
        <v>0</v>
      </c>
      <c r="U39" s="83">
        <v>0</v>
      </c>
      <c r="V39" s="83">
        <v>0</v>
      </c>
      <c r="W39" s="83">
        <v>0</v>
      </c>
      <c r="X39" s="83">
        <v>18347080</v>
      </c>
      <c r="Y39" s="83">
        <v>0</v>
      </c>
      <c r="Z39" s="83">
        <v>18347080</v>
      </c>
      <c r="AA39" s="83"/>
      <c r="AB39" s="83"/>
      <c r="AC39" s="83"/>
      <c r="AD39" s="83"/>
      <c r="AE39" s="83"/>
      <c r="AF39" s="83"/>
      <c r="AG39" s="83"/>
      <c r="AH39" s="83" t="s">
        <v>206</v>
      </c>
      <c r="AI39" s="85">
        <v>44020</v>
      </c>
      <c r="AJ39" s="83"/>
      <c r="AK39" s="83">
        <v>9</v>
      </c>
      <c r="AL39" s="83"/>
      <c r="AM39" s="83" t="s">
        <v>163</v>
      </c>
      <c r="AN39" s="83">
        <v>5</v>
      </c>
      <c r="AO39" s="83">
        <v>21001231</v>
      </c>
      <c r="AP39" s="83">
        <v>20210512</v>
      </c>
      <c r="AQ39" s="83">
        <v>18347080</v>
      </c>
      <c r="AR39" s="83">
        <v>0</v>
      </c>
      <c r="AS39" s="83"/>
      <c r="AT39" s="83">
        <v>20220207</v>
      </c>
    </row>
    <row r="40" spans="1:46" s="87" customFormat="1" ht="11.25" x14ac:dyDescent="0.2">
      <c r="A40" s="83">
        <v>805001115</v>
      </c>
      <c r="B40" s="83" t="s">
        <v>157</v>
      </c>
      <c r="C40" s="83" t="s">
        <v>164</v>
      </c>
      <c r="D40" s="83">
        <v>1661</v>
      </c>
      <c r="E40" s="83" t="s">
        <v>166</v>
      </c>
      <c r="F40" s="83">
        <v>1661</v>
      </c>
      <c r="G40" s="83"/>
      <c r="H40" s="83" t="s">
        <v>250</v>
      </c>
      <c r="I40" s="84" t="s">
        <v>207</v>
      </c>
      <c r="J40" s="85">
        <v>44578</v>
      </c>
      <c r="K40" s="86">
        <v>5845000</v>
      </c>
      <c r="L40" s="86">
        <v>5845000</v>
      </c>
      <c r="M40" s="88" t="s">
        <v>252</v>
      </c>
      <c r="N40" s="86"/>
      <c r="O40" s="86"/>
      <c r="P40" s="86"/>
      <c r="Q40" s="83" t="s">
        <v>208</v>
      </c>
      <c r="R40" s="83" t="s">
        <v>162</v>
      </c>
      <c r="S40" s="83">
        <v>5845000</v>
      </c>
      <c r="T40" s="83">
        <v>0</v>
      </c>
      <c r="U40" s="83">
        <v>0</v>
      </c>
      <c r="V40" s="83">
        <v>0</v>
      </c>
      <c r="W40" s="83">
        <v>0</v>
      </c>
      <c r="X40" s="83">
        <v>0</v>
      </c>
      <c r="Y40" s="83">
        <v>0</v>
      </c>
      <c r="Z40" s="83">
        <v>5845000</v>
      </c>
      <c r="AA40" s="83"/>
      <c r="AB40" s="83"/>
      <c r="AC40" s="83"/>
      <c r="AD40" s="83"/>
      <c r="AE40" s="83"/>
      <c r="AF40" s="83">
        <v>220128516546541</v>
      </c>
      <c r="AG40" s="83"/>
      <c r="AH40" s="83"/>
      <c r="AI40" s="85">
        <v>44578</v>
      </c>
      <c r="AJ40" s="83"/>
      <c r="AK40" s="83">
        <v>1</v>
      </c>
      <c r="AL40" s="83"/>
      <c r="AM40" s="83" t="s">
        <v>163</v>
      </c>
      <c r="AN40" s="83">
        <v>1</v>
      </c>
      <c r="AO40" s="83">
        <v>20220228</v>
      </c>
      <c r="AP40" s="83">
        <v>20220203</v>
      </c>
      <c r="AQ40" s="83">
        <v>5845000</v>
      </c>
      <c r="AR40" s="83">
        <v>0</v>
      </c>
      <c r="AS40" s="83"/>
      <c r="AT40" s="83">
        <v>20220207</v>
      </c>
    </row>
    <row r="41" spans="1:46" s="87" customFormat="1" ht="11.25" x14ac:dyDescent="0.2">
      <c r="A41" s="83">
        <v>805001115</v>
      </c>
      <c r="B41" s="83" t="s">
        <v>157</v>
      </c>
      <c r="C41" s="83" t="s">
        <v>164</v>
      </c>
      <c r="D41" s="83">
        <v>956</v>
      </c>
      <c r="E41" s="83"/>
      <c r="F41" s="83"/>
      <c r="G41" s="83"/>
      <c r="H41" s="83" t="s">
        <v>251</v>
      </c>
      <c r="I41" s="84" t="s">
        <v>209</v>
      </c>
      <c r="J41" s="85">
        <v>44308</v>
      </c>
      <c r="K41" s="86">
        <v>71685</v>
      </c>
      <c r="L41" s="86">
        <v>71685</v>
      </c>
      <c r="M41" s="88" t="s">
        <v>252</v>
      </c>
      <c r="N41" s="86"/>
      <c r="O41" s="86"/>
      <c r="P41" s="86"/>
      <c r="Q41" s="83" t="s">
        <v>210</v>
      </c>
      <c r="R41" s="83" t="s">
        <v>211</v>
      </c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5">
        <v>44330</v>
      </c>
      <c r="AJ41" s="83"/>
      <c r="AK41" s="83"/>
      <c r="AL41" s="83"/>
      <c r="AM41" s="83" t="s">
        <v>163</v>
      </c>
      <c r="AN41" s="83"/>
      <c r="AO41" s="83"/>
      <c r="AP41" s="83"/>
      <c r="AQ41" s="83"/>
      <c r="AR41" s="83"/>
      <c r="AS41" s="83"/>
      <c r="AT41" s="83">
        <v>20220207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027EB-8A9C-472F-BB66-1F679FAE9E41}">
  <dimension ref="B1:J40"/>
  <sheetViews>
    <sheetView showGridLines="0" tabSelected="1" topLeftCell="A10" zoomScaleNormal="100" zoomScaleSheetLayoutView="100" workbookViewId="0">
      <selection activeCell="N22" sqref="N22"/>
    </sheetView>
  </sheetViews>
  <sheetFormatPr baseColWidth="10" defaultRowHeight="12.75" x14ac:dyDescent="0.2"/>
  <cols>
    <col min="1" max="1" width="4.42578125" style="93" customWidth="1"/>
    <col min="2" max="2" width="11.42578125" style="93"/>
    <col min="3" max="3" width="17.5703125" style="93" customWidth="1"/>
    <col min="4" max="4" width="11.5703125" style="93" customWidth="1"/>
    <col min="5" max="8" width="11.42578125" style="93"/>
    <col min="9" max="9" width="22.5703125" style="93" customWidth="1"/>
    <col min="10" max="10" width="14" style="93" customWidth="1"/>
    <col min="11" max="11" width="1.7109375" style="93" customWidth="1"/>
    <col min="12" max="231" width="11.42578125" style="93"/>
    <col min="232" max="232" width="4.42578125" style="93" customWidth="1"/>
    <col min="233" max="233" width="11.42578125" style="93"/>
    <col min="234" max="234" width="17.5703125" style="93" customWidth="1"/>
    <col min="235" max="235" width="11.5703125" style="93" customWidth="1"/>
    <col min="236" max="239" width="11.42578125" style="93"/>
    <col min="240" max="240" width="22.5703125" style="93" customWidth="1"/>
    <col min="241" max="241" width="14" style="93" customWidth="1"/>
    <col min="242" max="242" width="1.7109375" style="93" customWidth="1"/>
    <col min="243" max="487" width="11.42578125" style="93"/>
    <col min="488" max="488" width="4.42578125" style="93" customWidth="1"/>
    <col min="489" max="489" width="11.42578125" style="93"/>
    <col min="490" max="490" width="17.5703125" style="93" customWidth="1"/>
    <col min="491" max="491" width="11.5703125" style="93" customWidth="1"/>
    <col min="492" max="495" width="11.42578125" style="93"/>
    <col min="496" max="496" width="22.5703125" style="93" customWidth="1"/>
    <col min="497" max="497" width="14" style="93" customWidth="1"/>
    <col min="498" max="498" width="1.7109375" style="93" customWidth="1"/>
    <col min="499" max="743" width="11.42578125" style="93"/>
    <col min="744" max="744" width="4.42578125" style="93" customWidth="1"/>
    <col min="745" max="745" width="11.42578125" style="93"/>
    <col min="746" max="746" width="17.5703125" style="93" customWidth="1"/>
    <col min="747" max="747" width="11.5703125" style="93" customWidth="1"/>
    <col min="748" max="751" width="11.42578125" style="93"/>
    <col min="752" max="752" width="22.5703125" style="93" customWidth="1"/>
    <col min="753" max="753" width="14" style="93" customWidth="1"/>
    <col min="754" max="754" width="1.7109375" style="93" customWidth="1"/>
    <col min="755" max="999" width="11.42578125" style="93"/>
    <col min="1000" max="1000" width="4.42578125" style="93" customWidth="1"/>
    <col min="1001" max="1001" width="11.42578125" style="93"/>
    <col min="1002" max="1002" width="17.5703125" style="93" customWidth="1"/>
    <col min="1003" max="1003" width="11.5703125" style="93" customWidth="1"/>
    <col min="1004" max="1007" width="11.42578125" style="93"/>
    <col min="1008" max="1008" width="22.5703125" style="93" customWidth="1"/>
    <col min="1009" max="1009" width="14" style="93" customWidth="1"/>
    <col min="1010" max="1010" width="1.7109375" style="93" customWidth="1"/>
    <col min="1011" max="1255" width="11.42578125" style="93"/>
    <col min="1256" max="1256" width="4.42578125" style="93" customWidth="1"/>
    <col min="1257" max="1257" width="11.42578125" style="93"/>
    <col min="1258" max="1258" width="17.5703125" style="93" customWidth="1"/>
    <col min="1259" max="1259" width="11.5703125" style="93" customWidth="1"/>
    <col min="1260" max="1263" width="11.42578125" style="93"/>
    <col min="1264" max="1264" width="22.5703125" style="93" customWidth="1"/>
    <col min="1265" max="1265" width="14" style="93" customWidth="1"/>
    <col min="1266" max="1266" width="1.7109375" style="93" customWidth="1"/>
    <col min="1267" max="1511" width="11.42578125" style="93"/>
    <col min="1512" max="1512" width="4.42578125" style="93" customWidth="1"/>
    <col min="1513" max="1513" width="11.42578125" style="93"/>
    <col min="1514" max="1514" width="17.5703125" style="93" customWidth="1"/>
    <col min="1515" max="1515" width="11.5703125" style="93" customWidth="1"/>
    <col min="1516" max="1519" width="11.42578125" style="93"/>
    <col min="1520" max="1520" width="22.5703125" style="93" customWidth="1"/>
    <col min="1521" max="1521" width="14" style="93" customWidth="1"/>
    <col min="1522" max="1522" width="1.7109375" style="93" customWidth="1"/>
    <col min="1523" max="1767" width="11.42578125" style="93"/>
    <col min="1768" max="1768" width="4.42578125" style="93" customWidth="1"/>
    <col min="1769" max="1769" width="11.42578125" style="93"/>
    <col min="1770" max="1770" width="17.5703125" style="93" customWidth="1"/>
    <col min="1771" max="1771" width="11.5703125" style="93" customWidth="1"/>
    <col min="1772" max="1775" width="11.42578125" style="93"/>
    <col min="1776" max="1776" width="22.5703125" style="93" customWidth="1"/>
    <col min="1777" max="1777" width="14" style="93" customWidth="1"/>
    <col min="1778" max="1778" width="1.7109375" style="93" customWidth="1"/>
    <col min="1779" max="2023" width="11.42578125" style="93"/>
    <col min="2024" max="2024" width="4.42578125" style="93" customWidth="1"/>
    <col min="2025" max="2025" width="11.42578125" style="93"/>
    <col min="2026" max="2026" width="17.5703125" style="93" customWidth="1"/>
    <col min="2027" max="2027" width="11.5703125" style="93" customWidth="1"/>
    <col min="2028" max="2031" width="11.42578125" style="93"/>
    <col min="2032" max="2032" width="22.5703125" style="93" customWidth="1"/>
    <col min="2033" max="2033" width="14" style="93" customWidth="1"/>
    <col min="2034" max="2034" width="1.7109375" style="93" customWidth="1"/>
    <col min="2035" max="2279" width="11.42578125" style="93"/>
    <col min="2280" max="2280" width="4.42578125" style="93" customWidth="1"/>
    <col min="2281" max="2281" width="11.42578125" style="93"/>
    <col min="2282" max="2282" width="17.5703125" style="93" customWidth="1"/>
    <col min="2283" max="2283" width="11.5703125" style="93" customWidth="1"/>
    <col min="2284" max="2287" width="11.42578125" style="93"/>
    <col min="2288" max="2288" width="22.5703125" style="93" customWidth="1"/>
    <col min="2289" max="2289" width="14" style="93" customWidth="1"/>
    <col min="2290" max="2290" width="1.7109375" style="93" customWidth="1"/>
    <col min="2291" max="2535" width="11.42578125" style="93"/>
    <col min="2536" max="2536" width="4.42578125" style="93" customWidth="1"/>
    <col min="2537" max="2537" width="11.42578125" style="93"/>
    <col min="2538" max="2538" width="17.5703125" style="93" customWidth="1"/>
    <col min="2539" max="2539" width="11.5703125" style="93" customWidth="1"/>
    <col min="2540" max="2543" width="11.42578125" style="93"/>
    <col min="2544" max="2544" width="22.5703125" style="93" customWidth="1"/>
    <col min="2545" max="2545" width="14" style="93" customWidth="1"/>
    <col min="2546" max="2546" width="1.7109375" style="93" customWidth="1"/>
    <col min="2547" max="2791" width="11.42578125" style="93"/>
    <col min="2792" max="2792" width="4.42578125" style="93" customWidth="1"/>
    <col min="2793" max="2793" width="11.42578125" style="93"/>
    <col min="2794" max="2794" width="17.5703125" style="93" customWidth="1"/>
    <col min="2795" max="2795" width="11.5703125" style="93" customWidth="1"/>
    <col min="2796" max="2799" width="11.42578125" style="93"/>
    <col min="2800" max="2800" width="22.5703125" style="93" customWidth="1"/>
    <col min="2801" max="2801" width="14" style="93" customWidth="1"/>
    <col min="2802" max="2802" width="1.7109375" style="93" customWidth="1"/>
    <col min="2803" max="3047" width="11.42578125" style="93"/>
    <col min="3048" max="3048" width="4.42578125" style="93" customWidth="1"/>
    <col min="3049" max="3049" width="11.42578125" style="93"/>
    <col min="3050" max="3050" width="17.5703125" style="93" customWidth="1"/>
    <col min="3051" max="3051" width="11.5703125" style="93" customWidth="1"/>
    <col min="3052" max="3055" width="11.42578125" style="93"/>
    <col min="3056" max="3056" width="22.5703125" style="93" customWidth="1"/>
    <col min="3057" max="3057" width="14" style="93" customWidth="1"/>
    <col min="3058" max="3058" width="1.7109375" style="93" customWidth="1"/>
    <col min="3059" max="3303" width="11.42578125" style="93"/>
    <col min="3304" max="3304" width="4.42578125" style="93" customWidth="1"/>
    <col min="3305" max="3305" width="11.42578125" style="93"/>
    <col min="3306" max="3306" width="17.5703125" style="93" customWidth="1"/>
    <col min="3307" max="3307" width="11.5703125" style="93" customWidth="1"/>
    <col min="3308" max="3311" width="11.42578125" style="93"/>
    <col min="3312" max="3312" width="22.5703125" style="93" customWidth="1"/>
    <col min="3313" max="3313" width="14" style="93" customWidth="1"/>
    <col min="3314" max="3314" width="1.7109375" style="93" customWidth="1"/>
    <col min="3315" max="3559" width="11.42578125" style="93"/>
    <col min="3560" max="3560" width="4.42578125" style="93" customWidth="1"/>
    <col min="3561" max="3561" width="11.42578125" style="93"/>
    <col min="3562" max="3562" width="17.5703125" style="93" customWidth="1"/>
    <col min="3563" max="3563" width="11.5703125" style="93" customWidth="1"/>
    <col min="3564" max="3567" width="11.42578125" style="93"/>
    <col min="3568" max="3568" width="22.5703125" style="93" customWidth="1"/>
    <col min="3569" max="3569" width="14" style="93" customWidth="1"/>
    <col min="3570" max="3570" width="1.7109375" style="93" customWidth="1"/>
    <col min="3571" max="3815" width="11.42578125" style="93"/>
    <col min="3816" max="3816" width="4.42578125" style="93" customWidth="1"/>
    <col min="3817" max="3817" width="11.42578125" style="93"/>
    <col min="3818" max="3818" width="17.5703125" style="93" customWidth="1"/>
    <col min="3819" max="3819" width="11.5703125" style="93" customWidth="1"/>
    <col min="3820" max="3823" width="11.42578125" style="93"/>
    <col min="3824" max="3824" width="22.5703125" style="93" customWidth="1"/>
    <col min="3825" max="3825" width="14" style="93" customWidth="1"/>
    <col min="3826" max="3826" width="1.7109375" style="93" customWidth="1"/>
    <col min="3827" max="4071" width="11.42578125" style="93"/>
    <col min="4072" max="4072" width="4.42578125" style="93" customWidth="1"/>
    <col min="4073" max="4073" width="11.42578125" style="93"/>
    <col min="4074" max="4074" width="17.5703125" style="93" customWidth="1"/>
    <col min="4075" max="4075" width="11.5703125" style="93" customWidth="1"/>
    <col min="4076" max="4079" width="11.42578125" style="93"/>
    <col min="4080" max="4080" width="22.5703125" style="93" customWidth="1"/>
    <col min="4081" max="4081" width="14" style="93" customWidth="1"/>
    <col min="4082" max="4082" width="1.7109375" style="93" customWidth="1"/>
    <col min="4083" max="4327" width="11.42578125" style="93"/>
    <col min="4328" max="4328" width="4.42578125" style="93" customWidth="1"/>
    <col min="4329" max="4329" width="11.42578125" style="93"/>
    <col min="4330" max="4330" width="17.5703125" style="93" customWidth="1"/>
    <col min="4331" max="4331" width="11.5703125" style="93" customWidth="1"/>
    <col min="4332" max="4335" width="11.42578125" style="93"/>
    <col min="4336" max="4336" width="22.5703125" style="93" customWidth="1"/>
    <col min="4337" max="4337" width="14" style="93" customWidth="1"/>
    <col min="4338" max="4338" width="1.7109375" style="93" customWidth="1"/>
    <col min="4339" max="4583" width="11.42578125" style="93"/>
    <col min="4584" max="4584" width="4.42578125" style="93" customWidth="1"/>
    <col min="4585" max="4585" width="11.42578125" style="93"/>
    <col min="4586" max="4586" width="17.5703125" style="93" customWidth="1"/>
    <col min="4587" max="4587" width="11.5703125" style="93" customWidth="1"/>
    <col min="4588" max="4591" width="11.42578125" style="93"/>
    <col min="4592" max="4592" width="22.5703125" style="93" customWidth="1"/>
    <col min="4593" max="4593" width="14" style="93" customWidth="1"/>
    <col min="4594" max="4594" width="1.7109375" style="93" customWidth="1"/>
    <col min="4595" max="4839" width="11.42578125" style="93"/>
    <col min="4840" max="4840" width="4.42578125" style="93" customWidth="1"/>
    <col min="4841" max="4841" width="11.42578125" style="93"/>
    <col min="4842" max="4842" width="17.5703125" style="93" customWidth="1"/>
    <col min="4843" max="4843" width="11.5703125" style="93" customWidth="1"/>
    <col min="4844" max="4847" width="11.42578125" style="93"/>
    <col min="4848" max="4848" width="22.5703125" style="93" customWidth="1"/>
    <col min="4849" max="4849" width="14" style="93" customWidth="1"/>
    <col min="4850" max="4850" width="1.7109375" style="93" customWidth="1"/>
    <col min="4851" max="5095" width="11.42578125" style="93"/>
    <col min="5096" max="5096" width="4.42578125" style="93" customWidth="1"/>
    <col min="5097" max="5097" width="11.42578125" style="93"/>
    <col min="5098" max="5098" width="17.5703125" style="93" customWidth="1"/>
    <col min="5099" max="5099" width="11.5703125" style="93" customWidth="1"/>
    <col min="5100" max="5103" width="11.42578125" style="93"/>
    <col min="5104" max="5104" width="22.5703125" style="93" customWidth="1"/>
    <col min="5105" max="5105" width="14" style="93" customWidth="1"/>
    <col min="5106" max="5106" width="1.7109375" style="93" customWidth="1"/>
    <col min="5107" max="5351" width="11.42578125" style="93"/>
    <col min="5352" max="5352" width="4.42578125" style="93" customWidth="1"/>
    <col min="5353" max="5353" width="11.42578125" style="93"/>
    <col min="5354" max="5354" width="17.5703125" style="93" customWidth="1"/>
    <col min="5355" max="5355" width="11.5703125" style="93" customWidth="1"/>
    <col min="5356" max="5359" width="11.42578125" style="93"/>
    <col min="5360" max="5360" width="22.5703125" style="93" customWidth="1"/>
    <col min="5361" max="5361" width="14" style="93" customWidth="1"/>
    <col min="5362" max="5362" width="1.7109375" style="93" customWidth="1"/>
    <col min="5363" max="5607" width="11.42578125" style="93"/>
    <col min="5608" max="5608" width="4.42578125" style="93" customWidth="1"/>
    <col min="5609" max="5609" width="11.42578125" style="93"/>
    <col min="5610" max="5610" width="17.5703125" style="93" customWidth="1"/>
    <col min="5611" max="5611" width="11.5703125" style="93" customWidth="1"/>
    <col min="5612" max="5615" width="11.42578125" style="93"/>
    <col min="5616" max="5616" width="22.5703125" style="93" customWidth="1"/>
    <col min="5617" max="5617" width="14" style="93" customWidth="1"/>
    <col min="5618" max="5618" width="1.7109375" style="93" customWidth="1"/>
    <col min="5619" max="5863" width="11.42578125" style="93"/>
    <col min="5864" max="5864" width="4.42578125" style="93" customWidth="1"/>
    <col min="5865" max="5865" width="11.42578125" style="93"/>
    <col min="5866" max="5866" width="17.5703125" style="93" customWidth="1"/>
    <col min="5867" max="5867" width="11.5703125" style="93" customWidth="1"/>
    <col min="5868" max="5871" width="11.42578125" style="93"/>
    <col min="5872" max="5872" width="22.5703125" style="93" customWidth="1"/>
    <col min="5873" max="5873" width="14" style="93" customWidth="1"/>
    <col min="5874" max="5874" width="1.7109375" style="93" customWidth="1"/>
    <col min="5875" max="6119" width="11.42578125" style="93"/>
    <col min="6120" max="6120" width="4.42578125" style="93" customWidth="1"/>
    <col min="6121" max="6121" width="11.42578125" style="93"/>
    <col min="6122" max="6122" width="17.5703125" style="93" customWidth="1"/>
    <col min="6123" max="6123" width="11.5703125" style="93" customWidth="1"/>
    <col min="6124" max="6127" width="11.42578125" style="93"/>
    <col min="6128" max="6128" width="22.5703125" style="93" customWidth="1"/>
    <col min="6129" max="6129" width="14" style="93" customWidth="1"/>
    <col min="6130" max="6130" width="1.7109375" style="93" customWidth="1"/>
    <col min="6131" max="6375" width="11.42578125" style="93"/>
    <col min="6376" max="6376" width="4.42578125" style="93" customWidth="1"/>
    <col min="6377" max="6377" width="11.42578125" style="93"/>
    <col min="6378" max="6378" width="17.5703125" style="93" customWidth="1"/>
    <col min="6379" max="6379" width="11.5703125" style="93" customWidth="1"/>
    <col min="6380" max="6383" width="11.42578125" style="93"/>
    <col min="6384" max="6384" width="22.5703125" style="93" customWidth="1"/>
    <col min="6385" max="6385" width="14" style="93" customWidth="1"/>
    <col min="6386" max="6386" width="1.7109375" style="93" customWidth="1"/>
    <col min="6387" max="6631" width="11.42578125" style="93"/>
    <col min="6632" max="6632" width="4.42578125" style="93" customWidth="1"/>
    <col min="6633" max="6633" width="11.42578125" style="93"/>
    <col min="6634" max="6634" width="17.5703125" style="93" customWidth="1"/>
    <col min="6635" max="6635" width="11.5703125" style="93" customWidth="1"/>
    <col min="6636" max="6639" width="11.42578125" style="93"/>
    <col min="6640" max="6640" width="22.5703125" style="93" customWidth="1"/>
    <col min="6641" max="6641" width="14" style="93" customWidth="1"/>
    <col min="6642" max="6642" width="1.7109375" style="93" customWidth="1"/>
    <col min="6643" max="6887" width="11.42578125" style="93"/>
    <col min="6888" max="6888" width="4.42578125" style="93" customWidth="1"/>
    <col min="6889" max="6889" width="11.42578125" style="93"/>
    <col min="6890" max="6890" width="17.5703125" style="93" customWidth="1"/>
    <col min="6891" max="6891" width="11.5703125" style="93" customWidth="1"/>
    <col min="6892" max="6895" width="11.42578125" style="93"/>
    <col min="6896" max="6896" width="22.5703125" style="93" customWidth="1"/>
    <col min="6897" max="6897" width="14" style="93" customWidth="1"/>
    <col min="6898" max="6898" width="1.7109375" style="93" customWidth="1"/>
    <col min="6899" max="7143" width="11.42578125" style="93"/>
    <col min="7144" max="7144" width="4.42578125" style="93" customWidth="1"/>
    <col min="7145" max="7145" width="11.42578125" style="93"/>
    <col min="7146" max="7146" width="17.5703125" style="93" customWidth="1"/>
    <col min="7147" max="7147" width="11.5703125" style="93" customWidth="1"/>
    <col min="7148" max="7151" width="11.42578125" style="93"/>
    <col min="7152" max="7152" width="22.5703125" style="93" customWidth="1"/>
    <col min="7153" max="7153" width="14" style="93" customWidth="1"/>
    <col min="7154" max="7154" width="1.7109375" style="93" customWidth="1"/>
    <col min="7155" max="7399" width="11.42578125" style="93"/>
    <col min="7400" max="7400" width="4.42578125" style="93" customWidth="1"/>
    <col min="7401" max="7401" width="11.42578125" style="93"/>
    <col min="7402" max="7402" width="17.5703125" style="93" customWidth="1"/>
    <col min="7403" max="7403" width="11.5703125" style="93" customWidth="1"/>
    <col min="7404" max="7407" width="11.42578125" style="93"/>
    <col min="7408" max="7408" width="22.5703125" style="93" customWidth="1"/>
    <col min="7409" max="7409" width="14" style="93" customWidth="1"/>
    <col min="7410" max="7410" width="1.7109375" style="93" customWidth="1"/>
    <col min="7411" max="7655" width="11.42578125" style="93"/>
    <col min="7656" max="7656" width="4.42578125" style="93" customWidth="1"/>
    <col min="7657" max="7657" width="11.42578125" style="93"/>
    <col min="7658" max="7658" width="17.5703125" style="93" customWidth="1"/>
    <col min="7659" max="7659" width="11.5703125" style="93" customWidth="1"/>
    <col min="7660" max="7663" width="11.42578125" style="93"/>
    <col min="7664" max="7664" width="22.5703125" style="93" customWidth="1"/>
    <col min="7665" max="7665" width="14" style="93" customWidth="1"/>
    <col min="7666" max="7666" width="1.7109375" style="93" customWidth="1"/>
    <col min="7667" max="7911" width="11.42578125" style="93"/>
    <col min="7912" max="7912" width="4.42578125" style="93" customWidth="1"/>
    <col min="7913" max="7913" width="11.42578125" style="93"/>
    <col min="7914" max="7914" width="17.5703125" style="93" customWidth="1"/>
    <col min="7915" max="7915" width="11.5703125" style="93" customWidth="1"/>
    <col min="7916" max="7919" width="11.42578125" style="93"/>
    <col min="7920" max="7920" width="22.5703125" style="93" customWidth="1"/>
    <col min="7921" max="7921" width="14" style="93" customWidth="1"/>
    <col min="7922" max="7922" width="1.7109375" style="93" customWidth="1"/>
    <col min="7923" max="8167" width="11.42578125" style="93"/>
    <col min="8168" max="8168" width="4.42578125" style="93" customWidth="1"/>
    <col min="8169" max="8169" width="11.42578125" style="93"/>
    <col min="8170" max="8170" width="17.5703125" style="93" customWidth="1"/>
    <col min="8171" max="8171" width="11.5703125" style="93" customWidth="1"/>
    <col min="8172" max="8175" width="11.42578125" style="93"/>
    <col min="8176" max="8176" width="22.5703125" style="93" customWidth="1"/>
    <col min="8177" max="8177" width="14" style="93" customWidth="1"/>
    <col min="8178" max="8178" width="1.7109375" style="93" customWidth="1"/>
    <col min="8179" max="8423" width="11.42578125" style="93"/>
    <col min="8424" max="8424" width="4.42578125" style="93" customWidth="1"/>
    <col min="8425" max="8425" width="11.42578125" style="93"/>
    <col min="8426" max="8426" width="17.5703125" style="93" customWidth="1"/>
    <col min="8427" max="8427" width="11.5703125" style="93" customWidth="1"/>
    <col min="8428" max="8431" width="11.42578125" style="93"/>
    <col min="8432" max="8432" width="22.5703125" style="93" customWidth="1"/>
    <col min="8433" max="8433" width="14" style="93" customWidth="1"/>
    <col min="8434" max="8434" width="1.7109375" style="93" customWidth="1"/>
    <col min="8435" max="8679" width="11.42578125" style="93"/>
    <col min="8680" max="8680" width="4.42578125" style="93" customWidth="1"/>
    <col min="8681" max="8681" width="11.42578125" style="93"/>
    <col min="8682" max="8682" width="17.5703125" style="93" customWidth="1"/>
    <col min="8683" max="8683" width="11.5703125" style="93" customWidth="1"/>
    <col min="8684" max="8687" width="11.42578125" style="93"/>
    <col min="8688" max="8688" width="22.5703125" style="93" customWidth="1"/>
    <col min="8689" max="8689" width="14" style="93" customWidth="1"/>
    <col min="8690" max="8690" width="1.7109375" style="93" customWidth="1"/>
    <col min="8691" max="8935" width="11.42578125" style="93"/>
    <col min="8936" max="8936" width="4.42578125" style="93" customWidth="1"/>
    <col min="8937" max="8937" width="11.42578125" style="93"/>
    <col min="8938" max="8938" width="17.5703125" style="93" customWidth="1"/>
    <col min="8939" max="8939" width="11.5703125" style="93" customWidth="1"/>
    <col min="8940" max="8943" width="11.42578125" style="93"/>
    <col min="8944" max="8944" width="22.5703125" style="93" customWidth="1"/>
    <col min="8945" max="8945" width="14" style="93" customWidth="1"/>
    <col min="8946" max="8946" width="1.7109375" style="93" customWidth="1"/>
    <col min="8947" max="9191" width="11.42578125" style="93"/>
    <col min="9192" max="9192" width="4.42578125" style="93" customWidth="1"/>
    <col min="9193" max="9193" width="11.42578125" style="93"/>
    <col min="9194" max="9194" width="17.5703125" style="93" customWidth="1"/>
    <col min="9195" max="9195" width="11.5703125" style="93" customWidth="1"/>
    <col min="9196" max="9199" width="11.42578125" style="93"/>
    <col min="9200" max="9200" width="22.5703125" style="93" customWidth="1"/>
    <col min="9201" max="9201" width="14" style="93" customWidth="1"/>
    <col min="9202" max="9202" width="1.7109375" style="93" customWidth="1"/>
    <col min="9203" max="9447" width="11.42578125" style="93"/>
    <col min="9448" max="9448" width="4.42578125" style="93" customWidth="1"/>
    <col min="9449" max="9449" width="11.42578125" style="93"/>
    <col min="9450" max="9450" width="17.5703125" style="93" customWidth="1"/>
    <col min="9451" max="9451" width="11.5703125" style="93" customWidth="1"/>
    <col min="9452" max="9455" width="11.42578125" style="93"/>
    <col min="9456" max="9456" width="22.5703125" style="93" customWidth="1"/>
    <col min="9457" max="9457" width="14" style="93" customWidth="1"/>
    <col min="9458" max="9458" width="1.7109375" style="93" customWidth="1"/>
    <col min="9459" max="9703" width="11.42578125" style="93"/>
    <col min="9704" max="9704" width="4.42578125" style="93" customWidth="1"/>
    <col min="9705" max="9705" width="11.42578125" style="93"/>
    <col min="9706" max="9706" width="17.5703125" style="93" customWidth="1"/>
    <col min="9707" max="9707" width="11.5703125" style="93" customWidth="1"/>
    <col min="9708" max="9711" width="11.42578125" style="93"/>
    <col min="9712" max="9712" width="22.5703125" style="93" customWidth="1"/>
    <col min="9713" max="9713" width="14" style="93" customWidth="1"/>
    <col min="9714" max="9714" width="1.7109375" style="93" customWidth="1"/>
    <col min="9715" max="9959" width="11.42578125" style="93"/>
    <col min="9960" max="9960" width="4.42578125" style="93" customWidth="1"/>
    <col min="9961" max="9961" width="11.42578125" style="93"/>
    <col min="9962" max="9962" width="17.5703125" style="93" customWidth="1"/>
    <col min="9963" max="9963" width="11.5703125" style="93" customWidth="1"/>
    <col min="9964" max="9967" width="11.42578125" style="93"/>
    <col min="9968" max="9968" width="22.5703125" style="93" customWidth="1"/>
    <col min="9969" max="9969" width="14" style="93" customWidth="1"/>
    <col min="9970" max="9970" width="1.7109375" style="93" customWidth="1"/>
    <col min="9971" max="10215" width="11.42578125" style="93"/>
    <col min="10216" max="10216" width="4.42578125" style="93" customWidth="1"/>
    <col min="10217" max="10217" width="11.42578125" style="93"/>
    <col min="10218" max="10218" width="17.5703125" style="93" customWidth="1"/>
    <col min="10219" max="10219" width="11.5703125" style="93" customWidth="1"/>
    <col min="10220" max="10223" width="11.42578125" style="93"/>
    <col min="10224" max="10224" width="22.5703125" style="93" customWidth="1"/>
    <col min="10225" max="10225" width="14" style="93" customWidth="1"/>
    <col min="10226" max="10226" width="1.7109375" style="93" customWidth="1"/>
    <col min="10227" max="10471" width="11.42578125" style="93"/>
    <col min="10472" max="10472" width="4.42578125" style="93" customWidth="1"/>
    <col min="10473" max="10473" width="11.42578125" style="93"/>
    <col min="10474" max="10474" width="17.5703125" style="93" customWidth="1"/>
    <col min="10475" max="10475" width="11.5703125" style="93" customWidth="1"/>
    <col min="10476" max="10479" width="11.42578125" style="93"/>
    <col min="10480" max="10480" width="22.5703125" style="93" customWidth="1"/>
    <col min="10481" max="10481" width="14" style="93" customWidth="1"/>
    <col min="10482" max="10482" width="1.7109375" style="93" customWidth="1"/>
    <col min="10483" max="10727" width="11.42578125" style="93"/>
    <col min="10728" max="10728" width="4.42578125" style="93" customWidth="1"/>
    <col min="10729" max="10729" width="11.42578125" style="93"/>
    <col min="10730" max="10730" width="17.5703125" style="93" customWidth="1"/>
    <col min="10731" max="10731" width="11.5703125" style="93" customWidth="1"/>
    <col min="10732" max="10735" width="11.42578125" style="93"/>
    <col min="10736" max="10736" width="22.5703125" style="93" customWidth="1"/>
    <col min="10737" max="10737" width="14" style="93" customWidth="1"/>
    <col min="10738" max="10738" width="1.7109375" style="93" customWidth="1"/>
    <col min="10739" max="10983" width="11.42578125" style="93"/>
    <col min="10984" max="10984" width="4.42578125" style="93" customWidth="1"/>
    <col min="10985" max="10985" width="11.42578125" style="93"/>
    <col min="10986" max="10986" width="17.5703125" style="93" customWidth="1"/>
    <col min="10987" max="10987" width="11.5703125" style="93" customWidth="1"/>
    <col min="10988" max="10991" width="11.42578125" style="93"/>
    <col min="10992" max="10992" width="22.5703125" style="93" customWidth="1"/>
    <col min="10993" max="10993" width="14" style="93" customWidth="1"/>
    <col min="10994" max="10994" width="1.7109375" style="93" customWidth="1"/>
    <col min="10995" max="11239" width="11.42578125" style="93"/>
    <col min="11240" max="11240" width="4.42578125" style="93" customWidth="1"/>
    <col min="11241" max="11241" width="11.42578125" style="93"/>
    <col min="11242" max="11242" width="17.5703125" style="93" customWidth="1"/>
    <col min="11243" max="11243" width="11.5703125" style="93" customWidth="1"/>
    <col min="11244" max="11247" width="11.42578125" style="93"/>
    <col min="11248" max="11248" width="22.5703125" style="93" customWidth="1"/>
    <col min="11249" max="11249" width="14" style="93" customWidth="1"/>
    <col min="11250" max="11250" width="1.7109375" style="93" customWidth="1"/>
    <col min="11251" max="11495" width="11.42578125" style="93"/>
    <col min="11496" max="11496" width="4.42578125" style="93" customWidth="1"/>
    <col min="11497" max="11497" width="11.42578125" style="93"/>
    <col min="11498" max="11498" width="17.5703125" style="93" customWidth="1"/>
    <col min="11499" max="11499" width="11.5703125" style="93" customWidth="1"/>
    <col min="11500" max="11503" width="11.42578125" style="93"/>
    <col min="11504" max="11504" width="22.5703125" style="93" customWidth="1"/>
    <col min="11505" max="11505" width="14" style="93" customWidth="1"/>
    <col min="11506" max="11506" width="1.7109375" style="93" customWidth="1"/>
    <col min="11507" max="11751" width="11.42578125" style="93"/>
    <col min="11752" max="11752" width="4.42578125" style="93" customWidth="1"/>
    <col min="11753" max="11753" width="11.42578125" style="93"/>
    <col min="11754" max="11754" width="17.5703125" style="93" customWidth="1"/>
    <col min="11755" max="11755" width="11.5703125" style="93" customWidth="1"/>
    <col min="11756" max="11759" width="11.42578125" style="93"/>
    <col min="11760" max="11760" width="22.5703125" style="93" customWidth="1"/>
    <col min="11761" max="11761" width="14" style="93" customWidth="1"/>
    <col min="11762" max="11762" width="1.7109375" style="93" customWidth="1"/>
    <col min="11763" max="12007" width="11.42578125" style="93"/>
    <col min="12008" max="12008" width="4.42578125" style="93" customWidth="1"/>
    <col min="12009" max="12009" width="11.42578125" style="93"/>
    <col min="12010" max="12010" width="17.5703125" style="93" customWidth="1"/>
    <col min="12011" max="12011" width="11.5703125" style="93" customWidth="1"/>
    <col min="12012" max="12015" width="11.42578125" style="93"/>
    <col min="12016" max="12016" width="22.5703125" style="93" customWidth="1"/>
    <col min="12017" max="12017" width="14" style="93" customWidth="1"/>
    <col min="12018" max="12018" width="1.7109375" style="93" customWidth="1"/>
    <col min="12019" max="12263" width="11.42578125" style="93"/>
    <col min="12264" max="12264" width="4.42578125" style="93" customWidth="1"/>
    <col min="12265" max="12265" width="11.42578125" style="93"/>
    <col min="12266" max="12266" width="17.5703125" style="93" customWidth="1"/>
    <col min="12267" max="12267" width="11.5703125" style="93" customWidth="1"/>
    <col min="12268" max="12271" width="11.42578125" style="93"/>
    <col min="12272" max="12272" width="22.5703125" style="93" customWidth="1"/>
    <col min="12273" max="12273" width="14" style="93" customWidth="1"/>
    <col min="12274" max="12274" width="1.7109375" style="93" customWidth="1"/>
    <col min="12275" max="12519" width="11.42578125" style="93"/>
    <col min="12520" max="12520" width="4.42578125" style="93" customWidth="1"/>
    <col min="12521" max="12521" width="11.42578125" style="93"/>
    <col min="12522" max="12522" width="17.5703125" style="93" customWidth="1"/>
    <col min="12523" max="12523" width="11.5703125" style="93" customWidth="1"/>
    <col min="12524" max="12527" width="11.42578125" style="93"/>
    <col min="12528" max="12528" width="22.5703125" style="93" customWidth="1"/>
    <col min="12529" max="12529" width="14" style="93" customWidth="1"/>
    <col min="12530" max="12530" width="1.7109375" style="93" customWidth="1"/>
    <col min="12531" max="12775" width="11.42578125" style="93"/>
    <col min="12776" max="12776" width="4.42578125" style="93" customWidth="1"/>
    <col min="12777" max="12777" width="11.42578125" style="93"/>
    <col min="12778" max="12778" width="17.5703125" style="93" customWidth="1"/>
    <col min="12779" max="12779" width="11.5703125" style="93" customWidth="1"/>
    <col min="12780" max="12783" width="11.42578125" style="93"/>
    <col min="12784" max="12784" width="22.5703125" style="93" customWidth="1"/>
    <col min="12785" max="12785" width="14" style="93" customWidth="1"/>
    <col min="12786" max="12786" width="1.7109375" style="93" customWidth="1"/>
    <col min="12787" max="13031" width="11.42578125" style="93"/>
    <col min="13032" max="13032" width="4.42578125" style="93" customWidth="1"/>
    <col min="13033" max="13033" width="11.42578125" style="93"/>
    <col min="13034" max="13034" width="17.5703125" style="93" customWidth="1"/>
    <col min="13035" max="13035" width="11.5703125" style="93" customWidth="1"/>
    <col min="13036" max="13039" width="11.42578125" style="93"/>
    <col min="13040" max="13040" width="22.5703125" style="93" customWidth="1"/>
    <col min="13041" max="13041" width="14" style="93" customWidth="1"/>
    <col min="13042" max="13042" width="1.7109375" style="93" customWidth="1"/>
    <col min="13043" max="13287" width="11.42578125" style="93"/>
    <col min="13288" max="13288" width="4.42578125" style="93" customWidth="1"/>
    <col min="13289" max="13289" width="11.42578125" style="93"/>
    <col min="13290" max="13290" width="17.5703125" style="93" customWidth="1"/>
    <col min="13291" max="13291" width="11.5703125" style="93" customWidth="1"/>
    <col min="13292" max="13295" width="11.42578125" style="93"/>
    <col min="13296" max="13296" width="22.5703125" style="93" customWidth="1"/>
    <col min="13297" max="13297" width="14" style="93" customWidth="1"/>
    <col min="13298" max="13298" width="1.7109375" style="93" customWidth="1"/>
    <col min="13299" max="13543" width="11.42578125" style="93"/>
    <col min="13544" max="13544" width="4.42578125" style="93" customWidth="1"/>
    <col min="13545" max="13545" width="11.42578125" style="93"/>
    <col min="13546" max="13546" width="17.5703125" style="93" customWidth="1"/>
    <col min="13547" max="13547" width="11.5703125" style="93" customWidth="1"/>
    <col min="13548" max="13551" width="11.42578125" style="93"/>
    <col min="13552" max="13552" width="22.5703125" style="93" customWidth="1"/>
    <col min="13553" max="13553" width="14" style="93" customWidth="1"/>
    <col min="13554" max="13554" width="1.7109375" style="93" customWidth="1"/>
    <col min="13555" max="13799" width="11.42578125" style="93"/>
    <col min="13800" max="13800" width="4.42578125" style="93" customWidth="1"/>
    <col min="13801" max="13801" width="11.42578125" style="93"/>
    <col min="13802" max="13802" width="17.5703125" style="93" customWidth="1"/>
    <col min="13803" max="13803" width="11.5703125" style="93" customWidth="1"/>
    <col min="13804" max="13807" width="11.42578125" style="93"/>
    <col min="13808" max="13808" width="22.5703125" style="93" customWidth="1"/>
    <col min="13809" max="13809" width="14" style="93" customWidth="1"/>
    <col min="13810" max="13810" width="1.7109375" style="93" customWidth="1"/>
    <col min="13811" max="14055" width="11.42578125" style="93"/>
    <col min="14056" max="14056" width="4.42578125" style="93" customWidth="1"/>
    <col min="14057" max="14057" width="11.42578125" style="93"/>
    <col min="14058" max="14058" width="17.5703125" style="93" customWidth="1"/>
    <col min="14059" max="14059" width="11.5703125" style="93" customWidth="1"/>
    <col min="14060" max="14063" width="11.42578125" style="93"/>
    <col min="14064" max="14064" width="22.5703125" style="93" customWidth="1"/>
    <col min="14065" max="14065" width="14" style="93" customWidth="1"/>
    <col min="14066" max="14066" width="1.7109375" style="93" customWidth="1"/>
    <col min="14067" max="14311" width="11.42578125" style="93"/>
    <col min="14312" max="14312" width="4.42578125" style="93" customWidth="1"/>
    <col min="14313" max="14313" width="11.42578125" style="93"/>
    <col min="14314" max="14314" width="17.5703125" style="93" customWidth="1"/>
    <col min="14315" max="14315" width="11.5703125" style="93" customWidth="1"/>
    <col min="14316" max="14319" width="11.42578125" style="93"/>
    <col min="14320" max="14320" width="22.5703125" style="93" customWidth="1"/>
    <col min="14321" max="14321" width="14" style="93" customWidth="1"/>
    <col min="14322" max="14322" width="1.7109375" style="93" customWidth="1"/>
    <col min="14323" max="14567" width="11.42578125" style="93"/>
    <col min="14568" max="14568" width="4.42578125" style="93" customWidth="1"/>
    <col min="14569" max="14569" width="11.42578125" style="93"/>
    <col min="14570" max="14570" width="17.5703125" style="93" customWidth="1"/>
    <col min="14571" max="14571" width="11.5703125" style="93" customWidth="1"/>
    <col min="14572" max="14575" width="11.42578125" style="93"/>
    <col min="14576" max="14576" width="22.5703125" style="93" customWidth="1"/>
    <col min="14577" max="14577" width="14" style="93" customWidth="1"/>
    <col min="14578" max="14578" width="1.7109375" style="93" customWidth="1"/>
    <col min="14579" max="14823" width="11.42578125" style="93"/>
    <col min="14824" max="14824" width="4.42578125" style="93" customWidth="1"/>
    <col min="14825" max="14825" width="11.42578125" style="93"/>
    <col min="14826" max="14826" width="17.5703125" style="93" customWidth="1"/>
    <col min="14827" max="14827" width="11.5703125" style="93" customWidth="1"/>
    <col min="14828" max="14831" width="11.42578125" style="93"/>
    <col min="14832" max="14832" width="22.5703125" style="93" customWidth="1"/>
    <col min="14833" max="14833" width="14" style="93" customWidth="1"/>
    <col min="14834" max="14834" width="1.7109375" style="93" customWidth="1"/>
    <col min="14835" max="15079" width="11.42578125" style="93"/>
    <col min="15080" max="15080" width="4.42578125" style="93" customWidth="1"/>
    <col min="15081" max="15081" width="11.42578125" style="93"/>
    <col min="15082" max="15082" width="17.5703125" style="93" customWidth="1"/>
    <col min="15083" max="15083" width="11.5703125" style="93" customWidth="1"/>
    <col min="15084" max="15087" width="11.42578125" style="93"/>
    <col min="15088" max="15088" width="22.5703125" style="93" customWidth="1"/>
    <col min="15089" max="15089" width="14" style="93" customWidth="1"/>
    <col min="15090" max="15090" width="1.7109375" style="93" customWidth="1"/>
    <col min="15091" max="15335" width="11.42578125" style="93"/>
    <col min="15336" max="15336" width="4.42578125" style="93" customWidth="1"/>
    <col min="15337" max="15337" width="11.42578125" style="93"/>
    <col min="15338" max="15338" width="17.5703125" style="93" customWidth="1"/>
    <col min="15339" max="15339" width="11.5703125" style="93" customWidth="1"/>
    <col min="15340" max="15343" width="11.42578125" style="93"/>
    <col min="15344" max="15344" width="22.5703125" style="93" customWidth="1"/>
    <col min="15345" max="15345" width="14" style="93" customWidth="1"/>
    <col min="15346" max="15346" width="1.7109375" style="93" customWidth="1"/>
    <col min="15347" max="15591" width="11.42578125" style="93"/>
    <col min="15592" max="15592" width="4.42578125" style="93" customWidth="1"/>
    <col min="15593" max="15593" width="11.42578125" style="93"/>
    <col min="15594" max="15594" width="17.5703125" style="93" customWidth="1"/>
    <col min="15595" max="15595" width="11.5703125" style="93" customWidth="1"/>
    <col min="15596" max="15599" width="11.42578125" style="93"/>
    <col min="15600" max="15600" width="22.5703125" style="93" customWidth="1"/>
    <col min="15601" max="15601" width="14" style="93" customWidth="1"/>
    <col min="15602" max="15602" width="1.7109375" style="93" customWidth="1"/>
    <col min="15603" max="15847" width="11.42578125" style="93"/>
    <col min="15848" max="15848" width="4.42578125" style="93" customWidth="1"/>
    <col min="15849" max="15849" width="11.42578125" style="93"/>
    <col min="15850" max="15850" width="17.5703125" style="93" customWidth="1"/>
    <col min="15851" max="15851" width="11.5703125" style="93" customWidth="1"/>
    <col min="15852" max="15855" width="11.42578125" style="93"/>
    <col min="15856" max="15856" width="22.5703125" style="93" customWidth="1"/>
    <col min="15857" max="15857" width="14" style="93" customWidth="1"/>
    <col min="15858" max="15858" width="1.7109375" style="93" customWidth="1"/>
    <col min="15859" max="16103" width="11.42578125" style="93"/>
    <col min="16104" max="16104" width="4.42578125" style="93" customWidth="1"/>
    <col min="16105" max="16105" width="11.42578125" style="93"/>
    <col min="16106" max="16106" width="17.5703125" style="93" customWidth="1"/>
    <col min="16107" max="16107" width="11.5703125" style="93" customWidth="1"/>
    <col min="16108" max="16111" width="11.42578125" style="93"/>
    <col min="16112" max="16112" width="22.5703125" style="93" customWidth="1"/>
    <col min="16113" max="16113" width="14" style="93" customWidth="1"/>
    <col min="16114" max="16114" width="1.7109375" style="93" customWidth="1"/>
    <col min="16115" max="16384" width="11.42578125" style="93"/>
  </cols>
  <sheetData>
    <row r="1" spans="2:10" ht="18" customHeight="1" thickBot="1" x14ac:dyDescent="0.25"/>
    <row r="2" spans="2:10" ht="19.5" customHeight="1" x14ac:dyDescent="0.2">
      <c r="B2" s="94"/>
      <c r="C2" s="95"/>
      <c r="D2" s="96" t="s">
        <v>257</v>
      </c>
      <c r="E2" s="97"/>
      <c r="F2" s="97"/>
      <c r="G2" s="97"/>
      <c r="H2" s="97"/>
      <c r="I2" s="98"/>
      <c r="J2" s="99" t="s">
        <v>258</v>
      </c>
    </row>
    <row r="3" spans="2:10" ht="13.5" thickBot="1" x14ac:dyDescent="0.25">
      <c r="B3" s="100"/>
      <c r="C3" s="101"/>
      <c r="D3" s="102"/>
      <c r="E3" s="103"/>
      <c r="F3" s="103"/>
      <c r="G3" s="103"/>
      <c r="H3" s="103"/>
      <c r="I3" s="104"/>
      <c r="J3" s="105"/>
    </row>
    <row r="4" spans="2:10" x14ac:dyDescent="0.2">
      <c r="B4" s="100"/>
      <c r="C4" s="101"/>
      <c r="D4" s="96" t="s">
        <v>259</v>
      </c>
      <c r="E4" s="97"/>
      <c r="F4" s="97"/>
      <c r="G4" s="97"/>
      <c r="H4" s="97"/>
      <c r="I4" s="98"/>
      <c r="J4" s="99" t="s">
        <v>260</v>
      </c>
    </row>
    <row r="5" spans="2:10" x14ac:dyDescent="0.2">
      <c r="B5" s="100"/>
      <c r="C5" s="101"/>
      <c r="D5" s="106"/>
      <c r="E5" s="107"/>
      <c r="F5" s="107"/>
      <c r="G5" s="107"/>
      <c r="H5" s="107"/>
      <c r="I5" s="108"/>
      <c r="J5" s="109"/>
    </row>
    <row r="6" spans="2:10" ht="13.5" thickBot="1" x14ac:dyDescent="0.25">
      <c r="B6" s="110"/>
      <c r="C6" s="111"/>
      <c r="D6" s="102"/>
      <c r="E6" s="103"/>
      <c r="F6" s="103"/>
      <c r="G6" s="103"/>
      <c r="H6" s="103"/>
      <c r="I6" s="104"/>
      <c r="J6" s="105"/>
    </row>
    <row r="7" spans="2:10" x14ac:dyDescent="0.2">
      <c r="B7" s="112"/>
      <c r="J7" s="113"/>
    </row>
    <row r="8" spans="2:10" x14ac:dyDescent="0.2">
      <c r="B8" s="112"/>
      <c r="J8" s="113"/>
    </row>
    <row r="9" spans="2:10" x14ac:dyDescent="0.2">
      <c r="B9" s="112"/>
      <c r="J9" s="113"/>
    </row>
    <row r="10" spans="2:10" x14ac:dyDescent="0.2">
      <c r="B10" s="112"/>
      <c r="C10" s="93" t="s">
        <v>279</v>
      </c>
      <c r="E10" s="114"/>
      <c r="J10" s="113"/>
    </row>
    <row r="11" spans="2:10" x14ac:dyDescent="0.2">
      <c r="B11" s="112"/>
      <c r="J11" s="113"/>
    </row>
    <row r="12" spans="2:10" x14ac:dyDescent="0.2">
      <c r="B12" s="112"/>
      <c r="C12" s="93" t="s">
        <v>280</v>
      </c>
      <c r="J12" s="113"/>
    </row>
    <row r="13" spans="2:10" x14ac:dyDescent="0.2">
      <c r="B13" s="112"/>
      <c r="C13" s="93" t="s">
        <v>281</v>
      </c>
      <c r="J13" s="113"/>
    </row>
    <row r="14" spans="2:10" x14ac:dyDescent="0.2">
      <c r="B14" s="112"/>
      <c r="J14" s="113"/>
    </row>
    <row r="15" spans="2:10" x14ac:dyDescent="0.2">
      <c r="B15" s="112"/>
      <c r="C15" s="93" t="s">
        <v>282</v>
      </c>
      <c r="J15" s="113"/>
    </row>
    <row r="16" spans="2:10" x14ac:dyDescent="0.2">
      <c r="B16" s="112"/>
      <c r="C16" s="115"/>
      <c r="J16" s="113"/>
    </row>
    <row r="17" spans="2:10" x14ac:dyDescent="0.2">
      <c r="B17" s="112"/>
      <c r="C17" s="93" t="s">
        <v>283</v>
      </c>
      <c r="D17" s="114"/>
      <c r="H17" s="116" t="s">
        <v>261</v>
      </c>
      <c r="I17" s="116" t="s">
        <v>12</v>
      </c>
      <c r="J17" s="113"/>
    </row>
    <row r="18" spans="2:10" x14ac:dyDescent="0.2">
      <c r="B18" s="112"/>
      <c r="C18" s="117" t="s">
        <v>262</v>
      </c>
      <c r="D18" s="117"/>
      <c r="E18" s="117"/>
      <c r="F18" s="117"/>
      <c r="H18" s="116">
        <v>39</v>
      </c>
      <c r="I18" s="118">
        <v>134379128</v>
      </c>
      <c r="J18" s="113"/>
    </row>
    <row r="19" spans="2:10" x14ac:dyDescent="0.2">
      <c r="B19" s="112"/>
      <c r="C19" s="93" t="s">
        <v>263</v>
      </c>
      <c r="H19" s="119"/>
      <c r="I19" s="120"/>
      <c r="J19" s="113"/>
    </row>
    <row r="20" spans="2:10" x14ac:dyDescent="0.2">
      <c r="B20" s="112"/>
      <c r="C20" s="93" t="s">
        <v>264</v>
      </c>
      <c r="H20" s="119"/>
      <c r="I20" s="120"/>
      <c r="J20" s="113"/>
    </row>
    <row r="21" spans="2:10" x14ac:dyDescent="0.2">
      <c r="B21" s="112"/>
      <c r="C21" s="93" t="s">
        <v>265</v>
      </c>
      <c r="H21" s="119">
        <v>39</v>
      </c>
      <c r="I21" s="120">
        <v>134379128</v>
      </c>
      <c r="J21" s="113"/>
    </row>
    <row r="22" spans="2:10" x14ac:dyDescent="0.2">
      <c r="B22" s="112"/>
      <c r="C22" s="93" t="s">
        <v>266</v>
      </c>
      <c r="H22" s="119"/>
      <c r="I22" s="120"/>
      <c r="J22" s="113"/>
    </row>
    <row r="23" spans="2:10" x14ac:dyDescent="0.2">
      <c r="B23" s="112"/>
      <c r="C23" s="93" t="s">
        <v>267</v>
      </c>
      <c r="H23" s="119"/>
      <c r="I23" s="120"/>
      <c r="J23" s="113"/>
    </row>
    <row r="24" spans="2:10" x14ac:dyDescent="0.2">
      <c r="B24" s="112"/>
      <c r="C24" s="93" t="s">
        <v>268</v>
      </c>
      <c r="H24" s="121"/>
      <c r="I24" s="122"/>
      <c r="J24" s="113"/>
    </row>
    <row r="25" spans="2:10" x14ac:dyDescent="0.2">
      <c r="B25" s="112"/>
      <c r="C25" s="117" t="s">
        <v>269</v>
      </c>
      <c r="D25" s="117"/>
      <c r="E25" s="117"/>
      <c r="F25" s="117"/>
      <c r="H25" s="123">
        <f>SUM(H19:H24)</f>
        <v>39</v>
      </c>
      <c r="I25" s="124">
        <f>(I19+I20+I21+I22+I23+I24)</f>
        <v>134379128</v>
      </c>
      <c r="J25" s="113"/>
    </row>
    <row r="26" spans="2:10" x14ac:dyDescent="0.2">
      <c r="B26" s="112"/>
      <c r="C26" s="93" t="s">
        <v>270</v>
      </c>
      <c r="H26" s="119"/>
      <c r="I26" s="120"/>
      <c r="J26" s="113"/>
    </row>
    <row r="27" spans="2:10" x14ac:dyDescent="0.2">
      <c r="B27" s="112"/>
      <c r="C27" s="93" t="s">
        <v>271</v>
      </c>
      <c r="H27" s="119"/>
      <c r="I27" s="120"/>
      <c r="J27" s="113"/>
    </row>
    <row r="28" spans="2:10" x14ac:dyDescent="0.2">
      <c r="B28" s="112"/>
      <c r="C28" s="93" t="s">
        <v>272</v>
      </c>
      <c r="H28" s="119"/>
      <c r="I28" s="120"/>
      <c r="J28" s="113"/>
    </row>
    <row r="29" spans="2:10" ht="12.75" customHeight="1" thickBot="1" x14ac:dyDescent="0.25">
      <c r="B29" s="112"/>
      <c r="C29" s="93" t="s">
        <v>273</v>
      </c>
      <c r="H29" s="125"/>
      <c r="I29" s="126"/>
      <c r="J29" s="113"/>
    </row>
    <row r="30" spans="2:10" x14ac:dyDescent="0.2">
      <c r="B30" s="112"/>
      <c r="C30" s="117" t="s">
        <v>274</v>
      </c>
      <c r="D30" s="117"/>
      <c r="E30" s="117"/>
      <c r="F30" s="117"/>
      <c r="H30" s="123">
        <f>SUM(H26:H29)</f>
        <v>0</v>
      </c>
      <c r="I30" s="124">
        <f>(I28+I29+I26)</f>
        <v>0</v>
      </c>
      <c r="J30" s="113"/>
    </row>
    <row r="31" spans="2:10" ht="13.5" thickBot="1" x14ac:dyDescent="0.25">
      <c r="B31" s="112"/>
      <c r="C31" s="117" t="s">
        <v>275</v>
      </c>
      <c r="D31" s="117"/>
      <c r="H31" s="127">
        <f>(H25+H30)</f>
        <v>39</v>
      </c>
      <c r="I31" s="128">
        <f>(I25+I30)</f>
        <v>134379128</v>
      </c>
      <c r="J31" s="113"/>
    </row>
    <row r="32" spans="2:10" ht="13.5" thickTop="1" x14ac:dyDescent="0.2">
      <c r="B32" s="112"/>
      <c r="C32" s="117"/>
      <c r="D32" s="117"/>
      <c r="H32" s="129"/>
      <c r="I32" s="120"/>
      <c r="J32" s="113"/>
    </row>
    <row r="33" spans="2:10" x14ac:dyDescent="0.2">
      <c r="B33" s="112"/>
      <c r="G33" s="129"/>
      <c r="H33" s="129"/>
      <c r="I33" s="129"/>
      <c r="J33" s="113"/>
    </row>
    <row r="34" spans="2:10" x14ac:dyDescent="0.2">
      <c r="B34" s="112"/>
      <c r="G34" s="129"/>
      <c r="H34" s="129"/>
      <c r="I34" s="129"/>
      <c r="J34" s="113"/>
    </row>
    <row r="35" spans="2:10" x14ac:dyDescent="0.2">
      <c r="B35" s="112"/>
      <c r="G35" s="129"/>
      <c r="H35" s="129"/>
      <c r="I35" s="129"/>
      <c r="J35" s="113"/>
    </row>
    <row r="36" spans="2:10" ht="13.5" thickBot="1" x14ac:dyDescent="0.25">
      <c r="B36" s="112"/>
      <c r="C36" s="130"/>
      <c r="D36" s="130"/>
      <c r="G36" s="130" t="s">
        <v>276</v>
      </c>
      <c r="H36" s="130"/>
      <c r="I36" s="129"/>
      <c r="J36" s="113"/>
    </row>
    <row r="37" spans="2:10" x14ac:dyDescent="0.2">
      <c r="B37" s="112"/>
      <c r="C37" s="129" t="s">
        <v>277</v>
      </c>
      <c r="D37" s="129"/>
      <c r="G37" s="129" t="s">
        <v>278</v>
      </c>
      <c r="H37" s="129"/>
      <c r="I37" s="129"/>
      <c r="J37" s="113"/>
    </row>
    <row r="38" spans="2:10" x14ac:dyDescent="0.2">
      <c r="B38" s="112"/>
      <c r="G38" s="129"/>
      <c r="H38" s="129"/>
      <c r="I38" s="129"/>
      <c r="J38" s="113"/>
    </row>
    <row r="39" spans="2:10" x14ac:dyDescent="0.2">
      <c r="B39" s="112"/>
      <c r="G39" s="129"/>
      <c r="H39" s="129"/>
      <c r="I39" s="129"/>
      <c r="J39" s="113"/>
    </row>
    <row r="40" spans="2:10" ht="18.75" customHeight="1" thickBot="1" x14ac:dyDescent="0.25">
      <c r="B40" s="131"/>
      <c r="C40" s="132"/>
      <c r="D40" s="132"/>
      <c r="E40" s="132"/>
      <c r="F40" s="132"/>
      <c r="G40" s="130"/>
      <c r="H40" s="130"/>
      <c r="I40" s="130"/>
      <c r="J40" s="133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IPS1</vt:lpstr>
      <vt:lpstr>INFO IPS</vt:lpstr>
      <vt:lpstr>TD</vt:lpstr>
      <vt:lpstr>ESTADO DE CADA FACTURA</vt:lpstr>
      <vt:lpstr>FOR-CSA-018</vt:lpstr>
      <vt:lpstr>'INFO IPS'!Área_de_impresión</vt:lpstr>
    </vt:vector>
  </TitlesOfParts>
  <Company>Informática y Gestión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MODULO3</dc:creator>
  <cp:lastModifiedBy>Diego Fernando Fernandez Valencia</cp:lastModifiedBy>
  <cp:lastPrinted>2004-07-14T16:50:04Z</cp:lastPrinted>
  <dcterms:created xsi:type="dcterms:W3CDTF">2002-10-21T17:41:29Z</dcterms:created>
  <dcterms:modified xsi:type="dcterms:W3CDTF">2022-02-15T14:50:30Z</dcterms:modified>
</cp:coreProperties>
</file>