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CARTERAS POR SUBIR/COSMITET/"/>
    </mc:Choice>
  </mc:AlternateContent>
  <xr:revisionPtr revIDLastSave="7" documentId="13_ncr:1_{FD5FE736-8C22-4FC5-BE4A-058FBE7D921A}" xr6:coauthVersionLast="47" xr6:coauthVersionMax="47" xr10:uidLastSave="{43337487-968D-436F-B515-2E9B0D75BDC3}"/>
  <bookViews>
    <workbookView xWindow="-120" yWindow="-120" windowWidth="20730" windowHeight="11160" activeTab="3" xr2:uid="{00000000-000D-0000-FFFF-FFFF00000000}"/>
  </bookViews>
  <sheets>
    <sheet name="INFO IPS" sheetId="2" r:id="rId1"/>
    <sheet name="TD" sheetId="3" r:id="rId2"/>
    <sheet name="ESTADO DE CADA FACTURA" sheetId="1" r:id="rId3"/>
    <sheet name="FOR-CSA-018" sheetId="4" r:id="rId4"/>
  </sheets>
  <definedNames>
    <definedName name="_xlnm._FilterDatabase" localSheetId="2" hidden="1">'ESTADO DE CADA FACTURA'!$A$2:$AS$15</definedName>
  </definedNames>
  <calcPr calcId="191029"/>
  <pivotCaches>
    <pivotCache cacheId="53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0" i="4" l="1"/>
  <c r="H30" i="4"/>
  <c r="I25" i="4"/>
  <c r="H25" i="4"/>
  <c r="H31" i="4" l="1"/>
  <c r="I31" i="4"/>
  <c r="N10" i="1"/>
  <c r="X1" i="1"/>
  <c r="V1" i="1"/>
  <c r="N1" i="1"/>
  <c r="K1" i="1"/>
  <c r="J1" i="1"/>
</calcChain>
</file>

<file path=xl/sharedStrings.xml><?xml version="1.0" encoding="utf-8"?>
<sst xmlns="http://schemas.openxmlformats.org/spreadsheetml/2006/main" count="285" uniqueCount="173">
  <si>
    <t>NIT IPS</t>
  </si>
  <si>
    <t xml:space="preserve"> ENTIDAD</t>
  </si>
  <si>
    <t>Prefijo Factura</t>
  </si>
  <si>
    <t>NUMERO 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</si>
  <si>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</si>
  <si>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</si>
  <si>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</si>
  <si>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</si>
  <si>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</si>
  <si>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</si>
  <si>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</si>
  <si>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</si>
  <si>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VALIDACION ALFA FACT</t>
  </si>
  <si>
    <t>VALOR RADICADO FACT</t>
  </si>
  <si>
    <t>VALOR NOTA CREDITO</t>
  </si>
  <si>
    <t>VALOR NOTA DEBITO</t>
  </si>
  <si>
    <t>VALOR DESCCOMERCIAL</t>
  </si>
  <si>
    <t>VALOR GLOSA ACEPTDA</t>
  </si>
  <si>
    <t>VALOR GLOSA DV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</si>
  <si>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</si>
  <si>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</si>
  <si>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</si>
  <si>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</si>
  <si>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</si>
  <si>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</si>
  <si>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</si>
  <si>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</si>
  <si>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</si>
  <si>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</si>
  <si>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</si>
  <si>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</si>
  <si>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</si>
  <si>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</si>
  <si>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</si>
  <si>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</si>
  <si>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</si>
  <si>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</si>
  <si>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</si>
  <si>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</si>
  <si>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</si>
  <si>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</si>
  <si>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COSMITET LTDA</t>
  </si>
  <si>
    <t>FV</t>
  </si>
  <si>
    <t>830023202_FV_27852</t>
  </si>
  <si>
    <t>A)Factura no radicada en ERP</t>
  </si>
  <si>
    <t>no_cruza</t>
  </si>
  <si>
    <t>SI</t>
  </si>
  <si>
    <t>830023202_FV_28286</t>
  </si>
  <si>
    <t>830023202_FV_28607</t>
  </si>
  <si>
    <t>830023202_FV_30799</t>
  </si>
  <si>
    <t>830023202_FV_39537</t>
  </si>
  <si>
    <t>830023202_FV_32409</t>
  </si>
  <si>
    <t>B)Factura sin saldo ERP</t>
  </si>
  <si>
    <t>OK</t>
  </si>
  <si>
    <t>830023202_FV_45501</t>
  </si>
  <si>
    <t>830023202_FV_36739</t>
  </si>
  <si>
    <t>B)Factura sin saldo ERP/conciliar diferencia glosa aceptada</t>
  </si>
  <si>
    <t>IPS ACEPTA $141,669 SEGUN CONCILIACION REALIZADA EL26 AGOSTO 2021, POR MAIBER ACEVEDO Y ANGELICA ALEGRIA.ELIZABETH FERNANDEZ</t>
  </si>
  <si>
    <t>830023202_FV_37760</t>
  </si>
  <si>
    <t>IPS ACEPTA $ 145.854, SEGUN CONCILIACION REALIZADA EL26 AGOSTO 2021, POR MAIBER ACEVEDO Y ANGELICA ALEGRIA.ELIZABETH FERNNADEZ</t>
  </si>
  <si>
    <t>830023202_FV_36737</t>
  </si>
  <si>
    <t>C)Glosas total pendiente por respuesta de IPS</t>
  </si>
  <si>
    <t>SE REALIZA DEVOLUCION DE FACTURA CON SOPORTES ORIGINALES COMPLETOS, EN LA AUDITORIA SE EVIDENCIA QUE NO CUMPLE CON EL MARCO NORMATIVO RES.3047 ANEXO TECNICO 05</t>
  </si>
  <si>
    <t>SS</t>
  </si>
  <si>
    <t>830023202_SS_348375</t>
  </si>
  <si>
    <t>SE SOSTIENE DEVOLUCION SE VALIDA CARTA TOPE DE LA ASEGURADORA DONDE INFORMA QUE EL VEHICULO  NO TIENE POLIZA DE SEGURO VIGENTE CON LA ENTIDAD , FAVOR VALIDAR PARA DAR TRAMITE, SE ANEXA CARTA TOPE.JENNIFER REBOLLEDO</t>
  </si>
  <si>
    <t>FE</t>
  </si>
  <si>
    <t>830023202_FE_1588</t>
  </si>
  <si>
    <t>SE SOSTIENE DEVOLUCION SE VALIDA CARTA TOPE DE LA ASEGURADORA Y ESTA EN ESTADO NO AGOTADO , FAVOR VALIDAR .JENNIFER REBOLLEDO SE ANEXA CARTA TOPE.</t>
  </si>
  <si>
    <t>830023202_SS_331588</t>
  </si>
  <si>
    <t>C)Glosas total pendiente por respuesta de IPS/conciliar diferencia valor de factura</t>
  </si>
  <si>
    <t>SE REALIZA OBJECCION EKG NO SOPORTADO $42.700 , SE TRANSCRIBEN GLOSAS REALIZADAS POR AUDITORIA MEDICA DRA MAIBER ACEVEDO608 Hemograma Marzo 9 no interpretado en la HC. $21.600,608 Electrocardiograma no interpretado en la HC $42.700,106106 Trócar facturan 3. Se acepta 1 de primera punción. $665.828 , 307 Ampicilina Sulbactam facturan 6 soportan 2. Refieren que le entregan 4 frascos al paciente. Se solicita soporte de entrega al paciente. $40.000 TOTAL DE GLOSA $812.828 FAVOR VALIDAR Y GENERAR RESPUESTA PARA DAR TRAMITE.JENNIFER REBOLLEDO</t>
  </si>
  <si>
    <t>TOTAL</t>
  </si>
  <si>
    <t>ESTADO EPS FEBRERO 07 DEL 2022</t>
  </si>
  <si>
    <t>POR PAGAR SAP</t>
  </si>
  <si>
    <t>DOCUMENTO CONTABLE</t>
  </si>
  <si>
    <t>FUERA DE CIERRE</t>
  </si>
  <si>
    <t>FACTURA DEVUELTA</t>
  </si>
  <si>
    <t>FACTURA NO RADICADA</t>
  </si>
  <si>
    <t>FACTURA PENDIENTE DE PROGRAMACIÓN DE PAGO</t>
  </si>
  <si>
    <t>FACTURA CANCELADA PARCIAL Y GLOSA POR CONCILIAR</t>
  </si>
  <si>
    <t>NIT</t>
  </si>
  <si>
    <t>NOMBRE ENTIDAD</t>
  </si>
  <si>
    <t>FECHA RADICACION</t>
  </si>
  <si>
    <t>No. RADICADO</t>
  </si>
  <si>
    <t>FACTURA</t>
  </si>
  <si>
    <t>VALOR FACT</t>
  </si>
  <si>
    <t>NOTA CREDITO GLOSA</t>
  </si>
  <si>
    <t>PAGOS</t>
  </si>
  <si>
    <t>SALDO</t>
  </si>
  <si>
    <t>Fecha Vcto</t>
  </si>
  <si>
    <t>Dias Vencidos</t>
  </si>
  <si>
    <t>COMFENALCO VALLE</t>
  </si>
  <si>
    <t>SS331588</t>
  </si>
  <si>
    <t> 5.480.124 </t>
  </si>
  <si>
    <t> -   </t>
  </si>
  <si>
    <t>5.480.124 </t>
  </si>
  <si>
    <t>SS348375</t>
  </si>
  <si>
    <t> 4.806.604 </t>
  </si>
  <si>
    <t>4.806.604 </t>
  </si>
  <si>
    <t>FE1588</t>
  </si>
  <si>
    <t> 12.340.711 </t>
  </si>
  <si>
    <t>12.340.711 </t>
  </si>
  <si>
    <t>FV27852</t>
  </si>
  <si>
    <t> 507.950 </t>
  </si>
  <si>
    <t>507.950 </t>
  </si>
  <si>
    <t>3/18/2021</t>
  </si>
  <si>
    <t>FV28607</t>
  </si>
  <si>
    <t> 1.979.377 </t>
  </si>
  <si>
    <t>1.979.377 </t>
  </si>
  <si>
    <t>FV28286</t>
  </si>
  <si>
    <t> 109.015 </t>
  </si>
  <si>
    <t>109.015 </t>
  </si>
  <si>
    <t>FV30799</t>
  </si>
  <si>
    <t> 617.076 </t>
  </si>
  <si>
    <t>617.076 </t>
  </si>
  <si>
    <t>FV32409</t>
  </si>
  <si>
    <t> 2.317.354 </t>
  </si>
  <si>
    <t>2.317.354 </t>
  </si>
  <si>
    <t>FV36737</t>
  </si>
  <si>
    <t> 36.100.559 </t>
  </si>
  <si>
    <t>36.100.559 </t>
  </si>
  <si>
    <t>FV36739</t>
  </si>
  <si>
    <t> 8.586.871 </t>
  </si>
  <si>
    <t> 141.669 </t>
  </si>
  <si>
    <t>8.445.202 </t>
  </si>
  <si>
    <t>FV37760</t>
  </si>
  <si>
    <t> 7.049.026 </t>
  </si>
  <si>
    <t> 145.854 </t>
  </si>
  <si>
    <t>6.903.172 </t>
  </si>
  <si>
    <t>FV39537</t>
  </si>
  <si>
    <t> 189.000 </t>
  </si>
  <si>
    <t>189.000 </t>
  </si>
  <si>
    <t>FV45501</t>
  </si>
  <si>
    <t>215.712 </t>
  </si>
  <si>
    <t>- </t>
  </si>
  <si>
    <t>1/22/2022</t>
  </si>
  <si>
    <t> 80.011.856 </t>
  </si>
  <si>
    <t>Etiquetas de fila</t>
  </si>
  <si>
    <t>Total general</t>
  </si>
  <si>
    <t>Suma de SALDO FACT IPS</t>
  </si>
  <si>
    <t>Cuenta de LLAVE</t>
  </si>
  <si>
    <t>Suma de POR PAGAR SAP</t>
  </si>
  <si>
    <t>Suma de VALOR GLOSA DV</t>
  </si>
  <si>
    <t>Suma de VALOR GLOSA ACEPTDA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</si>
  <si>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</si>
  <si>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</si>
  <si>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</si>
  <si>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</si>
  <si>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</si>
  <si>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</si>
  <si>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</si>
  <si>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</si>
  <si>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</si>
  <si>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</si>
  <si>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</si>
  <si>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</si>
  <si>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</si>
  <si>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</si>
  <si>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</si>
  <si>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</si>
  <si>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</si>
  <si>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</si>
  <si>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</si>
  <si>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</si>
  <si>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</si>
  <si>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</si>
  <si>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FEBRERO 15 DE 2022</t>
  </si>
  <si>
    <t>Señores : COSMITET LTDA</t>
  </si>
  <si>
    <t>NIT: 830023202</t>
  </si>
  <si>
    <t>A continuacion me permito remitir   nuestra respuesta al estado de cartera presentado en la fecha: 26/01/2022</t>
  </si>
  <si>
    <t>Con Corte al dia :31/12/2021</t>
  </si>
  <si>
    <t>FACTURA CANCELADA PARCIAL Y GLOSA POR CONCILIAR ($812.828)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</si>
</sst>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8"/>
      <name val="Arial"/>
      <family val="2"/>
    </font>
    <font>
      <sz val="11"/>
      <color rgb="FF201F1E"/>
      <name val="Segoe UI"/>
      <family val="2"/>
    </font>
    <font>
      <b/>
      <sz val="11"/>
      <color rgb="FF000000"/>
      <name val="Calibri Light"/>
      <family val="2"/>
    </font>
    <font>
      <sz val="11"/>
      <color rgb="FF000000"/>
      <name val="Calibri Light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9" fillId="0" borderId="0"/>
    <xf numFmtId="43" fontId="9" fillId="0" borderId="0" applyNumberFormat="0" applyFill="0" applyBorder="0" applyAlignment="0" applyProtection="0"/>
  </cellStyleXfs>
  <cellXfs count="78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/>
    <xf numFmtId="14" fontId="4" fillId="0" borderId="1" xfId="0" applyNumberFormat="1" applyFont="1" applyBorder="1"/>
    <xf numFmtId="0" fontId="4" fillId="0" borderId="0" xfId="0" applyFont="1"/>
    <xf numFmtId="0" fontId="4" fillId="2" borderId="1" xfId="0" applyFont="1" applyFill="1" applyBorder="1" applyAlignment="1">
      <alignment horizontal="center" vertical="center" wrapText="1"/>
    </xf>
    <xf numFmtId="164" fontId="4" fillId="0" borderId="1" xfId="1" applyNumberFormat="1" applyFont="1" applyBorder="1"/>
    <xf numFmtId="0" fontId="2" fillId="0" borderId="0" xfId="0" applyFont="1"/>
    <xf numFmtId="164" fontId="2" fillId="0" borderId="0" xfId="1" applyNumberFormat="1" applyFont="1"/>
    <xf numFmtId="0" fontId="4" fillId="3" borderId="1" xfId="0" applyFont="1" applyFill="1" applyBorder="1" applyAlignment="1">
      <alignment horizontal="center" vertical="center" wrapText="1"/>
    </xf>
    <xf numFmtId="3" fontId="4" fillId="0" borderId="1" xfId="0" applyNumberFormat="1" applyFont="1" applyBorder="1"/>
    <xf numFmtId="0" fontId="0" fillId="4" borderId="0" xfId="0" applyFill="1"/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14" fontId="8" fillId="4" borderId="6" xfId="0" applyNumberFormat="1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right" vertical="center" wrapText="1"/>
    </xf>
    <xf numFmtId="14" fontId="8" fillId="4" borderId="6" xfId="0" applyNumberFormat="1" applyFont="1" applyFill="1" applyBorder="1" applyAlignment="1">
      <alignment horizontal="right" vertical="center" wrapText="1"/>
    </xf>
    <xf numFmtId="3" fontId="8" fillId="4" borderId="6" xfId="0" applyNumberFormat="1" applyFont="1" applyFill="1" applyBorder="1" applyAlignment="1">
      <alignment horizontal="right" vertical="center" wrapText="1"/>
    </xf>
    <xf numFmtId="0" fontId="6" fillId="4" borderId="0" xfId="0" applyFont="1" applyFill="1" applyAlignment="1">
      <alignment vertical="center" wrapText="1"/>
    </xf>
    <xf numFmtId="0" fontId="7" fillId="5" borderId="6" xfId="0" applyFont="1" applyFill="1" applyBorder="1" applyAlignment="1">
      <alignment horizontal="right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10" fillId="0" borderId="0" xfId="2" applyFont="1"/>
    <xf numFmtId="0" fontId="10" fillId="0" borderId="8" xfId="2" applyFont="1" applyBorder="1" applyAlignment="1">
      <alignment horizontal="centerContinuous"/>
    </xf>
    <xf numFmtId="0" fontId="10" fillId="0" borderId="9" xfId="2" applyFont="1" applyBorder="1" applyAlignment="1">
      <alignment horizontal="centerContinuous"/>
    </xf>
    <xf numFmtId="0" fontId="11" fillId="0" borderId="8" xfId="2" applyFont="1" applyBorder="1" applyAlignment="1">
      <alignment horizontal="centerContinuous" vertical="center"/>
    </xf>
    <xf numFmtId="0" fontId="11" fillId="0" borderId="10" xfId="2" applyFont="1" applyBorder="1" applyAlignment="1">
      <alignment horizontal="centerContinuous" vertical="center"/>
    </xf>
    <xf numFmtId="0" fontId="11" fillId="0" borderId="9" xfId="2" applyFont="1" applyBorder="1" applyAlignment="1">
      <alignment horizontal="centerContinuous" vertical="center"/>
    </xf>
    <xf numFmtId="0" fontId="11" fillId="0" borderId="11" xfId="2" applyFont="1" applyBorder="1" applyAlignment="1">
      <alignment horizontal="centerContinuous" vertical="center"/>
    </xf>
    <xf numFmtId="0" fontId="10" fillId="0" borderId="12" xfId="2" applyFont="1" applyBorder="1" applyAlignment="1">
      <alignment horizontal="centerContinuous"/>
    </xf>
    <xf numFmtId="0" fontId="10" fillId="0" borderId="13" xfId="2" applyFont="1" applyBorder="1" applyAlignment="1">
      <alignment horizontal="centerContinuous"/>
    </xf>
    <xf numFmtId="0" fontId="11" fillId="0" borderId="14" xfId="2" applyFont="1" applyBorder="1" applyAlignment="1">
      <alignment horizontal="centerContinuous" vertical="center"/>
    </xf>
    <xf numFmtId="0" fontId="11" fillId="0" borderId="15" xfId="2" applyFont="1" applyBorder="1" applyAlignment="1">
      <alignment horizontal="centerContinuous" vertical="center"/>
    </xf>
    <xf numFmtId="0" fontId="11" fillId="0" borderId="16" xfId="2" applyFont="1" applyBorder="1" applyAlignment="1">
      <alignment horizontal="centerContinuous" vertical="center"/>
    </xf>
    <xf numFmtId="0" fontId="11" fillId="0" borderId="17" xfId="2" applyFont="1" applyBorder="1" applyAlignment="1">
      <alignment horizontal="centerContinuous" vertical="center"/>
    </xf>
    <xf numFmtId="0" fontId="11" fillId="0" borderId="12" xfId="2" applyFont="1" applyBorder="1" applyAlignment="1">
      <alignment horizontal="centerContinuous" vertical="center"/>
    </xf>
    <xf numFmtId="0" fontId="11" fillId="0" borderId="0" xfId="2" applyFont="1" applyAlignment="1">
      <alignment horizontal="centerContinuous" vertical="center"/>
    </xf>
    <xf numFmtId="0" fontId="11" fillId="0" borderId="13" xfId="2" applyFont="1" applyBorder="1" applyAlignment="1">
      <alignment horizontal="centerContinuous" vertical="center"/>
    </xf>
    <xf numFmtId="0" fontId="11" fillId="0" borderId="18" xfId="2" applyFont="1" applyBorder="1" applyAlignment="1">
      <alignment horizontal="centerContinuous" vertical="center"/>
    </xf>
    <xf numFmtId="0" fontId="10" fillId="0" borderId="14" xfId="2" applyFont="1" applyBorder="1" applyAlignment="1">
      <alignment horizontal="centerContinuous"/>
    </xf>
    <xf numFmtId="0" fontId="10" fillId="0" borderId="16" xfId="2" applyFont="1" applyBorder="1" applyAlignment="1">
      <alignment horizontal="centerContinuous"/>
    </xf>
    <xf numFmtId="0" fontId="10" fillId="0" borderId="12" xfId="2" applyFont="1" applyBorder="1"/>
    <xf numFmtId="0" fontId="10" fillId="0" borderId="13" xfId="2" applyFont="1" applyBorder="1"/>
    <xf numFmtId="14" fontId="10" fillId="0" borderId="0" xfId="2" applyNumberFormat="1" applyFont="1"/>
    <xf numFmtId="14" fontId="10" fillId="0" borderId="0" xfId="2" applyNumberFormat="1" applyFont="1" applyAlignment="1">
      <alignment horizontal="left"/>
    </xf>
    <xf numFmtId="0" fontId="11" fillId="0" borderId="0" xfId="2" applyFont="1" applyAlignment="1">
      <alignment horizontal="center"/>
    </xf>
    <xf numFmtId="0" fontId="11" fillId="0" borderId="0" xfId="2" applyFont="1"/>
    <xf numFmtId="42" fontId="11" fillId="0" borderId="0" xfId="2" applyNumberFormat="1" applyFont="1" applyAlignment="1">
      <alignment horizontal="right"/>
    </xf>
    <xf numFmtId="1" fontId="10" fillId="0" borderId="0" xfId="2" applyNumberFormat="1" applyFont="1" applyAlignment="1">
      <alignment horizontal="center"/>
    </xf>
    <xf numFmtId="165" fontId="10" fillId="0" borderId="0" xfId="2" applyNumberFormat="1" applyFont="1" applyAlignment="1">
      <alignment horizontal="right"/>
    </xf>
    <xf numFmtId="1" fontId="10" fillId="0" borderId="19" xfId="2" applyNumberFormat="1" applyFont="1" applyBorder="1" applyAlignment="1">
      <alignment horizontal="center"/>
    </xf>
    <xf numFmtId="165" fontId="10" fillId="0" borderId="19" xfId="2" applyNumberFormat="1" applyFont="1" applyBorder="1" applyAlignment="1">
      <alignment horizontal="right"/>
    </xf>
    <xf numFmtId="0" fontId="10" fillId="0" borderId="0" xfId="2" applyFont="1" applyAlignment="1">
      <alignment horizontal="center"/>
    </xf>
    <xf numFmtId="165" fontId="11" fillId="0" borderId="0" xfId="2" applyNumberFormat="1" applyFont="1" applyAlignment="1">
      <alignment horizontal="right"/>
    </xf>
    <xf numFmtId="1" fontId="10" fillId="0" borderId="15" xfId="2" applyNumberFormat="1" applyFont="1" applyBorder="1" applyAlignment="1">
      <alignment horizontal="center"/>
    </xf>
    <xf numFmtId="164" fontId="10" fillId="0" borderId="15" xfId="3" applyNumberFormat="1" applyFont="1" applyBorder="1" applyAlignment="1">
      <alignment horizontal="right"/>
    </xf>
    <xf numFmtId="0" fontId="10" fillId="0" borderId="20" xfId="2" applyFont="1" applyBorder="1" applyAlignment="1">
      <alignment horizontal="center"/>
    </xf>
    <xf numFmtId="165" fontId="10" fillId="0" borderId="20" xfId="2" applyNumberFormat="1" applyFont="1" applyBorder="1" applyAlignment="1">
      <alignment horizontal="right"/>
    </xf>
    <xf numFmtId="165" fontId="10" fillId="0" borderId="0" xfId="2" applyNumberFormat="1" applyFont="1"/>
    <xf numFmtId="165" fontId="10" fillId="0" borderId="15" xfId="2" applyNumberFormat="1" applyFont="1" applyBorder="1"/>
    <xf numFmtId="0" fontId="10" fillId="0" borderId="14" xfId="2" applyFont="1" applyBorder="1"/>
    <xf numFmtId="0" fontId="10" fillId="0" borderId="15" xfId="2" applyFont="1" applyBorder="1"/>
    <xf numFmtId="0" fontId="10" fillId="0" borderId="16" xfId="2" applyFont="1" applyBorder="1"/>
    <xf numFmtId="0" fontId="7" fillId="5" borderId="7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10" fillId="3" borderId="0" xfId="2" applyFont="1" applyFill="1"/>
    <xf numFmtId="1" fontId="10" fillId="3" borderId="0" xfId="2" applyNumberFormat="1" applyFont="1" applyFill="1" applyAlignment="1">
      <alignment horizontal="center"/>
    </xf>
    <xf numFmtId="165" fontId="10" fillId="3" borderId="0" xfId="2" applyNumberFormat="1" applyFont="1" applyFill="1" applyAlignment="1">
      <alignment horizontal="right"/>
    </xf>
    <xf numFmtId="0" fontId="10" fillId="6" borderId="0" xfId="2" applyFont="1" applyFill="1"/>
    <xf numFmtId="1" fontId="10" fillId="6" borderId="0" xfId="2" applyNumberFormat="1" applyFont="1" applyFill="1" applyAlignment="1">
      <alignment horizontal="center"/>
    </xf>
    <xf numFmtId="165" fontId="10" fillId="6" borderId="0" xfId="2" applyNumberFormat="1" applyFont="1" applyFill="1" applyAlignment="1">
      <alignment horizontal="right"/>
    </xf>
  </cellXfs>
  <cellStyles count="4">
    <cellStyle name="Millares" xfId="1" builtinId="3"/>
    <cellStyle name="Millares 2" xfId="3" xr:uid="{6EDDF3C7-2D98-4078-BE71-9C7F6373942D}"/>
    <cellStyle name="Normal" xfId="0" builtinId="0"/>
    <cellStyle name="Normal 2" xfId="2" xr:uid="{609A2890-619D-45BA-92DF-D9410AD5E93D}"/>
  </cellStyles>
  <dxfs count="1"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B1B6346E-2F86-444E-A483-969D72C230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607.449677662036" createdVersion="7" refreshedVersion="7" minRefreshableVersion="3" recordCount="13" xr:uid="{7C89D48E-78DA-4591-B99B-484ACBA9982A}">
  <cacheSource type="worksheet">
    <worksheetSource ref="A2:AS15" sheet="ESTADO DE CADA FACTURA"/>
  </cacheSource>
  <cacheFields count="45">
    <cacheField name="NIT IPS" numFmtId="0">
      <sharedItems containsSemiMixedTypes="0" containsString="0" containsNumber="1" containsInteger="1" minValue="830023202" maxValue="830023202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588" maxValue="348375"/>
    </cacheField>
    <cacheField name="LLAVE" numFmtId="0">
      <sharedItems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588" maxValue="348375"/>
    </cacheField>
    <cacheField name="DOC CONTABLE" numFmtId="0">
      <sharedItems containsNonDate="0" containsString="0" containsBlank="1"/>
    </cacheField>
    <cacheField name="FECHA FACT IPS" numFmtId="14">
      <sharedItems containsSemiMixedTypes="0" containsNonDate="0" containsDate="1" containsString="0" minDate="2018-05-04T00:00:00" maxDate="2021-12-24T00:00:00"/>
    </cacheField>
    <cacheField name="VALOR FACT IPS" numFmtId="164">
      <sharedItems containsSemiMixedTypes="0" containsString="0" containsNumber="1" containsInteger="1" minValue="109015" maxValue="36100559"/>
    </cacheField>
    <cacheField name="SALDO FACT IPS" numFmtId="164">
      <sharedItems containsSemiMixedTypes="0" containsString="0" containsNumber="1" containsInteger="1" minValue="109015" maxValue="36100559"/>
    </cacheField>
    <cacheField name="OBSERVACION SASS" numFmtId="0">
      <sharedItems/>
    </cacheField>
    <cacheField name="ESTADO EPS FEBRERO 07 DEL 2022" numFmtId="0">
      <sharedItems count="4">
        <s v="FACTURA NO RADICADA"/>
        <s v="FACTURA PENDIENTE DE PROGRAMACIÓN DE PAGO"/>
        <s v="FACTURA DEVUELTA"/>
        <s v="FACTURA CANCELADA PARCIAL Y GLOSA POR CONCILIAR"/>
      </sharedItems>
    </cacheField>
    <cacheField name="POR PAGAR SAP" numFmtId="0">
      <sharedItems containsString="0" containsBlank="1" containsNumber="1" containsInteger="1" minValue="2271007" maxValue="8276297"/>
    </cacheField>
    <cacheField name="DOCUMENTO CONTABLE" numFmtId="0">
      <sharedItems containsString="0" containsBlank="1" containsNumber="1" containsInteger="1" minValue="1221802950" maxValue="1221802952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tring="0" containsBlank="1" containsNumber="1" containsInteger="1" minValue="215712" maxValue="36100559"/>
    </cacheField>
    <cacheField name="VALOR NOTA CREDITO" numFmtId="164">
      <sharedItems containsString="0" containsBlank="1" containsNumber="1" containsInteger="1" minValue="0" maxValue="0"/>
    </cacheField>
    <cacheField name="VALOR NOTA DEBITO" numFmtId="164">
      <sharedItems containsString="0" containsBlank="1" containsNumber="1" containsInteger="1" minValue="0" maxValue="0"/>
    </cacheField>
    <cacheField name="VALOR DESCCOMERCIAL" numFmtId="164">
      <sharedItems containsString="0" containsBlank="1" containsNumber="1" containsInteger="1" minValue="0" maxValue="0"/>
    </cacheField>
    <cacheField name="VALOR GLOSA ACEPTDA" numFmtId="164">
      <sharedItems containsString="0" containsBlank="1" containsNumber="1" containsInteger="1" minValue="0" maxValue="145854"/>
    </cacheField>
    <cacheField name="OBSERVACION GLOSA ACEPTADA" numFmtId="0">
      <sharedItems containsBlank="1"/>
    </cacheField>
    <cacheField name="VALOR GLOSA DV" numFmtId="164">
      <sharedItems containsString="0" containsBlank="1" containsNumber="1" containsInteger="1" minValue="0" maxValue="36100559"/>
    </cacheField>
    <cacheField name="OBSERVACION GLOSA DV" numFmtId="0">
      <sharedItems containsBlank="1" longText="1"/>
    </cacheField>
    <cacheField name="VALOR CRUZADO SASS" numFmtId="164">
      <sharedItems containsString="0" containsBlank="1" containsNumber="1" containsInteger="1" minValue="0" maxValue="8445202"/>
    </cacheField>
    <cacheField name="SALDO SASS" numFmtId="164">
      <sharedItems containsString="0" containsBlank="1" containsNumber="1" containsInteger="1" minValue="0" maxValue="36100559"/>
    </cacheField>
    <cacheField name="RETENCION" numFmtId="0">
      <sharedItems containsNonDate="0" containsString="0" containsBlank="1"/>
    </cacheField>
    <cacheField name="VALO CANCELADO SAP" numFmtId="0">
      <sharedItems containsString="0" containsBlank="1" containsNumber="1" containsInteger="1" minValue="4573950" maxValue="4573950"/>
    </cacheField>
    <cacheField name="DOC COMPENSACION SAP" numFmtId="0">
      <sharedItems containsString="0" containsBlank="1" containsNumber="1" containsInteger="1" minValue="2201166780" maxValue="2201166780"/>
    </cacheField>
    <cacheField name="FECHA COMPENSACION SAP" numFmtId="0">
      <sharedItems containsNonDate="0" containsString="0" containsBlank="1"/>
    </cacheField>
    <cacheField name="VALOR TRANFERENCIA" numFmtId="0">
      <sharedItems containsNonDate="0" containsString="0" containsBlank="1"/>
    </cacheField>
    <cacheField name="AUTORIZACION" numFmtId="0">
      <sharedItems containsString="0" containsBlank="1" containsNumber="1" containsInteger="1" minValue="210228524199968" maxValue="212498523770623"/>
    </cacheField>
    <cacheField name="ENTIDAD RESPONSABLE PAGO" numFmtId="0">
      <sharedItems containsNonDate="0" containsString="0" containsBlank="1"/>
    </cacheField>
    <cacheField name="FECHA RAD IPS" numFmtId="14">
      <sharedItems containsSemiMixedTypes="0" containsNonDate="0" containsDate="1" containsString="0" minDate="2018-05-04T00:00:00" maxDate="2021-12-24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5"/>
    </cacheField>
    <cacheField name="F PROBABLE PAGO SASS" numFmtId="0">
      <sharedItems containsString="0" containsBlank="1" containsNumber="1" containsInteger="1" minValue="20210730" maxValue="21001231"/>
    </cacheField>
    <cacheField name="F RAD SASS" numFmtId="0">
      <sharedItems containsString="0" containsBlank="1" containsNumber="1" containsInteger="1" minValue="20210506" maxValue="20211223"/>
    </cacheField>
    <cacheField name="VALOR REPORTADO CRICULAR 030" numFmtId="0">
      <sharedItems containsString="0" containsBlank="1" containsNumber="1" containsInteger="1" minValue="215712" maxValue="36100559"/>
    </cacheField>
    <cacheField name="VALOR GLOSA ACEPTADA REPORTADO CIRCULAR 030" numFmtId="0">
      <sharedItems containsString="0" containsBlank="1" containsNumber="1" containsInteger="1" minValue="0" maxValue="145854"/>
    </cacheField>
    <cacheField name="F CORTE" numFmtId="0">
      <sharedItems containsSemiMixedTypes="0" containsString="0" containsNumber="1" containsInteger="1" minValue="20220207" maxValue="202202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3">
  <r>
    <n v="830023202"/>
    <s v="COSMITET LTDA"/>
    <s v="FV"/>
    <n v="27852"/>
    <s v="830023202_FV_27852"/>
    <m/>
    <m/>
    <m/>
    <d v="2021-02-16T00:00:00"/>
    <n v="507950"/>
    <n v="507950"/>
    <s v="A)Factura no radicada en ERP"/>
    <x v="0"/>
    <m/>
    <m/>
    <m/>
    <s v="no_cruza"/>
    <m/>
    <m/>
    <m/>
    <m/>
    <m/>
    <m/>
    <m/>
    <m/>
    <m/>
    <m/>
    <m/>
    <m/>
    <m/>
    <m/>
    <m/>
    <m/>
    <m/>
    <d v="2021-02-16T00:00:00"/>
    <m/>
    <m/>
    <m/>
    <s v="SI"/>
    <m/>
    <m/>
    <m/>
    <m/>
    <m/>
    <n v="20220207"/>
  </r>
  <r>
    <n v="830023202"/>
    <s v="COSMITET LTDA"/>
    <s v="FV"/>
    <n v="28286"/>
    <s v="830023202_FV_28286"/>
    <m/>
    <m/>
    <m/>
    <d v="2021-02-16T00:00:00"/>
    <n v="109015"/>
    <n v="109015"/>
    <s v="A)Factura no radicada en ERP"/>
    <x v="0"/>
    <m/>
    <m/>
    <m/>
    <s v="no_cruza"/>
    <m/>
    <m/>
    <m/>
    <m/>
    <m/>
    <m/>
    <m/>
    <m/>
    <m/>
    <m/>
    <m/>
    <m/>
    <m/>
    <m/>
    <m/>
    <m/>
    <m/>
    <d v="2021-02-16T00:00:00"/>
    <m/>
    <m/>
    <m/>
    <s v="SI"/>
    <m/>
    <m/>
    <m/>
    <m/>
    <m/>
    <n v="20220207"/>
  </r>
  <r>
    <n v="830023202"/>
    <s v="COSMITET LTDA"/>
    <s v="FV"/>
    <n v="28607"/>
    <s v="830023202_FV_28607"/>
    <m/>
    <m/>
    <m/>
    <d v="2021-02-16T00:00:00"/>
    <n v="1979377"/>
    <n v="1979377"/>
    <s v="A)Factura no radicada en ERP"/>
    <x v="0"/>
    <m/>
    <m/>
    <m/>
    <s v="no_cruza"/>
    <m/>
    <m/>
    <m/>
    <m/>
    <m/>
    <m/>
    <m/>
    <m/>
    <m/>
    <m/>
    <m/>
    <m/>
    <m/>
    <m/>
    <m/>
    <m/>
    <m/>
    <d v="2021-02-16T00:00:00"/>
    <m/>
    <m/>
    <m/>
    <s v="SI"/>
    <m/>
    <m/>
    <m/>
    <m/>
    <m/>
    <n v="20220207"/>
  </r>
  <r>
    <n v="830023202"/>
    <s v="COSMITET LTDA"/>
    <s v="FV"/>
    <n v="30799"/>
    <s v="830023202_FV_30799"/>
    <m/>
    <m/>
    <m/>
    <d v="2021-03-12T00:00:00"/>
    <n v="617076"/>
    <n v="617076"/>
    <s v="A)Factura no radicada en ERP"/>
    <x v="0"/>
    <m/>
    <m/>
    <m/>
    <s v="no_cruza"/>
    <m/>
    <m/>
    <m/>
    <m/>
    <m/>
    <m/>
    <m/>
    <m/>
    <m/>
    <m/>
    <m/>
    <m/>
    <m/>
    <m/>
    <m/>
    <m/>
    <m/>
    <d v="2021-03-12T00:00:00"/>
    <m/>
    <m/>
    <m/>
    <s v="SI"/>
    <m/>
    <m/>
    <m/>
    <m/>
    <m/>
    <n v="20220207"/>
  </r>
  <r>
    <n v="830023202"/>
    <s v="COSMITET LTDA"/>
    <s v="FV"/>
    <n v="39537"/>
    <s v="830023202_FV_39537"/>
    <m/>
    <m/>
    <m/>
    <d v="2021-07-02T00:00:00"/>
    <n v="189000"/>
    <n v="189000"/>
    <s v="A)Factura no radicada en ERP"/>
    <x v="0"/>
    <m/>
    <m/>
    <m/>
    <s v="no_cruza"/>
    <m/>
    <m/>
    <m/>
    <m/>
    <m/>
    <m/>
    <m/>
    <m/>
    <m/>
    <m/>
    <m/>
    <m/>
    <m/>
    <m/>
    <m/>
    <m/>
    <m/>
    <d v="2021-07-02T00:00:00"/>
    <m/>
    <m/>
    <m/>
    <s v="SI"/>
    <m/>
    <m/>
    <m/>
    <m/>
    <m/>
    <n v="20220207"/>
  </r>
  <r>
    <n v="830023202"/>
    <s v="COSMITET LTDA"/>
    <s v="FV"/>
    <n v="32409"/>
    <s v="830023202_FV_32409"/>
    <s v="FV"/>
    <n v="32409"/>
    <m/>
    <d v="2021-07-02T00:00:00"/>
    <n v="2317354"/>
    <n v="2317354"/>
    <s v="B)Factura sin saldo ERP"/>
    <x v="1"/>
    <n v="2271007"/>
    <n v="1221802951"/>
    <m/>
    <s v="OK"/>
    <n v="2317354"/>
    <n v="0"/>
    <n v="0"/>
    <n v="0"/>
    <n v="0"/>
    <m/>
    <n v="0"/>
    <m/>
    <n v="2317354"/>
    <n v="0"/>
    <m/>
    <m/>
    <m/>
    <m/>
    <m/>
    <n v="210228524199968"/>
    <m/>
    <d v="2021-07-02T00:00:00"/>
    <m/>
    <n v="2"/>
    <m/>
    <s v="SI"/>
    <n v="1"/>
    <n v="20210730"/>
    <n v="20210702"/>
    <n v="2317354"/>
    <n v="0"/>
    <n v="20220207"/>
  </r>
  <r>
    <n v="830023202"/>
    <s v="COSMITET LTDA"/>
    <s v="FV"/>
    <n v="45501"/>
    <s v="830023202_FV_45501"/>
    <s v="FV"/>
    <n v="45501"/>
    <m/>
    <d v="2021-12-23T00:00:00"/>
    <n v="215712"/>
    <n v="215712"/>
    <s v="B)Factura sin saldo ERP"/>
    <x v="1"/>
    <m/>
    <m/>
    <m/>
    <s v="OK"/>
    <n v="215712"/>
    <n v="0"/>
    <n v="0"/>
    <n v="0"/>
    <n v="0"/>
    <m/>
    <n v="0"/>
    <m/>
    <n v="215712"/>
    <n v="0"/>
    <m/>
    <m/>
    <m/>
    <m/>
    <m/>
    <n v="212498523770623"/>
    <m/>
    <d v="2021-12-23T00:00:00"/>
    <m/>
    <n v="2"/>
    <m/>
    <s v="SI"/>
    <n v="1"/>
    <n v="20211230"/>
    <n v="20211223"/>
    <n v="215712"/>
    <n v="0"/>
    <n v="20220207"/>
  </r>
  <r>
    <n v="830023202"/>
    <s v="COSMITET LTDA"/>
    <s v="FV"/>
    <n v="36739"/>
    <s v="830023202_FV_36739"/>
    <s v="FV"/>
    <n v="36739"/>
    <m/>
    <d v="2021-07-02T00:00:00"/>
    <n v="8586871"/>
    <n v="8445202"/>
    <s v="B)Factura sin saldo ERP/conciliar diferencia glosa aceptada"/>
    <x v="1"/>
    <n v="8276297"/>
    <n v="1221802950"/>
    <m/>
    <s v="OK"/>
    <n v="8586871"/>
    <n v="0"/>
    <n v="0"/>
    <n v="0"/>
    <n v="141669"/>
    <s v="IPS ACEPTA $141,669 SEGUN CONCILIACION REALIZADA EL26 AGOSTO 2021, POR MAIBER ACEVEDO Y ANGELICA ALEGRIA.ELIZABETH FERNANDEZ"/>
    <n v="0"/>
    <m/>
    <n v="8445202"/>
    <n v="0"/>
    <m/>
    <m/>
    <m/>
    <m/>
    <m/>
    <n v="211028516350996"/>
    <m/>
    <d v="2021-07-02T00:00:00"/>
    <m/>
    <n v="2"/>
    <m/>
    <s v="SI"/>
    <n v="2"/>
    <n v="20210911"/>
    <n v="20210820"/>
    <n v="8586871"/>
    <n v="141669"/>
    <n v="20220207"/>
  </r>
  <r>
    <n v="830023202"/>
    <s v="COSMITET LTDA"/>
    <s v="FV"/>
    <n v="37760"/>
    <s v="830023202_FV_37760"/>
    <s v="FV"/>
    <n v="37760"/>
    <m/>
    <d v="2021-07-02T00:00:00"/>
    <n v="7049026"/>
    <n v="6903172"/>
    <s v="B)Factura sin saldo ERP/conciliar diferencia glosa aceptada"/>
    <x v="1"/>
    <n v="6765109"/>
    <n v="1221802952"/>
    <m/>
    <s v="OK"/>
    <n v="7049026"/>
    <n v="0"/>
    <n v="0"/>
    <n v="0"/>
    <n v="145854"/>
    <s v="IPS ACEPTA $ 145.854, SEGUN CONCILIACION REALIZADA EL26 AGOSTO 2021, POR MAIBER ACEVEDO Y ANGELICA ALEGRIA.ELIZABETH FERNNADEZ"/>
    <n v="0"/>
    <m/>
    <n v="6903172"/>
    <n v="0"/>
    <m/>
    <m/>
    <m/>
    <m/>
    <m/>
    <n v="211188516201079"/>
    <m/>
    <d v="2021-07-02T00:00:00"/>
    <m/>
    <n v="2"/>
    <m/>
    <s v="SI"/>
    <n v="2"/>
    <n v="20210911"/>
    <n v="20210820"/>
    <n v="7049026"/>
    <n v="145854"/>
    <n v="20220207"/>
  </r>
  <r>
    <n v="830023202"/>
    <s v="COSMITET LTDA"/>
    <s v="FV"/>
    <n v="36737"/>
    <s v="830023202_FV_36737"/>
    <s v="FV"/>
    <n v="36737"/>
    <m/>
    <d v="2021-07-02T00:00:00"/>
    <n v="36100559"/>
    <n v="36100559"/>
    <s v="C)Glosas total pendiente por respuesta de IPS"/>
    <x v="2"/>
    <m/>
    <m/>
    <m/>
    <s v="OK"/>
    <n v="36100559"/>
    <n v="0"/>
    <n v="0"/>
    <n v="0"/>
    <n v="0"/>
    <m/>
    <n v="36100559"/>
    <s v="SE REALIZA DEVOLUCION DE FACTURA CON SOPORTES ORIGINALES COMPLETOS, EN LA AUDITORIA SE EVIDENCIA QUE NO CUMPLE CON EL MARCO NORMATIVO RES.3047 ANEXO TECNICO 05"/>
    <n v="0"/>
    <n v="36100559"/>
    <m/>
    <m/>
    <m/>
    <m/>
    <m/>
    <m/>
    <m/>
    <d v="2021-07-02T00:00:00"/>
    <m/>
    <n v="9"/>
    <m/>
    <s v="SI"/>
    <n v="1"/>
    <n v="21001231"/>
    <n v="20210702"/>
    <n v="36100559"/>
    <n v="0"/>
    <n v="20220207"/>
  </r>
  <r>
    <n v="830023202"/>
    <s v="COSMITET LTDA"/>
    <s v="SS"/>
    <n v="348375"/>
    <s v="830023202_SS_348375"/>
    <s v="SS"/>
    <n v="348375"/>
    <m/>
    <d v="2018-11-07T00:00:00"/>
    <n v="4806604"/>
    <n v="4806604"/>
    <s v="C)Glosas total pendiente por respuesta de IPS"/>
    <x v="2"/>
    <m/>
    <m/>
    <m/>
    <s v="OK"/>
    <n v="4806604"/>
    <n v="0"/>
    <n v="0"/>
    <n v="0"/>
    <n v="0"/>
    <m/>
    <n v="4806604"/>
    <s v="SE SOSTIENE DEVOLUCION SE VALIDA CARTA TOPE DE LA ASEGURADORA DONDE INFORMA QUE EL VEHICULO  NO TIENE POLIZA DE SEGURO VIGENTE CON LA ENTIDAD , FAVOR VALIDAR PARA DAR TRAMITE, SE ANEXA CARTA TOPE.JENNIFER REBOLLEDO"/>
    <n v="0"/>
    <n v="4806604"/>
    <m/>
    <m/>
    <m/>
    <m/>
    <m/>
    <m/>
    <m/>
    <d v="2018-11-07T00:00:00"/>
    <m/>
    <n v="9"/>
    <m/>
    <s v="SI"/>
    <n v="5"/>
    <n v="21001231"/>
    <n v="20210506"/>
    <n v="4806604"/>
    <n v="0"/>
    <n v="20220207"/>
  </r>
  <r>
    <n v="830023202"/>
    <s v="COSMITET LTDA"/>
    <s v="FE"/>
    <n v="1588"/>
    <s v="830023202_FE_1588"/>
    <s v="FE"/>
    <n v="1588"/>
    <m/>
    <d v="2019-02-05T00:00:00"/>
    <n v="12340711"/>
    <n v="12340711"/>
    <s v="C)Glosas total pendiente por respuesta de IPS"/>
    <x v="2"/>
    <m/>
    <m/>
    <m/>
    <s v="OK"/>
    <n v="12340711"/>
    <n v="0"/>
    <n v="0"/>
    <n v="0"/>
    <n v="0"/>
    <m/>
    <n v="12340711"/>
    <s v="SE SOSTIENE DEVOLUCION SE VALIDA CARTA TOPE DE LA ASEGURADORA Y ESTA EN ESTADO NO AGOTADO , FAVOR VALIDAR .JENNIFER REBOLLEDO SE ANEXA CARTA TOPE."/>
    <n v="0"/>
    <n v="12340711"/>
    <m/>
    <m/>
    <m/>
    <m/>
    <m/>
    <m/>
    <m/>
    <d v="2019-02-05T00:00:00"/>
    <m/>
    <n v="9"/>
    <m/>
    <s v="SI"/>
    <n v="3"/>
    <n v="21001231"/>
    <n v="20210506"/>
    <n v="12340711"/>
    <n v="0"/>
    <n v="20220207"/>
  </r>
  <r>
    <n v="830023202"/>
    <s v="COSMITET LTDA"/>
    <s v="SS"/>
    <n v="331588"/>
    <s v="830023202_SS_331588"/>
    <s v="SS"/>
    <n v="331588"/>
    <m/>
    <d v="2018-05-04T00:00:00"/>
    <n v="5480124"/>
    <n v="5480124"/>
    <s v="C)Glosas total pendiente por respuesta de IPS/conciliar diferencia valor de factura"/>
    <x v="3"/>
    <m/>
    <m/>
    <m/>
    <s v="OK"/>
    <n v="5480124"/>
    <n v="0"/>
    <n v="0"/>
    <n v="0"/>
    <n v="0"/>
    <m/>
    <n v="812828"/>
    <s v="SE REALIZA OBJECCION EKG NO SOPORTADO $42.700 , SE TRANSCRIBEN GLOSAS REALIZADAS POR AUDITORIA MEDICA DRA MAIBER ACEVEDO608 Hemograma Marzo 9 no interpretado en la HC. $21.600,608 Electrocardiograma no interpretado en la HC $42.700,106106 Trócar facturan 3. Se acepta 1 de primera punción. $665.828 , 307 Ampicilina Sulbactam facturan 6 soportan 2. Refieren que le entregan 4 frascos al paciente. Se solicita soporte de entrega al paciente. $40.000 TOTAL DE GLOSA $812.828 FAVOR VALIDAR Y GENERAR RESPUESTA PARA DAR TRAMITE.JENNIFER REBOLLEDO"/>
    <n v="4667296"/>
    <n v="812828"/>
    <m/>
    <n v="4573950"/>
    <n v="2201166780"/>
    <m/>
    <m/>
    <n v="211523114635031"/>
    <m/>
    <d v="2018-05-04T00:00:00"/>
    <m/>
    <n v="9"/>
    <m/>
    <s v="SI"/>
    <n v="4"/>
    <n v="21001231"/>
    <n v="20210506"/>
    <n v="5480124"/>
    <n v="0"/>
    <n v="2022020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5598E4B-A43C-44EF-BC27-09EB09B2153F}" name="TablaDinámica3" cacheId="53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F8" firstHeaderRow="0" firstDataRow="1" firstDataCol="1"/>
  <pivotFields count="45">
    <pivotField showAll="0"/>
    <pivotField showAll="0"/>
    <pivotField showAll="0"/>
    <pivotField showAll="0"/>
    <pivotField dataField="1" showAll="0"/>
    <pivotField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5">
        <item x="3"/>
        <item x="2"/>
        <item x="0"/>
        <item x="1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2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uenta de LLAVE" fld="4" subtotal="count" baseField="0" baseItem="0"/>
    <dataField name="Suma de SALDO FACT IPS" fld="10" baseField="0" baseItem="0" numFmtId="164"/>
    <dataField name="Suma de POR PAGAR SAP" fld="13" baseField="0" baseItem="0" numFmtId="164"/>
    <dataField name="Suma de VALOR GLOSA ACEPTDA" fld="21" baseField="0" baseItem="0" numFmtId="164"/>
    <dataField name="Suma de VALOR GLOSA DV" fld="23" baseField="0" baseItem="0" numFmtId="164"/>
  </dataFields>
  <formats count="1">
    <format dxfId="0">
      <pivotArea outline="0" collapsedLevelsAreSubtotals="1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3BEBD-C14E-4576-A478-FF80E8051039}">
  <dimension ref="A1:K16"/>
  <sheetViews>
    <sheetView workbookViewId="0">
      <selection activeCell="J6" sqref="J6"/>
    </sheetView>
  </sheetViews>
  <sheetFormatPr baseColWidth="10" defaultRowHeight="15" x14ac:dyDescent="0.25"/>
  <sheetData>
    <row r="1" spans="1:11" ht="15.75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45.75" thickBot="1" x14ac:dyDescent="0.3">
      <c r="A2" s="13" t="s">
        <v>81</v>
      </c>
      <c r="B2" s="14" t="s">
        <v>82</v>
      </c>
      <c r="C2" s="14" t="s">
        <v>83</v>
      </c>
      <c r="D2" s="14" t="s">
        <v>84</v>
      </c>
      <c r="E2" s="15" t="s">
        <v>85</v>
      </c>
      <c r="F2" s="13" t="s">
        <v>86</v>
      </c>
      <c r="G2" s="14" t="s">
        <v>87</v>
      </c>
      <c r="H2" s="14" t="s">
        <v>88</v>
      </c>
      <c r="I2" s="14" t="s">
        <v>89</v>
      </c>
      <c r="J2" s="14" t="s">
        <v>90</v>
      </c>
      <c r="K2" s="14" t="s">
        <v>91</v>
      </c>
    </row>
    <row r="3" spans="1:11" ht="30.75" thickBot="1" x14ac:dyDescent="0.3">
      <c r="A3" s="16">
        <v>890303093</v>
      </c>
      <c r="B3" s="17" t="s">
        <v>92</v>
      </c>
      <c r="C3" s="18">
        <v>43224</v>
      </c>
      <c r="D3" s="17">
        <v>703</v>
      </c>
      <c r="E3" s="17" t="s">
        <v>93</v>
      </c>
      <c r="F3" s="19" t="s">
        <v>94</v>
      </c>
      <c r="G3" s="19" t="s">
        <v>95</v>
      </c>
      <c r="H3" s="19" t="s">
        <v>95</v>
      </c>
      <c r="I3" s="19" t="s">
        <v>96</v>
      </c>
      <c r="J3" s="20">
        <v>43165</v>
      </c>
      <c r="K3" s="21">
        <v>1307</v>
      </c>
    </row>
    <row r="4" spans="1:11" ht="30.75" thickBot="1" x14ac:dyDescent="0.3">
      <c r="A4" s="16">
        <v>890303093</v>
      </c>
      <c r="B4" s="17" t="s">
        <v>92</v>
      </c>
      <c r="C4" s="18">
        <v>43411</v>
      </c>
      <c r="D4" s="17">
        <v>1813</v>
      </c>
      <c r="E4" s="17" t="s">
        <v>97</v>
      </c>
      <c r="F4" s="19" t="s">
        <v>98</v>
      </c>
      <c r="G4" s="19" t="s">
        <v>95</v>
      </c>
      <c r="H4" s="19" t="s">
        <v>95</v>
      </c>
      <c r="I4" s="19" t="s">
        <v>99</v>
      </c>
      <c r="J4" s="20">
        <v>43293</v>
      </c>
      <c r="K4" s="21">
        <v>1120</v>
      </c>
    </row>
    <row r="5" spans="1:11" ht="30.75" thickBot="1" x14ac:dyDescent="0.3">
      <c r="A5" s="16">
        <v>890303093</v>
      </c>
      <c r="B5" s="17" t="s">
        <v>92</v>
      </c>
      <c r="C5" s="18">
        <v>43501</v>
      </c>
      <c r="D5" s="17">
        <v>2343</v>
      </c>
      <c r="E5" s="17" t="s">
        <v>100</v>
      </c>
      <c r="F5" s="19" t="s">
        <v>101</v>
      </c>
      <c r="G5" s="19" t="s">
        <v>95</v>
      </c>
      <c r="H5" s="19" t="s">
        <v>95</v>
      </c>
      <c r="I5" s="19" t="s">
        <v>102</v>
      </c>
      <c r="J5" s="20">
        <v>43649</v>
      </c>
      <c r="K5" s="21">
        <v>1030</v>
      </c>
    </row>
    <row r="6" spans="1:11" ht="30.75" thickBot="1" x14ac:dyDescent="0.3">
      <c r="A6" s="16">
        <v>890303093</v>
      </c>
      <c r="B6" s="17" t="s">
        <v>92</v>
      </c>
      <c r="C6" s="18">
        <v>44243</v>
      </c>
      <c r="D6" s="17">
        <v>6358</v>
      </c>
      <c r="E6" s="17" t="s">
        <v>103</v>
      </c>
      <c r="F6" s="19" t="s">
        <v>104</v>
      </c>
      <c r="G6" s="19" t="s">
        <v>95</v>
      </c>
      <c r="H6" s="19" t="s">
        <v>95</v>
      </c>
      <c r="I6" s="19" t="s">
        <v>105</v>
      </c>
      <c r="J6" s="19" t="s">
        <v>106</v>
      </c>
      <c r="K6" s="19">
        <v>288</v>
      </c>
    </row>
    <row r="7" spans="1:11" ht="30.75" thickBot="1" x14ac:dyDescent="0.3">
      <c r="A7" s="16">
        <v>890303093</v>
      </c>
      <c r="B7" s="17" t="s">
        <v>92</v>
      </c>
      <c r="C7" s="18">
        <v>44243</v>
      </c>
      <c r="D7" s="17">
        <v>6367</v>
      </c>
      <c r="E7" s="17" t="s">
        <v>107</v>
      </c>
      <c r="F7" s="19" t="s">
        <v>108</v>
      </c>
      <c r="G7" s="19" t="s">
        <v>95</v>
      </c>
      <c r="H7" s="19" t="s">
        <v>95</v>
      </c>
      <c r="I7" s="19" t="s">
        <v>109</v>
      </c>
      <c r="J7" s="19" t="s">
        <v>106</v>
      </c>
      <c r="K7" s="19">
        <v>288</v>
      </c>
    </row>
    <row r="8" spans="1:11" ht="30.75" thickBot="1" x14ac:dyDescent="0.3">
      <c r="A8" s="16">
        <v>890303093</v>
      </c>
      <c r="B8" s="17" t="s">
        <v>92</v>
      </c>
      <c r="C8" s="18">
        <v>44243</v>
      </c>
      <c r="D8" s="17">
        <v>6367</v>
      </c>
      <c r="E8" s="17" t="s">
        <v>110</v>
      </c>
      <c r="F8" s="19" t="s">
        <v>111</v>
      </c>
      <c r="G8" s="19" t="s">
        <v>95</v>
      </c>
      <c r="H8" s="19" t="s">
        <v>95</v>
      </c>
      <c r="I8" s="19" t="s">
        <v>112</v>
      </c>
      <c r="J8" s="19" t="s">
        <v>106</v>
      </c>
      <c r="K8" s="19">
        <v>288</v>
      </c>
    </row>
    <row r="9" spans="1:11" ht="30.75" thickBot="1" x14ac:dyDescent="0.3">
      <c r="A9" s="16">
        <v>890303093</v>
      </c>
      <c r="B9" s="17" t="s">
        <v>92</v>
      </c>
      <c r="C9" s="18">
        <v>44267</v>
      </c>
      <c r="D9" s="17">
        <v>6558</v>
      </c>
      <c r="E9" s="17" t="s">
        <v>113</v>
      </c>
      <c r="F9" s="19" t="s">
        <v>114</v>
      </c>
      <c r="G9" s="19" t="s">
        <v>95</v>
      </c>
      <c r="H9" s="19" t="s">
        <v>95</v>
      </c>
      <c r="I9" s="19" t="s">
        <v>115</v>
      </c>
      <c r="J9" s="20">
        <v>44504</v>
      </c>
      <c r="K9" s="19">
        <v>264</v>
      </c>
    </row>
    <row r="10" spans="1:11" ht="30.75" thickBot="1" x14ac:dyDescent="0.3">
      <c r="A10" s="16">
        <v>890303093</v>
      </c>
      <c r="B10" s="17" t="s">
        <v>92</v>
      </c>
      <c r="C10" s="18">
        <v>44379</v>
      </c>
      <c r="D10" s="17">
        <v>6751</v>
      </c>
      <c r="E10" s="17" t="s">
        <v>116</v>
      </c>
      <c r="F10" s="19" t="s">
        <v>117</v>
      </c>
      <c r="G10" s="19" t="s">
        <v>95</v>
      </c>
      <c r="H10" s="19" t="s">
        <v>95</v>
      </c>
      <c r="I10" s="19" t="s">
        <v>118</v>
      </c>
      <c r="J10" s="20">
        <v>44204</v>
      </c>
      <c r="K10" s="19">
        <v>152</v>
      </c>
    </row>
    <row r="11" spans="1:11" ht="30.75" thickBot="1" x14ac:dyDescent="0.3">
      <c r="A11" s="16">
        <v>890303093</v>
      </c>
      <c r="B11" s="17" t="s">
        <v>92</v>
      </c>
      <c r="C11" s="18">
        <v>44379</v>
      </c>
      <c r="D11" s="17">
        <v>7268</v>
      </c>
      <c r="E11" s="17" t="s">
        <v>119</v>
      </c>
      <c r="F11" s="19" t="s">
        <v>120</v>
      </c>
      <c r="G11" s="19" t="s">
        <v>95</v>
      </c>
      <c r="H11" s="19" t="s">
        <v>95</v>
      </c>
      <c r="I11" s="19" t="s">
        <v>121</v>
      </c>
      <c r="J11" s="20">
        <v>44204</v>
      </c>
      <c r="K11" s="19">
        <v>152</v>
      </c>
    </row>
    <row r="12" spans="1:11" ht="30.75" thickBot="1" x14ac:dyDescent="0.3">
      <c r="A12" s="16">
        <v>890303093</v>
      </c>
      <c r="B12" s="17" t="s">
        <v>92</v>
      </c>
      <c r="C12" s="18">
        <v>44379</v>
      </c>
      <c r="D12" s="17">
        <v>7268</v>
      </c>
      <c r="E12" s="17" t="s">
        <v>122</v>
      </c>
      <c r="F12" s="19" t="s">
        <v>123</v>
      </c>
      <c r="G12" s="19" t="s">
        <v>124</v>
      </c>
      <c r="H12" s="19" t="s">
        <v>95</v>
      </c>
      <c r="I12" s="19" t="s">
        <v>125</v>
      </c>
      <c r="J12" s="20">
        <v>44204</v>
      </c>
      <c r="K12" s="19">
        <v>152</v>
      </c>
    </row>
    <row r="13" spans="1:11" ht="30.75" thickBot="1" x14ac:dyDescent="0.3">
      <c r="A13" s="16">
        <v>890303093</v>
      </c>
      <c r="B13" s="17" t="s">
        <v>92</v>
      </c>
      <c r="C13" s="18">
        <v>44379</v>
      </c>
      <c r="D13" s="17">
        <v>7269</v>
      </c>
      <c r="E13" s="17" t="s">
        <v>126</v>
      </c>
      <c r="F13" s="19" t="s">
        <v>127</v>
      </c>
      <c r="G13" s="19" t="s">
        <v>128</v>
      </c>
      <c r="H13" s="19" t="s">
        <v>95</v>
      </c>
      <c r="I13" s="19" t="s">
        <v>129</v>
      </c>
      <c r="J13" s="20">
        <v>44204</v>
      </c>
      <c r="K13" s="19">
        <v>152</v>
      </c>
    </row>
    <row r="14" spans="1:11" ht="30.75" thickBot="1" x14ac:dyDescent="0.3">
      <c r="A14" s="16">
        <v>890303093</v>
      </c>
      <c r="B14" s="17" t="s">
        <v>92</v>
      </c>
      <c r="C14" s="18">
        <v>44379</v>
      </c>
      <c r="D14" s="17">
        <v>7409</v>
      </c>
      <c r="E14" s="17" t="s">
        <v>130</v>
      </c>
      <c r="F14" s="19" t="s">
        <v>131</v>
      </c>
      <c r="G14" s="19" t="s">
        <v>95</v>
      </c>
      <c r="H14" s="19" t="s">
        <v>95</v>
      </c>
      <c r="I14" s="19" t="s">
        <v>132</v>
      </c>
      <c r="J14" s="20">
        <v>44204</v>
      </c>
      <c r="K14" s="19">
        <v>152</v>
      </c>
    </row>
    <row r="15" spans="1:11" ht="30.75" thickBot="1" x14ac:dyDescent="0.3">
      <c r="A15" s="16">
        <v>890303093</v>
      </c>
      <c r="B15" s="17" t="s">
        <v>92</v>
      </c>
      <c r="C15" s="18">
        <v>44553</v>
      </c>
      <c r="D15" s="17">
        <v>8136</v>
      </c>
      <c r="E15" s="17" t="s">
        <v>133</v>
      </c>
      <c r="F15" s="19" t="s">
        <v>134</v>
      </c>
      <c r="G15" s="19" t="s">
        <v>135</v>
      </c>
      <c r="H15" s="19" t="s">
        <v>135</v>
      </c>
      <c r="I15" s="19" t="s">
        <v>134</v>
      </c>
      <c r="J15" s="19" t="s">
        <v>136</v>
      </c>
      <c r="K15" s="19">
        <v>-22</v>
      </c>
    </row>
    <row r="16" spans="1:11" ht="30.75" thickBot="1" x14ac:dyDescent="0.3">
      <c r="A16" s="22"/>
      <c r="B16" s="22"/>
      <c r="C16" s="22"/>
      <c r="D16" s="22"/>
      <c r="E16" s="69" t="s">
        <v>72</v>
      </c>
      <c r="F16" s="70"/>
      <c r="G16" s="70"/>
      <c r="H16" s="71"/>
      <c r="I16" s="23" t="s">
        <v>137</v>
      </c>
      <c r="J16" s="12"/>
      <c r="K16" s="12"/>
    </row>
  </sheetData>
  <mergeCells count="1">
    <mergeCell ref="E16:H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66B8A-8BBB-43BE-A973-FABC4AFEF455}">
  <dimension ref="A3:F8"/>
  <sheetViews>
    <sheetView showGridLines="0" zoomScale="85" zoomScaleNormal="85" workbookViewId="0">
      <selection activeCell="C14" sqref="C14"/>
    </sheetView>
  </sheetViews>
  <sheetFormatPr baseColWidth="10" defaultRowHeight="15" x14ac:dyDescent="0.25"/>
  <cols>
    <col min="1" max="1" width="51" bestFit="1" customWidth="1"/>
    <col min="2" max="2" width="15.7109375" bestFit="1" customWidth="1"/>
    <col min="3" max="3" width="23.140625" bestFit="1" customWidth="1"/>
    <col min="4" max="4" width="23.5703125" bestFit="1" customWidth="1"/>
    <col min="5" max="5" width="30.42578125" bestFit="1" customWidth="1"/>
    <col min="6" max="6" width="24.7109375" bestFit="1" customWidth="1"/>
  </cols>
  <sheetData>
    <row r="3" spans="1:6" x14ac:dyDescent="0.25">
      <c r="A3" s="24" t="s">
        <v>138</v>
      </c>
      <c r="B3" t="s">
        <v>141</v>
      </c>
      <c r="C3" t="s">
        <v>140</v>
      </c>
      <c r="D3" t="s">
        <v>142</v>
      </c>
      <c r="E3" t="s">
        <v>144</v>
      </c>
      <c r="F3" t="s">
        <v>143</v>
      </c>
    </row>
    <row r="4" spans="1:6" x14ac:dyDescent="0.25">
      <c r="A4" s="25" t="s">
        <v>80</v>
      </c>
      <c r="B4" s="26">
        <v>1</v>
      </c>
      <c r="C4" s="27">
        <v>5480124</v>
      </c>
      <c r="D4" s="27"/>
      <c r="E4" s="27">
        <v>0</v>
      </c>
      <c r="F4" s="27">
        <v>812828</v>
      </c>
    </row>
    <row r="5" spans="1:6" x14ac:dyDescent="0.25">
      <c r="A5" s="25" t="s">
        <v>77</v>
      </c>
      <c r="B5" s="26">
        <v>3</v>
      </c>
      <c r="C5" s="27">
        <v>53247874</v>
      </c>
      <c r="D5" s="27"/>
      <c r="E5" s="27">
        <v>0</v>
      </c>
      <c r="F5" s="27">
        <v>53247874</v>
      </c>
    </row>
    <row r="6" spans="1:6" x14ac:dyDescent="0.25">
      <c r="A6" s="25" t="s">
        <v>78</v>
      </c>
      <c r="B6" s="26">
        <v>5</v>
      </c>
      <c r="C6" s="27">
        <v>3402418</v>
      </c>
      <c r="D6" s="27"/>
      <c r="E6" s="27"/>
      <c r="F6" s="27"/>
    </row>
    <row r="7" spans="1:6" x14ac:dyDescent="0.25">
      <c r="A7" s="25" t="s">
        <v>79</v>
      </c>
      <c r="B7" s="26">
        <v>4</v>
      </c>
      <c r="C7" s="27">
        <v>17881440</v>
      </c>
      <c r="D7" s="27">
        <v>17312413</v>
      </c>
      <c r="E7" s="27">
        <v>287523</v>
      </c>
      <c r="F7" s="27">
        <v>0</v>
      </c>
    </row>
    <row r="8" spans="1:6" x14ac:dyDescent="0.25">
      <c r="A8" s="25" t="s">
        <v>139</v>
      </c>
      <c r="B8" s="26">
        <v>13</v>
      </c>
      <c r="C8" s="27">
        <v>80011856</v>
      </c>
      <c r="D8" s="27">
        <v>17312413</v>
      </c>
      <c r="E8" s="27">
        <v>287523</v>
      </c>
      <c r="F8" s="27">
        <v>54060702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AS15"/>
  <sheetViews>
    <sheetView showGridLines="0" workbookViewId="0">
      <selection activeCell="B6" sqref="B6"/>
    </sheetView>
  </sheetViews>
  <sheetFormatPr baseColWidth="10" defaultColWidth="9.140625" defaultRowHeight="15" x14ac:dyDescent="0.25"/>
  <cols>
    <col min="2" max="2" width="12.28515625" bestFit="1" customWidth="1"/>
    <col min="5" max="5" width="17.7109375" bestFit="1" customWidth="1"/>
    <col min="10" max="11" width="14.140625" bestFit="1" customWidth="1"/>
    <col min="12" max="12" width="27.28515625" customWidth="1"/>
    <col min="13" max="13" width="42.42578125" bestFit="1" customWidth="1"/>
    <col min="14" max="16" width="27.28515625" customWidth="1"/>
    <col min="18" max="18" width="12.42578125" bestFit="1" customWidth="1"/>
    <col min="19" max="21" width="9.28515625" bestFit="1" customWidth="1"/>
    <col min="22" max="22" width="10.140625" bestFit="1" customWidth="1"/>
    <col min="24" max="24" width="12.42578125" bestFit="1" customWidth="1"/>
    <col min="25" max="25" width="16.5703125" customWidth="1"/>
    <col min="26" max="26" width="11.5703125" bestFit="1" customWidth="1"/>
    <col min="27" max="27" width="13.5703125" customWidth="1"/>
    <col min="29" max="29" width="14.42578125" customWidth="1"/>
    <col min="30" max="30" width="17.28515625" customWidth="1"/>
    <col min="31" max="31" width="16.140625" customWidth="1"/>
  </cols>
  <sheetData>
    <row r="1" spans="1:45" x14ac:dyDescent="0.25">
      <c r="I1" s="8" t="s">
        <v>72</v>
      </c>
      <c r="J1" s="9">
        <f>SUBTOTAL(9,J3:J15)</f>
        <v>3402418</v>
      </c>
      <c r="K1" s="9">
        <f>SUBTOTAL(9,K3:K15)</f>
        <v>3402418</v>
      </c>
      <c r="N1" s="9">
        <f>SUBTOTAL(9,N3:N15)</f>
        <v>0</v>
      </c>
      <c r="V1" s="9">
        <f>SUBTOTAL(9,V3:V15)</f>
        <v>0</v>
      </c>
      <c r="X1" s="9">
        <f>SUBTOTAL(9,X3:X15)</f>
        <v>0</v>
      </c>
    </row>
    <row r="2" spans="1:45" s="1" customFormat="1" ht="39.950000000000003" customHeight="1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10" t="s">
        <v>73</v>
      </c>
      <c r="N2" s="10" t="s">
        <v>74</v>
      </c>
      <c r="O2" s="10" t="s">
        <v>75</v>
      </c>
      <c r="P2" s="10" t="s">
        <v>76</v>
      </c>
      <c r="Q2" s="6" t="s">
        <v>12</v>
      </c>
      <c r="R2" s="6" t="s">
        <v>13</v>
      </c>
      <c r="S2" s="6" t="s">
        <v>14</v>
      </c>
      <c r="T2" s="6" t="s">
        <v>15</v>
      </c>
      <c r="U2" s="6" t="s">
        <v>16</v>
      </c>
      <c r="V2" s="10" t="s">
        <v>17</v>
      </c>
      <c r="W2" s="10" t="s">
        <v>39</v>
      </c>
      <c r="X2" s="10" t="s">
        <v>18</v>
      </c>
      <c r="Y2" s="10" t="s">
        <v>28</v>
      </c>
      <c r="Z2" s="6" t="s">
        <v>19</v>
      </c>
      <c r="AA2" s="6" t="s">
        <v>20</v>
      </c>
      <c r="AB2" s="10" t="s">
        <v>22</v>
      </c>
      <c r="AC2" s="10" t="s">
        <v>21</v>
      </c>
      <c r="AD2" s="10" t="s">
        <v>23</v>
      </c>
      <c r="AE2" s="10" t="s">
        <v>24</v>
      </c>
      <c r="AF2" s="6" t="s">
        <v>25</v>
      </c>
      <c r="AG2" s="6" t="s">
        <v>26</v>
      </c>
      <c r="AH2" s="6" t="s">
        <v>27</v>
      </c>
      <c r="AI2" s="6" t="s">
        <v>29</v>
      </c>
      <c r="AJ2" s="6" t="s">
        <v>30</v>
      </c>
      <c r="AK2" s="6" t="s">
        <v>31</v>
      </c>
      <c r="AL2" s="6" t="s">
        <v>32</v>
      </c>
      <c r="AM2" s="6" t="s">
        <v>33</v>
      </c>
      <c r="AN2" s="6" t="s">
        <v>34</v>
      </c>
      <c r="AO2" s="6" t="s">
        <v>35</v>
      </c>
      <c r="AP2" s="6" t="s">
        <v>36</v>
      </c>
      <c r="AQ2" s="6" t="s">
        <v>37</v>
      </c>
      <c r="AR2" s="6" t="s">
        <v>38</v>
      </c>
      <c r="AS2" s="6" t="s">
        <v>40</v>
      </c>
    </row>
    <row r="3" spans="1:45" s="5" customFormat="1" ht="11.25" x14ac:dyDescent="0.2">
      <c r="A3" s="2">
        <v>830023202</v>
      </c>
      <c r="B3" s="2" t="s">
        <v>41</v>
      </c>
      <c r="C3" s="2" t="s">
        <v>42</v>
      </c>
      <c r="D3" s="2">
        <v>27852</v>
      </c>
      <c r="E3" s="3" t="s">
        <v>43</v>
      </c>
      <c r="F3" s="2"/>
      <c r="G3" s="2"/>
      <c r="H3" s="2"/>
      <c r="I3" s="4">
        <v>44243</v>
      </c>
      <c r="J3" s="7">
        <v>507950</v>
      </c>
      <c r="K3" s="7">
        <v>507950</v>
      </c>
      <c r="L3" s="2" t="s">
        <v>44</v>
      </c>
      <c r="M3" s="2" t="s">
        <v>78</v>
      </c>
      <c r="N3" s="2"/>
      <c r="O3" s="2"/>
      <c r="P3" s="2"/>
      <c r="Q3" s="2" t="s">
        <v>45</v>
      </c>
      <c r="R3" s="7"/>
      <c r="S3" s="7"/>
      <c r="T3" s="7"/>
      <c r="U3" s="7"/>
      <c r="V3" s="7"/>
      <c r="W3" s="2"/>
      <c r="X3" s="7"/>
      <c r="Y3" s="2"/>
      <c r="Z3" s="7"/>
      <c r="AA3" s="7"/>
      <c r="AB3" s="2"/>
      <c r="AC3" s="2"/>
      <c r="AD3" s="2"/>
      <c r="AE3" s="2"/>
      <c r="AF3" s="2"/>
      <c r="AG3" s="2"/>
      <c r="AH3" s="2"/>
      <c r="AI3" s="4">
        <v>44243</v>
      </c>
      <c r="AJ3" s="2"/>
      <c r="AK3" s="2"/>
      <c r="AL3" s="2"/>
      <c r="AM3" s="2" t="s">
        <v>46</v>
      </c>
      <c r="AN3" s="2"/>
      <c r="AO3" s="2"/>
      <c r="AP3" s="2"/>
      <c r="AQ3" s="2"/>
      <c r="AR3" s="2"/>
      <c r="AS3" s="2">
        <v>20220207</v>
      </c>
    </row>
    <row r="4" spans="1:45" s="5" customFormat="1" ht="11.25" x14ac:dyDescent="0.2">
      <c r="A4" s="2">
        <v>830023202</v>
      </c>
      <c r="B4" s="2" t="s">
        <v>41</v>
      </c>
      <c r="C4" s="2" t="s">
        <v>42</v>
      </c>
      <c r="D4" s="2">
        <v>28286</v>
      </c>
      <c r="E4" s="3" t="s">
        <v>47</v>
      </c>
      <c r="F4" s="2"/>
      <c r="G4" s="2"/>
      <c r="H4" s="2"/>
      <c r="I4" s="4">
        <v>44243</v>
      </c>
      <c r="J4" s="7">
        <v>109015</v>
      </c>
      <c r="K4" s="7">
        <v>109015</v>
      </c>
      <c r="L4" s="2" t="s">
        <v>44</v>
      </c>
      <c r="M4" s="2" t="s">
        <v>78</v>
      </c>
      <c r="N4" s="2"/>
      <c r="O4" s="2"/>
      <c r="P4" s="2"/>
      <c r="Q4" s="2" t="s">
        <v>45</v>
      </c>
      <c r="R4" s="7"/>
      <c r="S4" s="7"/>
      <c r="T4" s="7"/>
      <c r="U4" s="7"/>
      <c r="V4" s="7"/>
      <c r="W4" s="2"/>
      <c r="X4" s="7"/>
      <c r="Y4" s="2"/>
      <c r="Z4" s="7"/>
      <c r="AA4" s="7"/>
      <c r="AB4" s="2"/>
      <c r="AC4" s="2"/>
      <c r="AD4" s="2"/>
      <c r="AE4" s="2"/>
      <c r="AF4" s="2"/>
      <c r="AG4" s="2"/>
      <c r="AH4" s="2"/>
      <c r="AI4" s="4">
        <v>44243</v>
      </c>
      <c r="AJ4" s="2"/>
      <c r="AK4" s="2"/>
      <c r="AL4" s="2"/>
      <c r="AM4" s="2" t="s">
        <v>46</v>
      </c>
      <c r="AN4" s="2"/>
      <c r="AO4" s="2"/>
      <c r="AP4" s="2"/>
      <c r="AQ4" s="2"/>
      <c r="AR4" s="2"/>
      <c r="AS4" s="2">
        <v>20220207</v>
      </c>
    </row>
    <row r="5" spans="1:45" s="5" customFormat="1" ht="11.25" x14ac:dyDescent="0.2">
      <c r="A5" s="2">
        <v>830023202</v>
      </c>
      <c r="B5" s="2" t="s">
        <v>41</v>
      </c>
      <c r="C5" s="2" t="s">
        <v>42</v>
      </c>
      <c r="D5" s="2">
        <v>28607</v>
      </c>
      <c r="E5" s="3" t="s">
        <v>48</v>
      </c>
      <c r="F5" s="2"/>
      <c r="G5" s="2"/>
      <c r="H5" s="2"/>
      <c r="I5" s="4">
        <v>44243</v>
      </c>
      <c r="J5" s="7">
        <v>1979377</v>
      </c>
      <c r="K5" s="7">
        <v>1979377</v>
      </c>
      <c r="L5" s="2" t="s">
        <v>44</v>
      </c>
      <c r="M5" s="2" t="s">
        <v>78</v>
      </c>
      <c r="N5" s="2"/>
      <c r="O5" s="2"/>
      <c r="P5" s="2"/>
      <c r="Q5" s="2" t="s">
        <v>45</v>
      </c>
      <c r="R5" s="7"/>
      <c r="S5" s="7"/>
      <c r="T5" s="7"/>
      <c r="U5" s="7"/>
      <c r="V5" s="7"/>
      <c r="W5" s="2"/>
      <c r="X5" s="7"/>
      <c r="Y5" s="2"/>
      <c r="Z5" s="7"/>
      <c r="AA5" s="7"/>
      <c r="AB5" s="2"/>
      <c r="AC5" s="2"/>
      <c r="AD5" s="2"/>
      <c r="AE5" s="2"/>
      <c r="AF5" s="2"/>
      <c r="AG5" s="2"/>
      <c r="AH5" s="2"/>
      <c r="AI5" s="4">
        <v>44243</v>
      </c>
      <c r="AJ5" s="2"/>
      <c r="AK5" s="2"/>
      <c r="AL5" s="2"/>
      <c r="AM5" s="2" t="s">
        <v>46</v>
      </c>
      <c r="AN5" s="2"/>
      <c r="AO5" s="2"/>
      <c r="AP5" s="2"/>
      <c r="AQ5" s="2"/>
      <c r="AR5" s="2"/>
      <c r="AS5" s="2">
        <v>20220207</v>
      </c>
    </row>
    <row r="6" spans="1:45" s="5" customFormat="1" ht="11.25" x14ac:dyDescent="0.2">
      <c r="A6" s="2">
        <v>830023202</v>
      </c>
      <c r="B6" s="2" t="s">
        <v>41</v>
      </c>
      <c r="C6" s="2" t="s">
        <v>42</v>
      </c>
      <c r="D6" s="2">
        <v>30799</v>
      </c>
      <c r="E6" s="3" t="s">
        <v>49</v>
      </c>
      <c r="F6" s="2"/>
      <c r="G6" s="2"/>
      <c r="H6" s="2"/>
      <c r="I6" s="4">
        <v>44267</v>
      </c>
      <c r="J6" s="7">
        <v>617076</v>
      </c>
      <c r="K6" s="7">
        <v>617076</v>
      </c>
      <c r="L6" s="2" t="s">
        <v>44</v>
      </c>
      <c r="M6" s="2" t="s">
        <v>78</v>
      </c>
      <c r="N6" s="2"/>
      <c r="O6" s="2"/>
      <c r="P6" s="2"/>
      <c r="Q6" s="2" t="s">
        <v>45</v>
      </c>
      <c r="R6" s="7"/>
      <c r="S6" s="7"/>
      <c r="T6" s="7"/>
      <c r="U6" s="7"/>
      <c r="V6" s="7"/>
      <c r="W6" s="2"/>
      <c r="X6" s="7"/>
      <c r="Y6" s="2"/>
      <c r="Z6" s="7"/>
      <c r="AA6" s="7"/>
      <c r="AB6" s="2"/>
      <c r="AC6" s="2"/>
      <c r="AD6" s="2"/>
      <c r="AE6" s="2"/>
      <c r="AF6" s="2"/>
      <c r="AG6" s="2"/>
      <c r="AH6" s="2"/>
      <c r="AI6" s="4">
        <v>44267</v>
      </c>
      <c r="AJ6" s="2"/>
      <c r="AK6" s="2"/>
      <c r="AL6" s="2"/>
      <c r="AM6" s="2" t="s">
        <v>46</v>
      </c>
      <c r="AN6" s="2"/>
      <c r="AO6" s="2"/>
      <c r="AP6" s="2"/>
      <c r="AQ6" s="2"/>
      <c r="AR6" s="2"/>
      <c r="AS6" s="2">
        <v>20220207</v>
      </c>
    </row>
    <row r="7" spans="1:45" s="5" customFormat="1" ht="11.25" x14ac:dyDescent="0.2">
      <c r="A7" s="2">
        <v>830023202</v>
      </c>
      <c r="B7" s="2" t="s">
        <v>41</v>
      </c>
      <c r="C7" s="2" t="s">
        <v>42</v>
      </c>
      <c r="D7" s="2">
        <v>39537</v>
      </c>
      <c r="E7" s="3" t="s">
        <v>50</v>
      </c>
      <c r="F7" s="2"/>
      <c r="G7" s="2"/>
      <c r="H7" s="2"/>
      <c r="I7" s="4">
        <v>44379</v>
      </c>
      <c r="J7" s="7">
        <v>189000</v>
      </c>
      <c r="K7" s="7">
        <v>189000</v>
      </c>
      <c r="L7" s="2" t="s">
        <v>44</v>
      </c>
      <c r="M7" s="2" t="s">
        <v>78</v>
      </c>
      <c r="N7" s="2"/>
      <c r="O7" s="2"/>
      <c r="P7" s="2"/>
      <c r="Q7" s="2" t="s">
        <v>45</v>
      </c>
      <c r="R7" s="7"/>
      <c r="S7" s="7"/>
      <c r="T7" s="7"/>
      <c r="U7" s="7"/>
      <c r="V7" s="7"/>
      <c r="W7" s="2"/>
      <c r="X7" s="7"/>
      <c r="Y7" s="2"/>
      <c r="Z7" s="7"/>
      <c r="AA7" s="7"/>
      <c r="AB7" s="2"/>
      <c r="AC7" s="2"/>
      <c r="AD7" s="2"/>
      <c r="AE7" s="2"/>
      <c r="AF7" s="2"/>
      <c r="AG7" s="2"/>
      <c r="AH7" s="2"/>
      <c r="AI7" s="4">
        <v>44379</v>
      </c>
      <c r="AJ7" s="2"/>
      <c r="AK7" s="2"/>
      <c r="AL7" s="2"/>
      <c r="AM7" s="2" t="s">
        <v>46</v>
      </c>
      <c r="AN7" s="2"/>
      <c r="AO7" s="2"/>
      <c r="AP7" s="2"/>
      <c r="AQ7" s="2"/>
      <c r="AR7" s="2"/>
      <c r="AS7" s="2">
        <v>20220207</v>
      </c>
    </row>
    <row r="8" spans="1:45" s="5" customFormat="1" ht="11.25" hidden="1" x14ac:dyDescent="0.2">
      <c r="A8" s="2">
        <v>830023202</v>
      </c>
      <c r="B8" s="2" t="s">
        <v>41</v>
      </c>
      <c r="C8" s="2" t="s">
        <v>42</v>
      </c>
      <c r="D8" s="2">
        <v>32409</v>
      </c>
      <c r="E8" s="3" t="s">
        <v>51</v>
      </c>
      <c r="F8" s="2" t="s">
        <v>42</v>
      </c>
      <c r="G8" s="2">
        <v>32409</v>
      </c>
      <c r="H8" s="2"/>
      <c r="I8" s="4">
        <v>44379</v>
      </c>
      <c r="J8" s="7">
        <v>2317354</v>
      </c>
      <c r="K8" s="7">
        <v>2317354</v>
      </c>
      <c r="L8" s="2" t="s">
        <v>52</v>
      </c>
      <c r="M8" s="2" t="s">
        <v>79</v>
      </c>
      <c r="N8" s="7">
        <v>2271007</v>
      </c>
      <c r="O8" s="2">
        <v>1221802951</v>
      </c>
      <c r="P8" s="2"/>
      <c r="Q8" s="2" t="s">
        <v>53</v>
      </c>
      <c r="R8" s="7">
        <v>2317354</v>
      </c>
      <c r="S8" s="7">
        <v>0</v>
      </c>
      <c r="T8" s="7">
        <v>0</v>
      </c>
      <c r="U8" s="7">
        <v>0</v>
      </c>
      <c r="V8" s="7">
        <v>0</v>
      </c>
      <c r="W8" s="2"/>
      <c r="X8" s="7">
        <v>0</v>
      </c>
      <c r="Y8" s="2"/>
      <c r="Z8" s="7">
        <v>2317354</v>
      </c>
      <c r="AA8" s="7">
        <v>0</v>
      </c>
      <c r="AB8" s="2"/>
      <c r="AC8" s="2"/>
      <c r="AD8" s="2"/>
      <c r="AE8" s="2"/>
      <c r="AF8" s="2"/>
      <c r="AG8" s="2">
        <v>210228524199968</v>
      </c>
      <c r="AH8" s="2"/>
      <c r="AI8" s="4">
        <v>44379</v>
      </c>
      <c r="AJ8" s="2"/>
      <c r="AK8" s="2">
        <v>2</v>
      </c>
      <c r="AL8" s="2"/>
      <c r="AM8" s="2" t="s">
        <v>46</v>
      </c>
      <c r="AN8" s="2">
        <v>1</v>
      </c>
      <c r="AO8" s="2">
        <v>20210730</v>
      </c>
      <c r="AP8" s="2">
        <v>20210702</v>
      </c>
      <c r="AQ8" s="2">
        <v>2317354</v>
      </c>
      <c r="AR8" s="2">
        <v>0</v>
      </c>
      <c r="AS8" s="2">
        <v>20220207</v>
      </c>
    </row>
    <row r="9" spans="1:45" s="5" customFormat="1" ht="11.25" hidden="1" x14ac:dyDescent="0.2">
      <c r="A9" s="2">
        <v>830023202</v>
      </c>
      <c r="B9" s="2" t="s">
        <v>41</v>
      </c>
      <c r="C9" s="2" t="s">
        <v>42</v>
      </c>
      <c r="D9" s="2">
        <v>45501</v>
      </c>
      <c r="E9" s="3" t="s">
        <v>54</v>
      </c>
      <c r="F9" s="2" t="s">
        <v>42</v>
      </c>
      <c r="G9" s="2">
        <v>45501</v>
      </c>
      <c r="H9" s="2"/>
      <c r="I9" s="4">
        <v>44553</v>
      </c>
      <c r="J9" s="7">
        <v>215712</v>
      </c>
      <c r="K9" s="7">
        <v>215712</v>
      </c>
      <c r="L9" s="2" t="s">
        <v>52</v>
      </c>
      <c r="M9" s="2" t="s">
        <v>79</v>
      </c>
      <c r="N9" s="7"/>
      <c r="O9" s="2"/>
      <c r="P9" s="2"/>
      <c r="Q9" s="2" t="s">
        <v>53</v>
      </c>
      <c r="R9" s="7">
        <v>215712</v>
      </c>
      <c r="S9" s="7">
        <v>0</v>
      </c>
      <c r="T9" s="7">
        <v>0</v>
      </c>
      <c r="U9" s="7">
        <v>0</v>
      </c>
      <c r="V9" s="7">
        <v>0</v>
      </c>
      <c r="W9" s="2"/>
      <c r="X9" s="7">
        <v>0</v>
      </c>
      <c r="Y9" s="2"/>
      <c r="Z9" s="7">
        <v>215712</v>
      </c>
      <c r="AA9" s="7">
        <v>0</v>
      </c>
      <c r="AB9" s="2"/>
      <c r="AC9" s="2"/>
      <c r="AD9" s="2"/>
      <c r="AE9" s="2"/>
      <c r="AF9" s="2"/>
      <c r="AG9" s="2">
        <v>212498523770623</v>
      </c>
      <c r="AH9" s="2"/>
      <c r="AI9" s="4">
        <v>44553</v>
      </c>
      <c r="AJ9" s="2"/>
      <c r="AK9" s="2">
        <v>2</v>
      </c>
      <c r="AL9" s="2"/>
      <c r="AM9" s="2" t="s">
        <v>46</v>
      </c>
      <c r="AN9" s="2">
        <v>1</v>
      </c>
      <c r="AO9" s="2">
        <v>20211230</v>
      </c>
      <c r="AP9" s="2">
        <v>20211223</v>
      </c>
      <c r="AQ9" s="2">
        <v>215712</v>
      </c>
      <c r="AR9" s="2">
        <v>0</v>
      </c>
      <c r="AS9" s="2">
        <v>20220207</v>
      </c>
    </row>
    <row r="10" spans="1:45" s="5" customFormat="1" ht="11.25" hidden="1" x14ac:dyDescent="0.2">
      <c r="A10" s="2">
        <v>830023202</v>
      </c>
      <c r="B10" s="2" t="s">
        <v>41</v>
      </c>
      <c r="C10" s="2" t="s">
        <v>42</v>
      </c>
      <c r="D10" s="2">
        <v>36739</v>
      </c>
      <c r="E10" s="3" t="s">
        <v>55</v>
      </c>
      <c r="F10" s="2" t="s">
        <v>42</v>
      </c>
      <c r="G10" s="2">
        <v>36739</v>
      </c>
      <c r="H10" s="2"/>
      <c r="I10" s="4">
        <v>44379</v>
      </c>
      <c r="J10" s="7">
        <v>8586871</v>
      </c>
      <c r="K10" s="7">
        <v>8445202</v>
      </c>
      <c r="L10" s="2" t="s">
        <v>56</v>
      </c>
      <c r="M10" s="2" t="s">
        <v>79</v>
      </c>
      <c r="N10" s="7">
        <f>7769668+506629</f>
        <v>8276297</v>
      </c>
      <c r="O10" s="2">
        <v>1221802950</v>
      </c>
      <c r="P10" s="2"/>
      <c r="Q10" s="2" t="s">
        <v>53</v>
      </c>
      <c r="R10" s="7">
        <v>8586871</v>
      </c>
      <c r="S10" s="7">
        <v>0</v>
      </c>
      <c r="T10" s="7">
        <v>0</v>
      </c>
      <c r="U10" s="7">
        <v>0</v>
      </c>
      <c r="V10" s="7">
        <v>141669</v>
      </c>
      <c r="W10" s="2" t="s">
        <v>57</v>
      </c>
      <c r="X10" s="7">
        <v>0</v>
      </c>
      <c r="Y10" s="2"/>
      <c r="Z10" s="7">
        <v>8445202</v>
      </c>
      <c r="AA10" s="7">
        <v>0</v>
      </c>
      <c r="AB10" s="2"/>
      <c r="AC10" s="2"/>
      <c r="AD10" s="2"/>
      <c r="AE10" s="2"/>
      <c r="AF10" s="2"/>
      <c r="AG10" s="2">
        <v>211028516350996</v>
      </c>
      <c r="AH10" s="2"/>
      <c r="AI10" s="4">
        <v>44379</v>
      </c>
      <c r="AJ10" s="2"/>
      <c r="AK10" s="2">
        <v>2</v>
      </c>
      <c r="AL10" s="2"/>
      <c r="AM10" s="2" t="s">
        <v>46</v>
      </c>
      <c r="AN10" s="2">
        <v>2</v>
      </c>
      <c r="AO10" s="2">
        <v>20210911</v>
      </c>
      <c r="AP10" s="2">
        <v>20210820</v>
      </c>
      <c r="AQ10" s="2">
        <v>8586871</v>
      </c>
      <c r="AR10" s="2">
        <v>141669</v>
      </c>
      <c r="AS10" s="2">
        <v>20220207</v>
      </c>
    </row>
    <row r="11" spans="1:45" s="5" customFormat="1" ht="11.25" hidden="1" x14ac:dyDescent="0.2">
      <c r="A11" s="2">
        <v>830023202</v>
      </c>
      <c r="B11" s="2" t="s">
        <v>41</v>
      </c>
      <c r="C11" s="2" t="s">
        <v>42</v>
      </c>
      <c r="D11" s="2">
        <v>37760</v>
      </c>
      <c r="E11" s="3" t="s">
        <v>58</v>
      </c>
      <c r="F11" s="2" t="s">
        <v>42</v>
      </c>
      <c r="G11" s="2">
        <v>37760</v>
      </c>
      <c r="H11" s="2"/>
      <c r="I11" s="4">
        <v>44379</v>
      </c>
      <c r="J11" s="7">
        <v>7049026</v>
      </c>
      <c r="K11" s="7">
        <v>6903172</v>
      </c>
      <c r="L11" s="2" t="s">
        <v>56</v>
      </c>
      <c r="M11" s="2" t="s">
        <v>79</v>
      </c>
      <c r="N11" s="11">
        <v>6765109</v>
      </c>
      <c r="O11" s="2">
        <v>1221802952</v>
      </c>
      <c r="P11" s="2"/>
      <c r="Q11" s="2" t="s">
        <v>53</v>
      </c>
      <c r="R11" s="7">
        <v>7049026</v>
      </c>
      <c r="S11" s="7">
        <v>0</v>
      </c>
      <c r="T11" s="7">
        <v>0</v>
      </c>
      <c r="U11" s="7">
        <v>0</v>
      </c>
      <c r="V11" s="7">
        <v>145854</v>
      </c>
      <c r="W11" s="2" t="s">
        <v>59</v>
      </c>
      <c r="X11" s="7">
        <v>0</v>
      </c>
      <c r="Y11" s="2"/>
      <c r="Z11" s="7">
        <v>6903172</v>
      </c>
      <c r="AA11" s="7">
        <v>0</v>
      </c>
      <c r="AB11" s="2"/>
      <c r="AC11" s="2"/>
      <c r="AD11" s="2"/>
      <c r="AE11" s="2"/>
      <c r="AF11" s="2"/>
      <c r="AG11" s="2">
        <v>211188516201079</v>
      </c>
      <c r="AH11" s="2"/>
      <c r="AI11" s="4">
        <v>44379</v>
      </c>
      <c r="AJ11" s="2"/>
      <c r="AK11" s="2">
        <v>2</v>
      </c>
      <c r="AL11" s="2"/>
      <c r="AM11" s="2" t="s">
        <v>46</v>
      </c>
      <c r="AN11" s="2">
        <v>2</v>
      </c>
      <c r="AO11" s="2">
        <v>20210911</v>
      </c>
      <c r="AP11" s="2">
        <v>20210820</v>
      </c>
      <c r="AQ11" s="2">
        <v>7049026</v>
      </c>
      <c r="AR11" s="2">
        <v>145854</v>
      </c>
      <c r="AS11" s="2">
        <v>20220207</v>
      </c>
    </row>
    <row r="12" spans="1:45" s="5" customFormat="1" ht="11.25" hidden="1" x14ac:dyDescent="0.2">
      <c r="A12" s="2">
        <v>830023202</v>
      </c>
      <c r="B12" s="2" t="s">
        <v>41</v>
      </c>
      <c r="C12" s="2" t="s">
        <v>42</v>
      </c>
      <c r="D12" s="2">
        <v>36737</v>
      </c>
      <c r="E12" s="3" t="s">
        <v>60</v>
      </c>
      <c r="F12" s="2" t="s">
        <v>42</v>
      </c>
      <c r="G12" s="2">
        <v>36737</v>
      </c>
      <c r="H12" s="2"/>
      <c r="I12" s="4">
        <v>44379</v>
      </c>
      <c r="J12" s="7">
        <v>36100559</v>
      </c>
      <c r="K12" s="7">
        <v>36100559</v>
      </c>
      <c r="L12" s="2" t="s">
        <v>61</v>
      </c>
      <c r="M12" s="2" t="s">
        <v>77</v>
      </c>
      <c r="N12" s="2"/>
      <c r="O12" s="2"/>
      <c r="P12" s="2"/>
      <c r="Q12" s="2" t="s">
        <v>53</v>
      </c>
      <c r="R12" s="7">
        <v>36100559</v>
      </c>
      <c r="S12" s="7">
        <v>0</v>
      </c>
      <c r="T12" s="7">
        <v>0</v>
      </c>
      <c r="U12" s="7">
        <v>0</v>
      </c>
      <c r="V12" s="7">
        <v>0</v>
      </c>
      <c r="W12" s="2"/>
      <c r="X12" s="7">
        <v>36100559</v>
      </c>
      <c r="Y12" s="2" t="s">
        <v>62</v>
      </c>
      <c r="Z12" s="7">
        <v>0</v>
      </c>
      <c r="AA12" s="7">
        <v>36100559</v>
      </c>
      <c r="AB12" s="2"/>
      <c r="AC12" s="2"/>
      <c r="AD12" s="2"/>
      <c r="AE12" s="2"/>
      <c r="AF12" s="2"/>
      <c r="AG12" s="2"/>
      <c r="AH12" s="2"/>
      <c r="AI12" s="4">
        <v>44379</v>
      </c>
      <c r="AJ12" s="2"/>
      <c r="AK12" s="2">
        <v>9</v>
      </c>
      <c r="AL12" s="2"/>
      <c r="AM12" s="2" t="s">
        <v>46</v>
      </c>
      <c r="AN12" s="2">
        <v>1</v>
      </c>
      <c r="AO12" s="2">
        <v>21001231</v>
      </c>
      <c r="AP12" s="2">
        <v>20210702</v>
      </c>
      <c r="AQ12" s="2">
        <v>36100559</v>
      </c>
      <c r="AR12" s="2">
        <v>0</v>
      </c>
      <c r="AS12" s="2">
        <v>20220207</v>
      </c>
    </row>
    <row r="13" spans="1:45" s="5" customFormat="1" ht="11.25" hidden="1" x14ac:dyDescent="0.2">
      <c r="A13" s="2">
        <v>830023202</v>
      </c>
      <c r="B13" s="2" t="s">
        <v>41</v>
      </c>
      <c r="C13" s="2" t="s">
        <v>63</v>
      </c>
      <c r="D13" s="2">
        <v>348375</v>
      </c>
      <c r="E13" s="3" t="s">
        <v>64</v>
      </c>
      <c r="F13" s="2" t="s">
        <v>63</v>
      </c>
      <c r="G13" s="2">
        <v>348375</v>
      </c>
      <c r="H13" s="2"/>
      <c r="I13" s="4">
        <v>43411</v>
      </c>
      <c r="J13" s="7">
        <v>4806604</v>
      </c>
      <c r="K13" s="7">
        <v>4806604</v>
      </c>
      <c r="L13" s="2" t="s">
        <v>61</v>
      </c>
      <c r="M13" s="2" t="s">
        <v>77</v>
      </c>
      <c r="N13" s="2"/>
      <c r="O13" s="2"/>
      <c r="P13" s="2"/>
      <c r="Q13" s="2" t="s">
        <v>53</v>
      </c>
      <c r="R13" s="7">
        <v>4806604</v>
      </c>
      <c r="S13" s="7">
        <v>0</v>
      </c>
      <c r="T13" s="7">
        <v>0</v>
      </c>
      <c r="U13" s="7">
        <v>0</v>
      </c>
      <c r="V13" s="7">
        <v>0</v>
      </c>
      <c r="W13" s="2"/>
      <c r="X13" s="7">
        <v>4806604</v>
      </c>
      <c r="Y13" s="2" t="s">
        <v>65</v>
      </c>
      <c r="Z13" s="7">
        <v>0</v>
      </c>
      <c r="AA13" s="7">
        <v>4806604</v>
      </c>
      <c r="AB13" s="2"/>
      <c r="AC13" s="2"/>
      <c r="AD13" s="2"/>
      <c r="AE13" s="2"/>
      <c r="AF13" s="2"/>
      <c r="AG13" s="2"/>
      <c r="AH13" s="2"/>
      <c r="AI13" s="4">
        <v>43411</v>
      </c>
      <c r="AJ13" s="2"/>
      <c r="AK13" s="2">
        <v>9</v>
      </c>
      <c r="AL13" s="2"/>
      <c r="AM13" s="2" t="s">
        <v>46</v>
      </c>
      <c r="AN13" s="2">
        <v>5</v>
      </c>
      <c r="AO13" s="2">
        <v>21001231</v>
      </c>
      <c r="AP13" s="2">
        <v>20210506</v>
      </c>
      <c r="AQ13" s="2">
        <v>4806604</v>
      </c>
      <c r="AR13" s="2">
        <v>0</v>
      </c>
      <c r="AS13" s="2">
        <v>20220207</v>
      </c>
    </row>
    <row r="14" spans="1:45" s="5" customFormat="1" ht="11.25" hidden="1" x14ac:dyDescent="0.2">
      <c r="A14" s="2">
        <v>830023202</v>
      </c>
      <c r="B14" s="2" t="s">
        <v>41</v>
      </c>
      <c r="C14" s="2" t="s">
        <v>66</v>
      </c>
      <c r="D14" s="2">
        <v>1588</v>
      </c>
      <c r="E14" s="3" t="s">
        <v>67</v>
      </c>
      <c r="F14" s="2" t="s">
        <v>66</v>
      </c>
      <c r="G14" s="2">
        <v>1588</v>
      </c>
      <c r="H14" s="2"/>
      <c r="I14" s="4">
        <v>43501</v>
      </c>
      <c r="J14" s="7">
        <v>12340711</v>
      </c>
      <c r="K14" s="7">
        <v>12340711</v>
      </c>
      <c r="L14" s="2" t="s">
        <v>61</v>
      </c>
      <c r="M14" s="2" t="s">
        <v>77</v>
      </c>
      <c r="N14" s="2"/>
      <c r="O14" s="2"/>
      <c r="P14" s="2"/>
      <c r="Q14" s="2" t="s">
        <v>53</v>
      </c>
      <c r="R14" s="7">
        <v>12340711</v>
      </c>
      <c r="S14" s="7">
        <v>0</v>
      </c>
      <c r="T14" s="7">
        <v>0</v>
      </c>
      <c r="U14" s="7">
        <v>0</v>
      </c>
      <c r="V14" s="7">
        <v>0</v>
      </c>
      <c r="W14" s="2"/>
      <c r="X14" s="7">
        <v>12340711</v>
      </c>
      <c r="Y14" s="2" t="s">
        <v>68</v>
      </c>
      <c r="Z14" s="7">
        <v>0</v>
      </c>
      <c r="AA14" s="7">
        <v>12340711</v>
      </c>
      <c r="AB14" s="2"/>
      <c r="AC14" s="2"/>
      <c r="AD14" s="2"/>
      <c r="AE14" s="2"/>
      <c r="AF14" s="2"/>
      <c r="AG14" s="2"/>
      <c r="AH14" s="2"/>
      <c r="AI14" s="4">
        <v>43501</v>
      </c>
      <c r="AJ14" s="2"/>
      <c r="AK14" s="2">
        <v>9</v>
      </c>
      <c r="AL14" s="2"/>
      <c r="AM14" s="2" t="s">
        <v>46</v>
      </c>
      <c r="AN14" s="2">
        <v>3</v>
      </c>
      <c r="AO14" s="2">
        <v>21001231</v>
      </c>
      <c r="AP14" s="2">
        <v>20210506</v>
      </c>
      <c r="AQ14" s="2">
        <v>12340711</v>
      </c>
      <c r="AR14" s="2">
        <v>0</v>
      </c>
      <c r="AS14" s="2">
        <v>20220207</v>
      </c>
    </row>
    <row r="15" spans="1:45" s="5" customFormat="1" ht="11.25" hidden="1" x14ac:dyDescent="0.2">
      <c r="A15" s="2">
        <v>830023202</v>
      </c>
      <c r="B15" s="2" t="s">
        <v>41</v>
      </c>
      <c r="C15" s="2" t="s">
        <v>63</v>
      </c>
      <c r="D15" s="2">
        <v>331588</v>
      </c>
      <c r="E15" s="3" t="s">
        <v>69</v>
      </c>
      <c r="F15" s="2" t="s">
        <v>63</v>
      </c>
      <c r="G15" s="2">
        <v>331588</v>
      </c>
      <c r="H15" s="2"/>
      <c r="I15" s="4">
        <v>43224</v>
      </c>
      <c r="J15" s="7">
        <v>5480124</v>
      </c>
      <c r="K15" s="7">
        <v>5480124</v>
      </c>
      <c r="L15" s="2" t="s">
        <v>70</v>
      </c>
      <c r="M15" s="2" t="s">
        <v>80</v>
      </c>
      <c r="N15" s="2"/>
      <c r="O15" s="2"/>
      <c r="P15" s="2"/>
      <c r="Q15" s="2" t="s">
        <v>53</v>
      </c>
      <c r="R15" s="7">
        <v>5480124</v>
      </c>
      <c r="S15" s="7">
        <v>0</v>
      </c>
      <c r="T15" s="7">
        <v>0</v>
      </c>
      <c r="U15" s="7">
        <v>0</v>
      </c>
      <c r="V15" s="7">
        <v>0</v>
      </c>
      <c r="W15" s="2"/>
      <c r="X15" s="7">
        <v>812828</v>
      </c>
      <c r="Y15" s="2" t="s">
        <v>71</v>
      </c>
      <c r="Z15" s="7">
        <v>4667296</v>
      </c>
      <c r="AA15" s="7">
        <v>812828</v>
      </c>
      <c r="AB15" s="2"/>
      <c r="AC15" s="7">
        <v>4573950</v>
      </c>
      <c r="AD15" s="2">
        <v>2201166780</v>
      </c>
      <c r="AE15" s="2"/>
      <c r="AF15" s="2"/>
      <c r="AG15" s="2">
        <v>211523114635031</v>
      </c>
      <c r="AH15" s="2"/>
      <c r="AI15" s="4">
        <v>43224</v>
      </c>
      <c r="AJ15" s="2"/>
      <c r="AK15" s="2">
        <v>9</v>
      </c>
      <c r="AL15" s="2"/>
      <c r="AM15" s="2" t="s">
        <v>46</v>
      </c>
      <c r="AN15" s="2">
        <v>4</v>
      </c>
      <c r="AO15" s="2">
        <v>21001231</v>
      </c>
      <c r="AP15" s="2">
        <v>20210506</v>
      </c>
      <c r="AQ15" s="2">
        <v>5480124</v>
      </c>
      <c r="AR15" s="2">
        <v>0</v>
      </c>
      <c r="AS15" s="2">
        <v>20220207</v>
      </c>
    </row>
  </sheetData>
  <autoFilter ref="A2:AS15" xr:uid="{00000000-0001-0000-0000-000000000000}">
    <filterColumn colId="12">
      <filters>
        <filter val="FACTURA NO RADICADA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F5AC0-481E-4C1C-9C18-6654CEF4D2DA}">
  <dimension ref="B1:J40"/>
  <sheetViews>
    <sheetView showGridLines="0" tabSelected="1" topLeftCell="A13" zoomScaleNormal="100" zoomScaleSheetLayoutView="100" workbookViewId="0">
      <selection activeCell="L21" sqref="L21"/>
    </sheetView>
  </sheetViews>
  <sheetFormatPr baseColWidth="10" defaultRowHeight="12.75" x14ac:dyDescent="0.2"/>
  <cols>
    <col min="1" max="1" width="4.42578125" style="28" customWidth="1"/>
    <col min="2" max="2" width="11.42578125" style="28"/>
    <col min="3" max="3" width="17.5703125" style="28" customWidth="1"/>
    <col min="4" max="4" width="11.5703125" style="28" customWidth="1"/>
    <col min="5" max="8" width="11.42578125" style="28"/>
    <col min="9" max="9" width="22.5703125" style="28" customWidth="1"/>
    <col min="10" max="10" width="14" style="28" customWidth="1"/>
    <col min="11" max="11" width="1.7109375" style="28" customWidth="1"/>
    <col min="12" max="228" width="11.42578125" style="28"/>
    <col min="229" max="229" width="4.42578125" style="28" customWidth="1"/>
    <col min="230" max="230" width="11.42578125" style="28"/>
    <col min="231" max="231" width="17.5703125" style="28" customWidth="1"/>
    <col min="232" max="232" width="11.5703125" style="28" customWidth="1"/>
    <col min="233" max="236" width="11.42578125" style="28"/>
    <col min="237" max="237" width="22.5703125" style="28" customWidth="1"/>
    <col min="238" max="238" width="14" style="28" customWidth="1"/>
    <col min="239" max="239" width="1.7109375" style="28" customWidth="1"/>
    <col min="240" max="484" width="11.42578125" style="28"/>
    <col min="485" max="485" width="4.42578125" style="28" customWidth="1"/>
    <col min="486" max="486" width="11.42578125" style="28"/>
    <col min="487" max="487" width="17.5703125" style="28" customWidth="1"/>
    <col min="488" max="488" width="11.5703125" style="28" customWidth="1"/>
    <col min="489" max="492" width="11.42578125" style="28"/>
    <col min="493" max="493" width="22.5703125" style="28" customWidth="1"/>
    <col min="494" max="494" width="14" style="28" customWidth="1"/>
    <col min="495" max="495" width="1.7109375" style="28" customWidth="1"/>
    <col min="496" max="740" width="11.42578125" style="28"/>
    <col min="741" max="741" width="4.42578125" style="28" customWidth="1"/>
    <col min="742" max="742" width="11.42578125" style="28"/>
    <col min="743" max="743" width="17.5703125" style="28" customWidth="1"/>
    <col min="744" max="744" width="11.5703125" style="28" customWidth="1"/>
    <col min="745" max="748" width="11.42578125" style="28"/>
    <col min="749" max="749" width="22.5703125" style="28" customWidth="1"/>
    <col min="750" max="750" width="14" style="28" customWidth="1"/>
    <col min="751" max="751" width="1.7109375" style="28" customWidth="1"/>
    <col min="752" max="996" width="11.42578125" style="28"/>
    <col min="997" max="997" width="4.42578125" style="28" customWidth="1"/>
    <col min="998" max="998" width="11.42578125" style="28"/>
    <col min="999" max="999" width="17.5703125" style="28" customWidth="1"/>
    <col min="1000" max="1000" width="11.5703125" style="28" customWidth="1"/>
    <col min="1001" max="1004" width="11.42578125" style="28"/>
    <col min="1005" max="1005" width="22.5703125" style="28" customWidth="1"/>
    <col min="1006" max="1006" width="14" style="28" customWidth="1"/>
    <col min="1007" max="1007" width="1.7109375" style="28" customWidth="1"/>
    <col min="1008" max="1252" width="11.42578125" style="28"/>
    <col min="1253" max="1253" width="4.42578125" style="28" customWidth="1"/>
    <col min="1254" max="1254" width="11.42578125" style="28"/>
    <col min="1255" max="1255" width="17.5703125" style="28" customWidth="1"/>
    <col min="1256" max="1256" width="11.5703125" style="28" customWidth="1"/>
    <col min="1257" max="1260" width="11.42578125" style="28"/>
    <col min="1261" max="1261" width="22.5703125" style="28" customWidth="1"/>
    <col min="1262" max="1262" width="14" style="28" customWidth="1"/>
    <col min="1263" max="1263" width="1.7109375" style="28" customWidth="1"/>
    <col min="1264" max="1508" width="11.42578125" style="28"/>
    <col min="1509" max="1509" width="4.42578125" style="28" customWidth="1"/>
    <col min="1510" max="1510" width="11.42578125" style="28"/>
    <col min="1511" max="1511" width="17.5703125" style="28" customWidth="1"/>
    <col min="1512" max="1512" width="11.5703125" style="28" customWidth="1"/>
    <col min="1513" max="1516" width="11.42578125" style="28"/>
    <col min="1517" max="1517" width="22.5703125" style="28" customWidth="1"/>
    <col min="1518" max="1518" width="14" style="28" customWidth="1"/>
    <col min="1519" max="1519" width="1.7109375" style="28" customWidth="1"/>
    <col min="1520" max="1764" width="11.42578125" style="28"/>
    <col min="1765" max="1765" width="4.42578125" style="28" customWidth="1"/>
    <col min="1766" max="1766" width="11.42578125" style="28"/>
    <col min="1767" max="1767" width="17.5703125" style="28" customWidth="1"/>
    <col min="1768" max="1768" width="11.5703125" style="28" customWidth="1"/>
    <col min="1769" max="1772" width="11.42578125" style="28"/>
    <col min="1773" max="1773" width="22.5703125" style="28" customWidth="1"/>
    <col min="1774" max="1774" width="14" style="28" customWidth="1"/>
    <col min="1775" max="1775" width="1.7109375" style="28" customWidth="1"/>
    <col min="1776" max="2020" width="11.42578125" style="28"/>
    <col min="2021" max="2021" width="4.42578125" style="28" customWidth="1"/>
    <col min="2022" max="2022" width="11.42578125" style="28"/>
    <col min="2023" max="2023" width="17.5703125" style="28" customWidth="1"/>
    <col min="2024" max="2024" width="11.5703125" style="28" customWidth="1"/>
    <col min="2025" max="2028" width="11.42578125" style="28"/>
    <col min="2029" max="2029" width="22.5703125" style="28" customWidth="1"/>
    <col min="2030" max="2030" width="14" style="28" customWidth="1"/>
    <col min="2031" max="2031" width="1.7109375" style="28" customWidth="1"/>
    <col min="2032" max="2276" width="11.42578125" style="28"/>
    <col min="2277" max="2277" width="4.42578125" style="28" customWidth="1"/>
    <col min="2278" max="2278" width="11.42578125" style="28"/>
    <col min="2279" max="2279" width="17.5703125" style="28" customWidth="1"/>
    <col min="2280" max="2280" width="11.5703125" style="28" customWidth="1"/>
    <col min="2281" max="2284" width="11.42578125" style="28"/>
    <col min="2285" max="2285" width="22.5703125" style="28" customWidth="1"/>
    <col min="2286" max="2286" width="14" style="28" customWidth="1"/>
    <col min="2287" max="2287" width="1.7109375" style="28" customWidth="1"/>
    <col min="2288" max="2532" width="11.42578125" style="28"/>
    <col min="2533" max="2533" width="4.42578125" style="28" customWidth="1"/>
    <col min="2534" max="2534" width="11.42578125" style="28"/>
    <col min="2535" max="2535" width="17.5703125" style="28" customWidth="1"/>
    <col min="2536" max="2536" width="11.5703125" style="28" customWidth="1"/>
    <col min="2537" max="2540" width="11.42578125" style="28"/>
    <col min="2541" max="2541" width="22.5703125" style="28" customWidth="1"/>
    <col min="2542" max="2542" width="14" style="28" customWidth="1"/>
    <col min="2543" max="2543" width="1.7109375" style="28" customWidth="1"/>
    <col min="2544" max="2788" width="11.42578125" style="28"/>
    <col min="2789" max="2789" width="4.42578125" style="28" customWidth="1"/>
    <col min="2790" max="2790" width="11.42578125" style="28"/>
    <col min="2791" max="2791" width="17.5703125" style="28" customWidth="1"/>
    <col min="2792" max="2792" width="11.5703125" style="28" customWidth="1"/>
    <col min="2793" max="2796" width="11.42578125" style="28"/>
    <col min="2797" max="2797" width="22.5703125" style="28" customWidth="1"/>
    <col min="2798" max="2798" width="14" style="28" customWidth="1"/>
    <col min="2799" max="2799" width="1.7109375" style="28" customWidth="1"/>
    <col min="2800" max="3044" width="11.42578125" style="28"/>
    <col min="3045" max="3045" width="4.42578125" style="28" customWidth="1"/>
    <col min="3046" max="3046" width="11.42578125" style="28"/>
    <col min="3047" max="3047" width="17.5703125" style="28" customWidth="1"/>
    <col min="3048" max="3048" width="11.5703125" style="28" customWidth="1"/>
    <col min="3049" max="3052" width="11.42578125" style="28"/>
    <col min="3053" max="3053" width="22.5703125" style="28" customWidth="1"/>
    <col min="3054" max="3054" width="14" style="28" customWidth="1"/>
    <col min="3055" max="3055" width="1.7109375" style="28" customWidth="1"/>
    <col min="3056" max="3300" width="11.42578125" style="28"/>
    <col min="3301" max="3301" width="4.42578125" style="28" customWidth="1"/>
    <col min="3302" max="3302" width="11.42578125" style="28"/>
    <col min="3303" max="3303" width="17.5703125" style="28" customWidth="1"/>
    <col min="3304" max="3304" width="11.5703125" style="28" customWidth="1"/>
    <col min="3305" max="3308" width="11.42578125" style="28"/>
    <col min="3309" max="3309" width="22.5703125" style="28" customWidth="1"/>
    <col min="3310" max="3310" width="14" style="28" customWidth="1"/>
    <col min="3311" max="3311" width="1.7109375" style="28" customWidth="1"/>
    <col min="3312" max="3556" width="11.42578125" style="28"/>
    <col min="3557" max="3557" width="4.42578125" style="28" customWidth="1"/>
    <col min="3558" max="3558" width="11.42578125" style="28"/>
    <col min="3559" max="3559" width="17.5703125" style="28" customWidth="1"/>
    <col min="3560" max="3560" width="11.5703125" style="28" customWidth="1"/>
    <col min="3561" max="3564" width="11.42578125" style="28"/>
    <col min="3565" max="3565" width="22.5703125" style="28" customWidth="1"/>
    <col min="3566" max="3566" width="14" style="28" customWidth="1"/>
    <col min="3567" max="3567" width="1.7109375" style="28" customWidth="1"/>
    <col min="3568" max="3812" width="11.42578125" style="28"/>
    <col min="3813" max="3813" width="4.42578125" style="28" customWidth="1"/>
    <col min="3814" max="3814" width="11.42578125" style="28"/>
    <col min="3815" max="3815" width="17.5703125" style="28" customWidth="1"/>
    <col min="3816" max="3816" width="11.5703125" style="28" customWidth="1"/>
    <col min="3817" max="3820" width="11.42578125" style="28"/>
    <col min="3821" max="3821" width="22.5703125" style="28" customWidth="1"/>
    <col min="3822" max="3822" width="14" style="28" customWidth="1"/>
    <col min="3823" max="3823" width="1.7109375" style="28" customWidth="1"/>
    <col min="3824" max="4068" width="11.42578125" style="28"/>
    <col min="4069" max="4069" width="4.42578125" style="28" customWidth="1"/>
    <col min="4070" max="4070" width="11.42578125" style="28"/>
    <col min="4071" max="4071" width="17.5703125" style="28" customWidth="1"/>
    <col min="4072" max="4072" width="11.5703125" style="28" customWidth="1"/>
    <col min="4073" max="4076" width="11.42578125" style="28"/>
    <col min="4077" max="4077" width="22.5703125" style="28" customWidth="1"/>
    <col min="4078" max="4078" width="14" style="28" customWidth="1"/>
    <col min="4079" max="4079" width="1.7109375" style="28" customWidth="1"/>
    <col min="4080" max="4324" width="11.42578125" style="28"/>
    <col min="4325" max="4325" width="4.42578125" style="28" customWidth="1"/>
    <col min="4326" max="4326" width="11.42578125" style="28"/>
    <col min="4327" max="4327" width="17.5703125" style="28" customWidth="1"/>
    <col min="4328" max="4328" width="11.5703125" style="28" customWidth="1"/>
    <col min="4329" max="4332" width="11.42578125" style="28"/>
    <col min="4333" max="4333" width="22.5703125" style="28" customWidth="1"/>
    <col min="4334" max="4334" width="14" style="28" customWidth="1"/>
    <col min="4335" max="4335" width="1.7109375" style="28" customWidth="1"/>
    <col min="4336" max="4580" width="11.42578125" style="28"/>
    <col min="4581" max="4581" width="4.42578125" style="28" customWidth="1"/>
    <col min="4582" max="4582" width="11.42578125" style="28"/>
    <col min="4583" max="4583" width="17.5703125" style="28" customWidth="1"/>
    <col min="4584" max="4584" width="11.5703125" style="28" customWidth="1"/>
    <col min="4585" max="4588" width="11.42578125" style="28"/>
    <col min="4589" max="4589" width="22.5703125" style="28" customWidth="1"/>
    <col min="4590" max="4590" width="14" style="28" customWidth="1"/>
    <col min="4591" max="4591" width="1.7109375" style="28" customWidth="1"/>
    <col min="4592" max="4836" width="11.42578125" style="28"/>
    <col min="4837" max="4837" width="4.42578125" style="28" customWidth="1"/>
    <col min="4838" max="4838" width="11.42578125" style="28"/>
    <col min="4839" max="4839" width="17.5703125" style="28" customWidth="1"/>
    <col min="4840" max="4840" width="11.5703125" style="28" customWidth="1"/>
    <col min="4841" max="4844" width="11.42578125" style="28"/>
    <col min="4845" max="4845" width="22.5703125" style="28" customWidth="1"/>
    <col min="4846" max="4846" width="14" style="28" customWidth="1"/>
    <col min="4847" max="4847" width="1.7109375" style="28" customWidth="1"/>
    <col min="4848" max="5092" width="11.42578125" style="28"/>
    <col min="5093" max="5093" width="4.42578125" style="28" customWidth="1"/>
    <col min="5094" max="5094" width="11.42578125" style="28"/>
    <col min="5095" max="5095" width="17.5703125" style="28" customWidth="1"/>
    <col min="5096" max="5096" width="11.5703125" style="28" customWidth="1"/>
    <col min="5097" max="5100" width="11.42578125" style="28"/>
    <col min="5101" max="5101" width="22.5703125" style="28" customWidth="1"/>
    <col min="5102" max="5102" width="14" style="28" customWidth="1"/>
    <col min="5103" max="5103" width="1.7109375" style="28" customWidth="1"/>
    <col min="5104" max="5348" width="11.42578125" style="28"/>
    <col min="5349" max="5349" width="4.42578125" style="28" customWidth="1"/>
    <col min="5350" max="5350" width="11.42578125" style="28"/>
    <col min="5351" max="5351" width="17.5703125" style="28" customWidth="1"/>
    <col min="5352" max="5352" width="11.5703125" style="28" customWidth="1"/>
    <col min="5353" max="5356" width="11.42578125" style="28"/>
    <col min="5357" max="5357" width="22.5703125" style="28" customWidth="1"/>
    <col min="5358" max="5358" width="14" style="28" customWidth="1"/>
    <col min="5359" max="5359" width="1.7109375" style="28" customWidth="1"/>
    <col min="5360" max="5604" width="11.42578125" style="28"/>
    <col min="5605" max="5605" width="4.42578125" style="28" customWidth="1"/>
    <col min="5606" max="5606" width="11.42578125" style="28"/>
    <col min="5607" max="5607" width="17.5703125" style="28" customWidth="1"/>
    <col min="5608" max="5608" width="11.5703125" style="28" customWidth="1"/>
    <col min="5609" max="5612" width="11.42578125" style="28"/>
    <col min="5613" max="5613" width="22.5703125" style="28" customWidth="1"/>
    <col min="5614" max="5614" width="14" style="28" customWidth="1"/>
    <col min="5615" max="5615" width="1.7109375" style="28" customWidth="1"/>
    <col min="5616" max="5860" width="11.42578125" style="28"/>
    <col min="5861" max="5861" width="4.42578125" style="28" customWidth="1"/>
    <col min="5862" max="5862" width="11.42578125" style="28"/>
    <col min="5863" max="5863" width="17.5703125" style="28" customWidth="1"/>
    <col min="5864" max="5864" width="11.5703125" style="28" customWidth="1"/>
    <col min="5865" max="5868" width="11.42578125" style="28"/>
    <col min="5869" max="5869" width="22.5703125" style="28" customWidth="1"/>
    <col min="5870" max="5870" width="14" style="28" customWidth="1"/>
    <col min="5871" max="5871" width="1.7109375" style="28" customWidth="1"/>
    <col min="5872" max="6116" width="11.42578125" style="28"/>
    <col min="6117" max="6117" width="4.42578125" style="28" customWidth="1"/>
    <col min="6118" max="6118" width="11.42578125" style="28"/>
    <col min="6119" max="6119" width="17.5703125" style="28" customWidth="1"/>
    <col min="6120" max="6120" width="11.5703125" style="28" customWidth="1"/>
    <col min="6121" max="6124" width="11.42578125" style="28"/>
    <col min="6125" max="6125" width="22.5703125" style="28" customWidth="1"/>
    <col min="6126" max="6126" width="14" style="28" customWidth="1"/>
    <col min="6127" max="6127" width="1.7109375" style="28" customWidth="1"/>
    <col min="6128" max="6372" width="11.42578125" style="28"/>
    <col min="6373" max="6373" width="4.42578125" style="28" customWidth="1"/>
    <col min="6374" max="6374" width="11.42578125" style="28"/>
    <col min="6375" max="6375" width="17.5703125" style="28" customWidth="1"/>
    <col min="6376" max="6376" width="11.5703125" style="28" customWidth="1"/>
    <col min="6377" max="6380" width="11.42578125" style="28"/>
    <col min="6381" max="6381" width="22.5703125" style="28" customWidth="1"/>
    <col min="6382" max="6382" width="14" style="28" customWidth="1"/>
    <col min="6383" max="6383" width="1.7109375" style="28" customWidth="1"/>
    <col min="6384" max="6628" width="11.42578125" style="28"/>
    <col min="6629" max="6629" width="4.42578125" style="28" customWidth="1"/>
    <col min="6630" max="6630" width="11.42578125" style="28"/>
    <col min="6631" max="6631" width="17.5703125" style="28" customWidth="1"/>
    <col min="6632" max="6632" width="11.5703125" style="28" customWidth="1"/>
    <col min="6633" max="6636" width="11.42578125" style="28"/>
    <col min="6637" max="6637" width="22.5703125" style="28" customWidth="1"/>
    <col min="6638" max="6638" width="14" style="28" customWidth="1"/>
    <col min="6639" max="6639" width="1.7109375" style="28" customWidth="1"/>
    <col min="6640" max="6884" width="11.42578125" style="28"/>
    <col min="6885" max="6885" width="4.42578125" style="28" customWidth="1"/>
    <col min="6886" max="6886" width="11.42578125" style="28"/>
    <col min="6887" max="6887" width="17.5703125" style="28" customWidth="1"/>
    <col min="6888" max="6888" width="11.5703125" style="28" customWidth="1"/>
    <col min="6889" max="6892" width="11.42578125" style="28"/>
    <col min="6893" max="6893" width="22.5703125" style="28" customWidth="1"/>
    <col min="6894" max="6894" width="14" style="28" customWidth="1"/>
    <col min="6895" max="6895" width="1.7109375" style="28" customWidth="1"/>
    <col min="6896" max="7140" width="11.42578125" style="28"/>
    <col min="7141" max="7141" width="4.42578125" style="28" customWidth="1"/>
    <col min="7142" max="7142" width="11.42578125" style="28"/>
    <col min="7143" max="7143" width="17.5703125" style="28" customWidth="1"/>
    <col min="7144" max="7144" width="11.5703125" style="28" customWidth="1"/>
    <col min="7145" max="7148" width="11.42578125" style="28"/>
    <col min="7149" max="7149" width="22.5703125" style="28" customWidth="1"/>
    <col min="7150" max="7150" width="14" style="28" customWidth="1"/>
    <col min="7151" max="7151" width="1.7109375" style="28" customWidth="1"/>
    <col min="7152" max="7396" width="11.42578125" style="28"/>
    <col min="7397" max="7397" width="4.42578125" style="28" customWidth="1"/>
    <col min="7398" max="7398" width="11.42578125" style="28"/>
    <col min="7399" max="7399" width="17.5703125" style="28" customWidth="1"/>
    <col min="7400" max="7400" width="11.5703125" style="28" customWidth="1"/>
    <col min="7401" max="7404" width="11.42578125" style="28"/>
    <col min="7405" max="7405" width="22.5703125" style="28" customWidth="1"/>
    <col min="7406" max="7406" width="14" style="28" customWidth="1"/>
    <col min="7407" max="7407" width="1.7109375" style="28" customWidth="1"/>
    <col min="7408" max="7652" width="11.42578125" style="28"/>
    <col min="7653" max="7653" width="4.42578125" style="28" customWidth="1"/>
    <col min="7654" max="7654" width="11.42578125" style="28"/>
    <col min="7655" max="7655" width="17.5703125" style="28" customWidth="1"/>
    <col min="7656" max="7656" width="11.5703125" style="28" customWidth="1"/>
    <col min="7657" max="7660" width="11.42578125" style="28"/>
    <col min="7661" max="7661" width="22.5703125" style="28" customWidth="1"/>
    <col min="7662" max="7662" width="14" style="28" customWidth="1"/>
    <col min="7663" max="7663" width="1.7109375" style="28" customWidth="1"/>
    <col min="7664" max="7908" width="11.42578125" style="28"/>
    <col min="7909" max="7909" width="4.42578125" style="28" customWidth="1"/>
    <col min="7910" max="7910" width="11.42578125" style="28"/>
    <col min="7911" max="7911" width="17.5703125" style="28" customWidth="1"/>
    <col min="7912" max="7912" width="11.5703125" style="28" customWidth="1"/>
    <col min="7913" max="7916" width="11.42578125" style="28"/>
    <col min="7917" max="7917" width="22.5703125" style="28" customWidth="1"/>
    <col min="7918" max="7918" width="14" style="28" customWidth="1"/>
    <col min="7919" max="7919" width="1.7109375" style="28" customWidth="1"/>
    <col min="7920" max="8164" width="11.42578125" style="28"/>
    <col min="8165" max="8165" width="4.42578125" style="28" customWidth="1"/>
    <col min="8166" max="8166" width="11.42578125" style="28"/>
    <col min="8167" max="8167" width="17.5703125" style="28" customWidth="1"/>
    <col min="8168" max="8168" width="11.5703125" style="28" customWidth="1"/>
    <col min="8169" max="8172" width="11.42578125" style="28"/>
    <col min="8173" max="8173" width="22.5703125" style="28" customWidth="1"/>
    <col min="8174" max="8174" width="14" style="28" customWidth="1"/>
    <col min="8175" max="8175" width="1.7109375" style="28" customWidth="1"/>
    <col min="8176" max="8420" width="11.42578125" style="28"/>
    <col min="8421" max="8421" width="4.42578125" style="28" customWidth="1"/>
    <col min="8422" max="8422" width="11.42578125" style="28"/>
    <col min="8423" max="8423" width="17.5703125" style="28" customWidth="1"/>
    <col min="8424" max="8424" width="11.5703125" style="28" customWidth="1"/>
    <col min="8425" max="8428" width="11.42578125" style="28"/>
    <col min="8429" max="8429" width="22.5703125" style="28" customWidth="1"/>
    <col min="8430" max="8430" width="14" style="28" customWidth="1"/>
    <col min="8431" max="8431" width="1.7109375" style="28" customWidth="1"/>
    <col min="8432" max="8676" width="11.42578125" style="28"/>
    <col min="8677" max="8677" width="4.42578125" style="28" customWidth="1"/>
    <col min="8678" max="8678" width="11.42578125" style="28"/>
    <col min="8679" max="8679" width="17.5703125" style="28" customWidth="1"/>
    <col min="8680" max="8680" width="11.5703125" style="28" customWidth="1"/>
    <col min="8681" max="8684" width="11.42578125" style="28"/>
    <col min="8685" max="8685" width="22.5703125" style="28" customWidth="1"/>
    <col min="8686" max="8686" width="14" style="28" customWidth="1"/>
    <col min="8687" max="8687" width="1.7109375" style="28" customWidth="1"/>
    <col min="8688" max="8932" width="11.42578125" style="28"/>
    <col min="8933" max="8933" width="4.42578125" style="28" customWidth="1"/>
    <col min="8934" max="8934" width="11.42578125" style="28"/>
    <col min="8935" max="8935" width="17.5703125" style="28" customWidth="1"/>
    <col min="8936" max="8936" width="11.5703125" style="28" customWidth="1"/>
    <col min="8937" max="8940" width="11.42578125" style="28"/>
    <col min="8941" max="8941" width="22.5703125" style="28" customWidth="1"/>
    <col min="8942" max="8942" width="14" style="28" customWidth="1"/>
    <col min="8943" max="8943" width="1.7109375" style="28" customWidth="1"/>
    <col min="8944" max="9188" width="11.42578125" style="28"/>
    <col min="9189" max="9189" width="4.42578125" style="28" customWidth="1"/>
    <col min="9190" max="9190" width="11.42578125" style="28"/>
    <col min="9191" max="9191" width="17.5703125" style="28" customWidth="1"/>
    <col min="9192" max="9192" width="11.5703125" style="28" customWidth="1"/>
    <col min="9193" max="9196" width="11.42578125" style="28"/>
    <col min="9197" max="9197" width="22.5703125" style="28" customWidth="1"/>
    <col min="9198" max="9198" width="14" style="28" customWidth="1"/>
    <col min="9199" max="9199" width="1.7109375" style="28" customWidth="1"/>
    <col min="9200" max="9444" width="11.42578125" style="28"/>
    <col min="9445" max="9445" width="4.42578125" style="28" customWidth="1"/>
    <col min="9446" max="9446" width="11.42578125" style="28"/>
    <col min="9447" max="9447" width="17.5703125" style="28" customWidth="1"/>
    <col min="9448" max="9448" width="11.5703125" style="28" customWidth="1"/>
    <col min="9449" max="9452" width="11.42578125" style="28"/>
    <col min="9453" max="9453" width="22.5703125" style="28" customWidth="1"/>
    <col min="9454" max="9454" width="14" style="28" customWidth="1"/>
    <col min="9455" max="9455" width="1.7109375" style="28" customWidth="1"/>
    <col min="9456" max="9700" width="11.42578125" style="28"/>
    <col min="9701" max="9701" width="4.42578125" style="28" customWidth="1"/>
    <col min="9702" max="9702" width="11.42578125" style="28"/>
    <col min="9703" max="9703" width="17.5703125" style="28" customWidth="1"/>
    <col min="9704" max="9704" width="11.5703125" style="28" customWidth="1"/>
    <col min="9705" max="9708" width="11.42578125" style="28"/>
    <col min="9709" max="9709" width="22.5703125" style="28" customWidth="1"/>
    <col min="9710" max="9710" width="14" style="28" customWidth="1"/>
    <col min="9711" max="9711" width="1.7109375" style="28" customWidth="1"/>
    <col min="9712" max="9956" width="11.42578125" style="28"/>
    <col min="9957" max="9957" width="4.42578125" style="28" customWidth="1"/>
    <col min="9958" max="9958" width="11.42578125" style="28"/>
    <col min="9959" max="9959" width="17.5703125" style="28" customWidth="1"/>
    <col min="9960" max="9960" width="11.5703125" style="28" customWidth="1"/>
    <col min="9961" max="9964" width="11.42578125" style="28"/>
    <col min="9965" max="9965" width="22.5703125" style="28" customWidth="1"/>
    <col min="9966" max="9966" width="14" style="28" customWidth="1"/>
    <col min="9967" max="9967" width="1.7109375" style="28" customWidth="1"/>
    <col min="9968" max="10212" width="11.42578125" style="28"/>
    <col min="10213" max="10213" width="4.42578125" style="28" customWidth="1"/>
    <col min="10214" max="10214" width="11.42578125" style="28"/>
    <col min="10215" max="10215" width="17.5703125" style="28" customWidth="1"/>
    <col min="10216" max="10216" width="11.5703125" style="28" customWidth="1"/>
    <col min="10217" max="10220" width="11.42578125" style="28"/>
    <col min="10221" max="10221" width="22.5703125" style="28" customWidth="1"/>
    <col min="10222" max="10222" width="14" style="28" customWidth="1"/>
    <col min="10223" max="10223" width="1.7109375" style="28" customWidth="1"/>
    <col min="10224" max="10468" width="11.42578125" style="28"/>
    <col min="10469" max="10469" width="4.42578125" style="28" customWidth="1"/>
    <col min="10470" max="10470" width="11.42578125" style="28"/>
    <col min="10471" max="10471" width="17.5703125" style="28" customWidth="1"/>
    <col min="10472" max="10472" width="11.5703125" style="28" customWidth="1"/>
    <col min="10473" max="10476" width="11.42578125" style="28"/>
    <col min="10477" max="10477" width="22.5703125" style="28" customWidth="1"/>
    <col min="10478" max="10478" width="14" style="28" customWidth="1"/>
    <col min="10479" max="10479" width="1.7109375" style="28" customWidth="1"/>
    <col min="10480" max="10724" width="11.42578125" style="28"/>
    <col min="10725" max="10725" width="4.42578125" style="28" customWidth="1"/>
    <col min="10726" max="10726" width="11.42578125" style="28"/>
    <col min="10727" max="10727" width="17.5703125" style="28" customWidth="1"/>
    <col min="10728" max="10728" width="11.5703125" style="28" customWidth="1"/>
    <col min="10729" max="10732" width="11.42578125" style="28"/>
    <col min="10733" max="10733" width="22.5703125" style="28" customWidth="1"/>
    <col min="10734" max="10734" width="14" style="28" customWidth="1"/>
    <col min="10735" max="10735" width="1.7109375" style="28" customWidth="1"/>
    <col min="10736" max="10980" width="11.42578125" style="28"/>
    <col min="10981" max="10981" width="4.42578125" style="28" customWidth="1"/>
    <col min="10982" max="10982" width="11.42578125" style="28"/>
    <col min="10983" max="10983" width="17.5703125" style="28" customWidth="1"/>
    <col min="10984" max="10984" width="11.5703125" style="28" customWidth="1"/>
    <col min="10985" max="10988" width="11.42578125" style="28"/>
    <col min="10989" max="10989" width="22.5703125" style="28" customWidth="1"/>
    <col min="10990" max="10990" width="14" style="28" customWidth="1"/>
    <col min="10991" max="10991" width="1.7109375" style="28" customWidth="1"/>
    <col min="10992" max="11236" width="11.42578125" style="28"/>
    <col min="11237" max="11237" width="4.42578125" style="28" customWidth="1"/>
    <col min="11238" max="11238" width="11.42578125" style="28"/>
    <col min="11239" max="11239" width="17.5703125" style="28" customWidth="1"/>
    <col min="11240" max="11240" width="11.5703125" style="28" customWidth="1"/>
    <col min="11241" max="11244" width="11.42578125" style="28"/>
    <col min="11245" max="11245" width="22.5703125" style="28" customWidth="1"/>
    <col min="11246" max="11246" width="14" style="28" customWidth="1"/>
    <col min="11247" max="11247" width="1.7109375" style="28" customWidth="1"/>
    <col min="11248" max="11492" width="11.42578125" style="28"/>
    <col min="11493" max="11493" width="4.42578125" style="28" customWidth="1"/>
    <col min="11494" max="11494" width="11.42578125" style="28"/>
    <col min="11495" max="11495" width="17.5703125" style="28" customWidth="1"/>
    <col min="11496" max="11496" width="11.5703125" style="28" customWidth="1"/>
    <col min="11497" max="11500" width="11.42578125" style="28"/>
    <col min="11501" max="11501" width="22.5703125" style="28" customWidth="1"/>
    <col min="11502" max="11502" width="14" style="28" customWidth="1"/>
    <col min="11503" max="11503" width="1.7109375" style="28" customWidth="1"/>
    <col min="11504" max="11748" width="11.42578125" style="28"/>
    <col min="11749" max="11749" width="4.42578125" style="28" customWidth="1"/>
    <col min="11750" max="11750" width="11.42578125" style="28"/>
    <col min="11751" max="11751" width="17.5703125" style="28" customWidth="1"/>
    <col min="11752" max="11752" width="11.5703125" style="28" customWidth="1"/>
    <col min="11753" max="11756" width="11.42578125" style="28"/>
    <col min="11757" max="11757" width="22.5703125" style="28" customWidth="1"/>
    <col min="11758" max="11758" width="14" style="28" customWidth="1"/>
    <col min="11759" max="11759" width="1.7109375" style="28" customWidth="1"/>
    <col min="11760" max="12004" width="11.42578125" style="28"/>
    <col min="12005" max="12005" width="4.42578125" style="28" customWidth="1"/>
    <col min="12006" max="12006" width="11.42578125" style="28"/>
    <col min="12007" max="12007" width="17.5703125" style="28" customWidth="1"/>
    <col min="12008" max="12008" width="11.5703125" style="28" customWidth="1"/>
    <col min="12009" max="12012" width="11.42578125" style="28"/>
    <col min="12013" max="12013" width="22.5703125" style="28" customWidth="1"/>
    <col min="12014" max="12014" width="14" style="28" customWidth="1"/>
    <col min="12015" max="12015" width="1.7109375" style="28" customWidth="1"/>
    <col min="12016" max="12260" width="11.42578125" style="28"/>
    <col min="12261" max="12261" width="4.42578125" style="28" customWidth="1"/>
    <col min="12262" max="12262" width="11.42578125" style="28"/>
    <col min="12263" max="12263" width="17.5703125" style="28" customWidth="1"/>
    <col min="12264" max="12264" width="11.5703125" style="28" customWidth="1"/>
    <col min="12265" max="12268" width="11.42578125" style="28"/>
    <col min="12269" max="12269" width="22.5703125" style="28" customWidth="1"/>
    <col min="12270" max="12270" width="14" style="28" customWidth="1"/>
    <col min="12271" max="12271" width="1.7109375" style="28" customWidth="1"/>
    <col min="12272" max="12516" width="11.42578125" style="28"/>
    <col min="12517" max="12517" width="4.42578125" style="28" customWidth="1"/>
    <col min="12518" max="12518" width="11.42578125" style="28"/>
    <col min="12519" max="12519" width="17.5703125" style="28" customWidth="1"/>
    <col min="12520" max="12520" width="11.5703125" style="28" customWidth="1"/>
    <col min="12521" max="12524" width="11.42578125" style="28"/>
    <col min="12525" max="12525" width="22.5703125" style="28" customWidth="1"/>
    <col min="12526" max="12526" width="14" style="28" customWidth="1"/>
    <col min="12527" max="12527" width="1.7109375" style="28" customWidth="1"/>
    <col min="12528" max="12772" width="11.42578125" style="28"/>
    <col min="12773" max="12773" width="4.42578125" style="28" customWidth="1"/>
    <col min="12774" max="12774" width="11.42578125" style="28"/>
    <col min="12775" max="12775" width="17.5703125" style="28" customWidth="1"/>
    <col min="12776" max="12776" width="11.5703125" style="28" customWidth="1"/>
    <col min="12777" max="12780" width="11.42578125" style="28"/>
    <col min="12781" max="12781" width="22.5703125" style="28" customWidth="1"/>
    <col min="12782" max="12782" width="14" style="28" customWidth="1"/>
    <col min="12783" max="12783" width="1.7109375" style="28" customWidth="1"/>
    <col min="12784" max="13028" width="11.42578125" style="28"/>
    <col min="13029" max="13029" width="4.42578125" style="28" customWidth="1"/>
    <col min="13030" max="13030" width="11.42578125" style="28"/>
    <col min="13031" max="13031" width="17.5703125" style="28" customWidth="1"/>
    <col min="13032" max="13032" width="11.5703125" style="28" customWidth="1"/>
    <col min="13033" max="13036" width="11.42578125" style="28"/>
    <col min="13037" max="13037" width="22.5703125" style="28" customWidth="1"/>
    <col min="13038" max="13038" width="14" style="28" customWidth="1"/>
    <col min="13039" max="13039" width="1.7109375" style="28" customWidth="1"/>
    <col min="13040" max="13284" width="11.42578125" style="28"/>
    <col min="13285" max="13285" width="4.42578125" style="28" customWidth="1"/>
    <col min="13286" max="13286" width="11.42578125" style="28"/>
    <col min="13287" max="13287" width="17.5703125" style="28" customWidth="1"/>
    <col min="13288" max="13288" width="11.5703125" style="28" customWidth="1"/>
    <col min="13289" max="13292" width="11.42578125" style="28"/>
    <col min="13293" max="13293" width="22.5703125" style="28" customWidth="1"/>
    <col min="13294" max="13294" width="14" style="28" customWidth="1"/>
    <col min="13295" max="13295" width="1.7109375" style="28" customWidth="1"/>
    <col min="13296" max="13540" width="11.42578125" style="28"/>
    <col min="13541" max="13541" width="4.42578125" style="28" customWidth="1"/>
    <col min="13542" max="13542" width="11.42578125" style="28"/>
    <col min="13543" max="13543" width="17.5703125" style="28" customWidth="1"/>
    <col min="13544" max="13544" width="11.5703125" style="28" customWidth="1"/>
    <col min="13545" max="13548" width="11.42578125" style="28"/>
    <col min="13549" max="13549" width="22.5703125" style="28" customWidth="1"/>
    <col min="13550" max="13550" width="14" style="28" customWidth="1"/>
    <col min="13551" max="13551" width="1.7109375" style="28" customWidth="1"/>
    <col min="13552" max="13796" width="11.42578125" style="28"/>
    <col min="13797" max="13797" width="4.42578125" style="28" customWidth="1"/>
    <col min="13798" max="13798" width="11.42578125" style="28"/>
    <col min="13799" max="13799" width="17.5703125" style="28" customWidth="1"/>
    <col min="13800" max="13800" width="11.5703125" style="28" customWidth="1"/>
    <col min="13801" max="13804" width="11.42578125" style="28"/>
    <col min="13805" max="13805" width="22.5703125" style="28" customWidth="1"/>
    <col min="13806" max="13806" width="14" style="28" customWidth="1"/>
    <col min="13807" max="13807" width="1.7109375" style="28" customWidth="1"/>
    <col min="13808" max="14052" width="11.42578125" style="28"/>
    <col min="14053" max="14053" width="4.42578125" style="28" customWidth="1"/>
    <col min="14054" max="14054" width="11.42578125" style="28"/>
    <col min="14055" max="14055" width="17.5703125" style="28" customWidth="1"/>
    <col min="14056" max="14056" width="11.5703125" style="28" customWidth="1"/>
    <col min="14057" max="14060" width="11.42578125" style="28"/>
    <col min="14061" max="14061" width="22.5703125" style="28" customWidth="1"/>
    <col min="14062" max="14062" width="14" style="28" customWidth="1"/>
    <col min="14063" max="14063" width="1.7109375" style="28" customWidth="1"/>
    <col min="14064" max="14308" width="11.42578125" style="28"/>
    <col min="14309" max="14309" width="4.42578125" style="28" customWidth="1"/>
    <col min="14310" max="14310" width="11.42578125" style="28"/>
    <col min="14311" max="14311" width="17.5703125" style="28" customWidth="1"/>
    <col min="14312" max="14312" width="11.5703125" style="28" customWidth="1"/>
    <col min="14313" max="14316" width="11.42578125" style="28"/>
    <col min="14317" max="14317" width="22.5703125" style="28" customWidth="1"/>
    <col min="14318" max="14318" width="14" style="28" customWidth="1"/>
    <col min="14319" max="14319" width="1.7109375" style="28" customWidth="1"/>
    <col min="14320" max="14564" width="11.42578125" style="28"/>
    <col min="14565" max="14565" width="4.42578125" style="28" customWidth="1"/>
    <col min="14566" max="14566" width="11.42578125" style="28"/>
    <col min="14567" max="14567" width="17.5703125" style="28" customWidth="1"/>
    <col min="14568" max="14568" width="11.5703125" style="28" customWidth="1"/>
    <col min="14569" max="14572" width="11.42578125" style="28"/>
    <col min="14573" max="14573" width="22.5703125" style="28" customWidth="1"/>
    <col min="14574" max="14574" width="14" style="28" customWidth="1"/>
    <col min="14575" max="14575" width="1.7109375" style="28" customWidth="1"/>
    <col min="14576" max="14820" width="11.42578125" style="28"/>
    <col min="14821" max="14821" width="4.42578125" style="28" customWidth="1"/>
    <col min="14822" max="14822" width="11.42578125" style="28"/>
    <col min="14823" max="14823" width="17.5703125" style="28" customWidth="1"/>
    <col min="14824" max="14824" width="11.5703125" style="28" customWidth="1"/>
    <col min="14825" max="14828" width="11.42578125" style="28"/>
    <col min="14829" max="14829" width="22.5703125" style="28" customWidth="1"/>
    <col min="14830" max="14830" width="14" style="28" customWidth="1"/>
    <col min="14831" max="14831" width="1.7109375" style="28" customWidth="1"/>
    <col min="14832" max="15076" width="11.42578125" style="28"/>
    <col min="15077" max="15077" width="4.42578125" style="28" customWidth="1"/>
    <col min="15078" max="15078" width="11.42578125" style="28"/>
    <col min="15079" max="15079" width="17.5703125" style="28" customWidth="1"/>
    <col min="15080" max="15080" width="11.5703125" style="28" customWidth="1"/>
    <col min="15081" max="15084" width="11.42578125" style="28"/>
    <col min="15085" max="15085" width="22.5703125" style="28" customWidth="1"/>
    <col min="15086" max="15086" width="14" style="28" customWidth="1"/>
    <col min="15087" max="15087" width="1.7109375" style="28" customWidth="1"/>
    <col min="15088" max="15332" width="11.42578125" style="28"/>
    <col min="15333" max="15333" width="4.42578125" style="28" customWidth="1"/>
    <col min="15334" max="15334" width="11.42578125" style="28"/>
    <col min="15335" max="15335" width="17.5703125" style="28" customWidth="1"/>
    <col min="15336" max="15336" width="11.5703125" style="28" customWidth="1"/>
    <col min="15337" max="15340" width="11.42578125" style="28"/>
    <col min="15341" max="15341" width="22.5703125" style="28" customWidth="1"/>
    <col min="15342" max="15342" width="14" style="28" customWidth="1"/>
    <col min="15343" max="15343" width="1.7109375" style="28" customWidth="1"/>
    <col min="15344" max="15588" width="11.42578125" style="28"/>
    <col min="15589" max="15589" width="4.42578125" style="28" customWidth="1"/>
    <col min="15590" max="15590" width="11.42578125" style="28"/>
    <col min="15591" max="15591" width="17.5703125" style="28" customWidth="1"/>
    <col min="15592" max="15592" width="11.5703125" style="28" customWidth="1"/>
    <col min="15593" max="15596" width="11.42578125" style="28"/>
    <col min="15597" max="15597" width="22.5703125" style="28" customWidth="1"/>
    <col min="15598" max="15598" width="14" style="28" customWidth="1"/>
    <col min="15599" max="15599" width="1.7109375" style="28" customWidth="1"/>
    <col min="15600" max="15844" width="11.42578125" style="28"/>
    <col min="15845" max="15845" width="4.42578125" style="28" customWidth="1"/>
    <col min="15846" max="15846" width="11.42578125" style="28"/>
    <col min="15847" max="15847" width="17.5703125" style="28" customWidth="1"/>
    <col min="15848" max="15848" width="11.5703125" style="28" customWidth="1"/>
    <col min="15849" max="15852" width="11.42578125" style="28"/>
    <col min="15853" max="15853" width="22.5703125" style="28" customWidth="1"/>
    <col min="15854" max="15854" width="14" style="28" customWidth="1"/>
    <col min="15855" max="15855" width="1.7109375" style="28" customWidth="1"/>
    <col min="15856" max="16100" width="11.42578125" style="28"/>
    <col min="16101" max="16101" width="4.42578125" style="28" customWidth="1"/>
    <col min="16102" max="16102" width="11.42578125" style="28"/>
    <col min="16103" max="16103" width="17.5703125" style="28" customWidth="1"/>
    <col min="16104" max="16104" width="11.5703125" style="28" customWidth="1"/>
    <col min="16105" max="16108" width="11.42578125" style="28"/>
    <col min="16109" max="16109" width="22.5703125" style="28" customWidth="1"/>
    <col min="16110" max="16110" width="14" style="28" customWidth="1"/>
    <col min="16111" max="16111" width="1.7109375" style="28" customWidth="1"/>
    <col min="16112" max="16384" width="11.42578125" style="28"/>
  </cols>
  <sheetData>
    <row r="1" spans="2:10" ht="18" customHeight="1" thickBot="1" x14ac:dyDescent="0.25"/>
    <row r="2" spans="2:10" ht="19.5" customHeight="1" x14ac:dyDescent="0.2">
      <c r="B2" s="29"/>
      <c r="C2" s="30"/>
      <c r="D2" s="31" t="s">
        <v>145</v>
      </c>
      <c r="E2" s="32"/>
      <c r="F2" s="32"/>
      <c r="G2" s="32"/>
      <c r="H2" s="32"/>
      <c r="I2" s="33"/>
      <c r="J2" s="34" t="s">
        <v>146</v>
      </c>
    </row>
    <row r="3" spans="2:10" ht="13.5" thickBot="1" x14ac:dyDescent="0.25">
      <c r="B3" s="35"/>
      <c r="C3" s="36"/>
      <c r="D3" s="37"/>
      <c r="E3" s="38"/>
      <c r="F3" s="38"/>
      <c r="G3" s="38"/>
      <c r="H3" s="38"/>
      <c r="I3" s="39"/>
      <c r="J3" s="40"/>
    </row>
    <row r="4" spans="2:10" x14ac:dyDescent="0.2">
      <c r="B4" s="35"/>
      <c r="C4" s="36"/>
      <c r="D4" s="31" t="s">
        <v>147</v>
      </c>
      <c r="E4" s="32"/>
      <c r="F4" s="32"/>
      <c r="G4" s="32"/>
      <c r="H4" s="32"/>
      <c r="I4" s="33"/>
      <c r="J4" s="34" t="s">
        <v>148</v>
      </c>
    </row>
    <row r="5" spans="2:10" x14ac:dyDescent="0.2">
      <c r="B5" s="35"/>
      <c r="C5" s="36"/>
      <c r="D5" s="41"/>
      <c r="E5" s="42"/>
      <c r="F5" s="42"/>
      <c r="G5" s="42"/>
      <c r="H5" s="42"/>
      <c r="I5" s="43"/>
      <c r="J5" s="44"/>
    </row>
    <row r="6" spans="2:10" ht="13.5" thickBot="1" x14ac:dyDescent="0.25">
      <c r="B6" s="45"/>
      <c r="C6" s="46"/>
      <c r="D6" s="37"/>
      <c r="E6" s="38"/>
      <c r="F6" s="38"/>
      <c r="G6" s="38"/>
      <c r="H6" s="38"/>
      <c r="I6" s="39"/>
      <c r="J6" s="40"/>
    </row>
    <row r="7" spans="2:10" x14ac:dyDescent="0.2">
      <c r="B7" s="47"/>
      <c r="J7" s="48"/>
    </row>
    <row r="8" spans="2:10" x14ac:dyDescent="0.2">
      <c r="B8" s="47"/>
      <c r="J8" s="48"/>
    </row>
    <row r="9" spans="2:10" x14ac:dyDescent="0.2">
      <c r="B9" s="47"/>
      <c r="J9" s="48"/>
    </row>
    <row r="10" spans="2:10" x14ac:dyDescent="0.2">
      <c r="B10" s="47"/>
      <c r="C10" s="28" t="s">
        <v>167</v>
      </c>
      <c r="E10" s="49"/>
      <c r="J10" s="48"/>
    </row>
    <row r="11" spans="2:10" x14ac:dyDescent="0.2">
      <c r="B11" s="47"/>
      <c r="J11" s="48"/>
    </row>
    <row r="12" spans="2:10" x14ac:dyDescent="0.2">
      <c r="B12" s="47"/>
      <c r="C12" s="28" t="s">
        <v>168</v>
      </c>
      <c r="J12" s="48"/>
    </row>
    <row r="13" spans="2:10" x14ac:dyDescent="0.2">
      <c r="B13" s="47"/>
      <c r="C13" s="28" t="s">
        <v>169</v>
      </c>
      <c r="J13" s="48"/>
    </row>
    <row r="14" spans="2:10" x14ac:dyDescent="0.2">
      <c r="B14" s="47"/>
      <c r="J14" s="48"/>
    </row>
    <row r="15" spans="2:10" x14ac:dyDescent="0.2">
      <c r="B15" s="47"/>
      <c r="C15" s="28" t="s">
        <v>170</v>
      </c>
      <c r="J15" s="48"/>
    </row>
    <row r="16" spans="2:10" x14ac:dyDescent="0.2">
      <c r="B16" s="47"/>
      <c r="C16" s="50"/>
      <c r="J16" s="48"/>
    </row>
    <row r="17" spans="2:10" x14ac:dyDescent="0.2">
      <c r="B17" s="47"/>
      <c r="C17" s="28" t="s">
        <v>171</v>
      </c>
      <c r="D17" s="49"/>
      <c r="H17" s="51" t="s">
        <v>149</v>
      </c>
      <c r="I17" s="51" t="s">
        <v>150</v>
      </c>
      <c r="J17" s="48"/>
    </row>
    <row r="18" spans="2:10" x14ac:dyDescent="0.2">
      <c r="B18" s="47"/>
      <c r="C18" s="52" t="s">
        <v>151</v>
      </c>
      <c r="D18" s="52"/>
      <c r="E18" s="52"/>
      <c r="F18" s="52"/>
      <c r="H18" s="51">
        <v>13</v>
      </c>
      <c r="I18" s="53">
        <v>80011856</v>
      </c>
      <c r="J18" s="48"/>
    </row>
    <row r="19" spans="2:10" x14ac:dyDescent="0.2">
      <c r="B19" s="47"/>
      <c r="C19" s="72" t="s">
        <v>172</v>
      </c>
      <c r="D19" s="72"/>
      <c r="E19" s="72"/>
      <c r="F19" s="72"/>
      <c r="G19" s="72"/>
      <c r="H19" s="73">
        <v>1</v>
      </c>
      <c r="I19" s="74">
        <v>5480124</v>
      </c>
      <c r="J19" s="48"/>
    </row>
    <row r="20" spans="2:10" x14ac:dyDescent="0.2">
      <c r="B20" s="47"/>
      <c r="C20" s="72" t="s">
        <v>152</v>
      </c>
      <c r="D20" s="72"/>
      <c r="E20" s="72"/>
      <c r="F20" s="72"/>
      <c r="G20" s="72"/>
      <c r="H20" s="73">
        <v>3</v>
      </c>
      <c r="I20" s="74">
        <v>53247874</v>
      </c>
      <c r="J20" s="48"/>
    </row>
    <row r="21" spans="2:10" x14ac:dyDescent="0.2">
      <c r="B21" s="47"/>
      <c r="C21" s="75" t="s">
        <v>153</v>
      </c>
      <c r="D21" s="75"/>
      <c r="E21" s="75"/>
      <c r="F21" s="75"/>
      <c r="G21" s="75"/>
      <c r="H21" s="76">
        <v>5</v>
      </c>
      <c r="I21" s="77">
        <v>3402418</v>
      </c>
      <c r="J21" s="48"/>
    </row>
    <row r="22" spans="2:10" x14ac:dyDescent="0.2">
      <c r="B22" s="47"/>
      <c r="C22" s="28" t="s">
        <v>154</v>
      </c>
      <c r="H22" s="54"/>
      <c r="I22" s="55"/>
      <c r="J22" s="48"/>
    </row>
    <row r="23" spans="2:10" x14ac:dyDescent="0.2">
      <c r="B23" s="47"/>
      <c r="C23" s="28" t="s">
        <v>155</v>
      </c>
      <c r="H23" s="54"/>
      <c r="I23" s="55"/>
      <c r="J23" s="48"/>
    </row>
    <row r="24" spans="2:10" x14ac:dyDescent="0.2">
      <c r="B24" s="47"/>
      <c r="C24" s="28" t="s">
        <v>156</v>
      </c>
      <c r="H24" s="56"/>
      <c r="I24" s="57"/>
      <c r="J24" s="48"/>
    </row>
    <row r="25" spans="2:10" x14ac:dyDescent="0.2">
      <c r="B25" s="47"/>
      <c r="C25" s="52" t="s">
        <v>157</v>
      </c>
      <c r="D25" s="52"/>
      <c r="E25" s="52"/>
      <c r="F25" s="52"/>
      <c r="H25" s="58">
        <f>SUM(H19:H24)</f>
        <v>9</v>
      </c>
      <c r="I25" s="59">
        <f>(I19+I20+I21+I22+I23+I24)</f>
        <v>62130416</v>
      </c>
      <c r="J25" s="48"/>
    </row>
    <row r="26" spans="2:10" x14ac:dyDescent="0.2">
      <c r="B26" s="47"/>
      <c r="C26" s="28" t="s">
        <v>158</v>
      </c>
      <c r="H26" s="54">
        <v>4</v>
      </c>
      <c r="I26" s="55">
        <v>17881440</v>
      </c>
      <c r="J26" s="48"/>
    </row>
    <row r="27" spans="2:10" x14ac:dyDescent="0.2">
      <c r="B27" s="47"/>
      <c r="C27" s="28" t="s">
        <v>159</v>
      </c>
      <c r="H27" s="54"/>
      <c r="I27" s="55"/>
      <c r="J27" s="48"/>
    </row>
    <row r="28" spans="2:10" x14ac:dyDescent="0.2">
      <c r="B28" s="47"/>
      <c r="C28" s="28" t="s">
        <v>160</v>
      </c>
      <c r="H28" s="54"/>
      <c r="I28" s="55"/>
      <c r="J28" s="48"/>
    </row>
    <row r="29" spans="2:10" ht="12.75" customHeight="1" thickBot="1" x14ac:dyDescent="0.25">
      <c r="B29" s="47"/>
      <c r="C29" s="28" t="s">
        <v>161</v>
      </c>
      <c r="H29" s="60"/>
      <c r="I29" s="61"/>
      <c r="J29" s="48"/>
    </row>
    <row r="30" spans="2:10" x14ac:dyDescent="0.2">
      <c r="B30" s="47"/>
      <c r="C30" s="52" t="s">
        <v>162</v>
      </c>
      <c r="D30" s="52"/>
      <c r="E30" s="52"/>
      <c r="F30" s="52"/>
      <c r="H30" s="58">
        <f>SUM(H26:H29)</f>
        <v>4</v>
      </c>
      <c r="I30" s="59">
        <f>(I28+I29+I26)</f>
        <v>17881440</v>
      </c>
      <c r="J30" s="48"/>
    </row>
    <row r="31" spans="2:10" ht="13.5" thickBot="1" x14ac:dyDescent="0.25">
      <c r="B31" s="47"/>
      <c r="C31" s="52" t="s">
        <v>163</v>
      </c>
      <c r="D31" s="52"/>
      <c r="H31" s="62">
        <f>(H25+H30)</f>
        <v>13</v>
      </c>
      <c r="I31" s="63">
        <f>(I25+I30)</f>
        <v>80011856</v>
      </c>
      <c r="J31" s="48"/>
    </row>
    <row r="32" spans="2:10" ht="13.5" thickTop="1" x14ac:dyDescent="0.2">
      <c r="B32" s="47"/>
      <c r="C32" s="52"/>
      <c r="D32" s="52"/>
      <c r="H32" s="64"/>
      <c r="I32" s="55"/>
      <c r="J32" s="48"/>
    </row>
    <row r="33" spans="2:10" x14ac:dyDescent="0.2">
      <c r="B33" s="47"/>
      <c r="G33" s="64"/>
      <c r="H33" s="64"/>
      <c r="I33" s="64"/>
      <c r="J33" s="48"/>
    </row>
    <row r="34" spans="2:10" x14ac:dyDescent="0.2">
      <c r="B34" s="47"/>
      <c r="G34" s="64"/>
      <c r="H34" s="64"/>
      <c r="I34" s="64"/>
      <c r="J34" s="48"/>
    </row>
    <row r="35" spans="2:10" x14ac:dyDescent="0.2">
      <c r="B35" s="47"/>
      <c r="G35" s="64"/>
      <c r="H35" s="64"/>
      <c r="I35" s="64"/>
      <c r="J35" s="48"/>
    </row>
    <row r="36" spans="2:10" ht="13.5" thickBot="1" x14ac:dyDescent="0.25">
      <c r="B36" s="47"/>
      <c r="C36" s="65"/>
      <c r="D36" s="65"/>
      <c r="G36" s="65" t="s">
        <v>164</v>
      </c>
      <c r="H36" s="65"/>
      <c r="I36" s="64"/>
      <c r="J36" s="48"/>
    </row>
    <row r="37" spans="2:10" x14ac:dyDescent="0.2">
      <c r="B37" s="47"/>
      <c r="C37" s="64" t="s">
        <v>165</v>
      </c>
      <c r="D37" s="64"/>
      <c r="G37" s="64" t="s">
        <v>166</v>
      </c>
      <c r="H37" s="64"/>
      <c r="I37" s="64"/>
      <c r="J37" s="48"/>
    </row>
    <row r="38" spans="2:10" x14ac:dyDescent="0.2">
      <c r="B38" s="47"/>
      <c r="G38" s="64"/>
      <c r="H38" s="64"/>
      <c r="I38" s="64"/>
      <c r="J38" s="48"/>
    </row>
    <row r="39" spans="2:10" x14ac:dyDescent="0.2">
      <c r="B39" s="47"/>
      <c r="G39" s="64"/>
      <c r="H39" s="64"/>
      <c r="I39" s="64"/>
      <c r="J39" s="48"/>
    </row>
    <row r="40" spans="2:10" ht="18.75" customHeight="1" thickBot="1" x14ac:dyDescent="0.25">
      <c r="B40" s="66"/>
      <c r="C40" s="67"/>
      <c r="D40" s="67"/>
      <c r="E40" s="67"/>
      <c r="F40" s="67"/>
      <c r="G40" s="65"/>
      <c r="H40" s="65"/>
      <c r="I40" s="65"/>
      <c r="J40" s="68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2015-06-05T18:19:34Z</dcterms:created>
  <dcterms:modified xsi:type="dcterms:W3CDTF">2022-03-03T21:44:36Z</dcterms:modified>
</cp:coreProperties>
</file>