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dffernandezv\OneDrive - CAJA DE COMPENSACION FAMILIAR COMFENALCO DEL VALLE DEL CAUCA\Escritorio\"/>
    </mc:Choice>
  </mc:AlternateContent>
  <xr:revisionPtr revIDLastSave="0" documentId="13_ncr:1_{F0CEF045-21B5-4BDA-9A59-2989B3A92713}" xr6:coauthVersionLast="47" xr6:coauthVersionMax="47" xr10:uidLastSave="{00000000-0000-0000-0000-000000000000}"/>
  <bookViews>
    <workbookView xWindow="-120" yWindow="-120" windowWidth="20730" windowHeight="11160" activeTab="2" xr2:uid="{00000000-000D-0000-FFFF-FFFF00000000}"/>
  </bookViews>
  <sheets>
    <sheet name="TD" sheetId="2" r:id="rId1"/>
    <sheet name="ESTADO DE CADA FACTURA" sheetId="1" r:id="rId2"/>
    <sheet name="FOR-CSA-018" sheetId="3" r:id="rId3"/>
  </sheets>
  <definedNames>
    <definedName name="_xlnm._FilterDatabase" localSheetId="1" hidden="1">'ESTADO DE CADA FACTURA'!$A$2:$AV$41</definedName>
  </definedNames>
  <calcPr calcId="191029"/>
  <pivotCaches>
    <pivotCache cacheId="2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3" l="1"/>
  <c r="H31" i="3"/>
  <c r="I29" i="3"/>
  <c r="H29" i="3"/>
  <c r="I25" i="3"/>
  <c r="H25" i="3"/>
  <c r="H33" i="3" l="1"/>
  <c r="I33" i="3"/>
  <c r="AI1" i="1"/>
  <c r="AH1" i="1"/>
  <c r="AB1" i="1"/>
  <c r="R1" i="1"/>
  <c r="U1" i="1"/>
  <c r="AA1" i="1"/>
  <c r="O1" i="1"/>
  <c r="L1" i="1"/>
  <c r="K1" i="1"/>
</calcChain>
</file>

<file path=xl/sharedStrings.xml><?xml version="1.0" encoding="utf-8"?>
<sst xmlns="http://schemas.openxmlformats.org/spreadsheetml/2006/main" count="464" uniqueCount="194">
  <si>
    <t>NIT IPS</t>
  </si>
  <si>
    <t xml:space="preserve"> ENTIDAD</t>
  </si>
  <si>
    <t>PrefijoFactura</t>
  </si>
  <si>
    <t>NUMERO FACTURA</t>
  </si>
  <si>
    <t>FACTURA</t>
  </si>
  <si>
    <t>LLAVE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</si>
  <si>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</si>
  <si>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</si>
  <si>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</si>
  <si>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</si>
  <si>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</si>
  <si>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</si>
  <si>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</si>
  <si>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ESTADO DE EPS 18/02/2022</t>
  </si>
  <si>
    <t>POR PAGAR SAP</t>
  </si>
  <si>
    <t>DOC COONTABLE</t>
  </si>
  <si>
    <t>FUERA DE CIERRE</t>
  </si>
  <si>
    <t>VALOR VAGLO</t>
  </si>
  <si>
    <t>ESTADO VAGLO</t>
  </si>
  <si>
    <t>VALIDACION ALFA FACT</t>
  </si>
  <si>
    <t>VALOR RADICADO FACT</t>
  </si>
  <si>
    <t>VALOR NOTA CREDITO</t>
  </si>
  <si>
    <t>VALOR NOTA DEBITO</t>
  </si>
  <si>
    <t>VALOR DESCCOMERCIAL</t>
  </si>
  <si>
    <t>VALOR CRUZADO SASS</t>
  </si>
  <si>
    <t>SALDO SASS</t>
  </si>
  <si>
    <t>VALO CANCELADO SAP</t>
  </si>
  <si>
    <t>RETENCION</t>
  </si>
  <si>
    <t>DOC COMPENSACION SAP</t>
  </si>
  <si>
    <t>FECHA COMPENSACION SAP</t>
  </si>
  <si>
    <t>VALOR TRANFERENCIA</t>
  </si>
  <si>
    <t>AUTORIZACION</t>
  </si>
  <si>
    <t>ENTIDAD RESPONSABLE PAGO</t>
  </si>
  <si>
    <t>VALOR GLOSA ACEPTDA</t>
  </si>
  <si>
    <t>VALOR GLOSA DV</t>
  </si>
  <si>
    <t>OBSERVACION GLOSA DV</t>
  </si>
  <si>
    <t>FECHA RAD IPS</t>
  </si>
  <si>
    <t>FECHA RAD INICIAL SASS</t>
  </si>
  <si>
    <t>ULTIMO ESTADO FACT</t>
  </si>
  <si>
    <t>FECHA ULTIMA NOVEDAD</t>
  </si>
  <si>
    <t>CLASIFICACION GLOSA</t>
  </si>
  <si>
    <t>NUMERO INGRESO FACT</t>
  </si>
  <si>
    <t>F PROBABLE PAGO SASS</t>
  </si>
  <si>
    <t>F RAD SASS</t>
  </si>
  <si>
    <t>VALOR REPORTADO CRICULAR 030</t>
  </si>
  <si>
    <t>VALOR GLOSA ACEPTADA REPORTADO CIRCULAR 030</t>
  </si>
  <si>
    <t>OBSERVACION GLOSA ACEPTADA</t>
  </si>
  <si>
    <t>F CORTE</t>
  </si>
  <si>
    <t>CENTRO ORTOPEDICO GOMEZ Y CIA LTDA</t>
  </si>
  <si>
    <t>COG</t>
  </si>
  <si>
    <t>COG_648</t>
  </si>
  <si>
    <t>900247752_COG_648</t>
  </si>
  <si>
    <t>A)Factura no radicada en ERP</t>
  </si>
  <si>
    <t>no_cruza</t>
  </si>
  <si>
    <t>SI</t>
  </si>
  <si>
    <t>COG_924</t>
  </si>
  <si>
    <t>900247752_COG_924</t>
  </si>
  <si>
    <t>COG_601</t>
  </si>
  <si>
    <t>900247752_COG_601</t>
  </si>
  <si>
    <t>OG</t>
  </si>
  <si>
    <t>OG_316</t>
  </si>
  <si>
    <t>900247752_OG_316</t>
  </si>
  <si>
    <t>B)Factura sin saldo ERP</t>
  </si>
  <si>
    <t>OK</t>
  </si>
  <si>
    <t>OG_317</t>
  </si>
  <si>
    <t>900247752_OG_317</t>
  </si>
  <si>
    <t>OG_318</t>
  </si>
  <si>
    <t>900247752_OG_318</t>
  </si>
  <si>
    <t>OG_319</t>
  </si>
  <si>
    <t>900247752_OG_319</t>
  </si>
  <si>
    <t>OG_320</t>
  </si>
  <si>
    <t>900247752_OG_320</t>
  </si>
  <si>
    <t>OG_474</t>
  </si>
  <si>
    <t>900247752_OG_474</t>
  </si>
  <si>
    <t>OG_475</t>
  </si>
  <si>
    <t>900247752_OG_475</t>
  </si>
  <si>
    <t>OG_552</t>
  </si>
  <si>
    <t>900247752_OG_552</t>
  </si>
  <si>
    <t>COG_732</t>
  </si>
  <si>
    <t>900247752_COG_732</t>
  </si>
  <si>
    <t>COG_756</t>
  </si>
  <si>
    <t>900247752_COG_756</t>
  </si>
  <si>
    <t>COG_757</t>
  </si>
  <si>
    <t>900247752_COG_757</t>
  </si>
  <si>
    <t>COG_763</t>
  </si>
  <si>
    <t>900247752_COG_763</t>
  </si>
  <si>
    <t>COG_806</t>
  </si>
  <si>
    <t>900247752_COG_806</t>
  </si>
  <si>
    <t>COG_807</t>
  </si>
  <si>
    <t>900247752_COG_807</t>
  </si>
  <si>
    <t>COG_878</t>
  </si>
  <si>
    <t>900247752_COG_878</t>
  </si>
  <si>
    <t>COG_1028</t>
  </si>
  <si>
    <t>900247752_COG_1028</t>
  </si>
  <si>
    <t>COG_1029</t>
  </si>
  <si>
    <t>900247752_COG_1029</t>
  </si>
  <si>
    <t>COG_1030</t>
  </si>
  <si>
    <t>900247752_COG_1030</t>
  </si>
  <si>
    <t>COG_1118</t>
  </si>
  <si>
    <t>900247752_COG_1118</t>
  </si>
  <si>
    <t>COG_1119</t>
  </si>
  <si>
    <t>900247752_COG_1119</t>
  </si>
  <si>
    <t>COG_1135</t>
  </si>
  <si>
    <t>900247752_COG_1135</t>
  </si>
  <si>
    <t>COG_1181</t>
  </si>
  <si>
    <t>900247752_COG_1181</t>
  </si>
  <si>
    <t>COG_730</t>
  </si>
  <si>
    <t>900247752_COG_730</t>
  </si>
  <si>
    <t>B)Factura sin saldo ERP/conciliar diferencia valor de factura</t>
  </si>
  <si>
    <t>COG_134</t>
  </si>
  <si>
    <t>900247752_COG_134</t>
  </si>
  <si>
    <t>C)Glosas total pendiente por respuesta de IPS/conciliar diferencia valor de factura</t>
  </si>
  <si>
    <t>DEVOLUCION</t>
  </si>
  <si>
    <t>SE SOSTIENE LA GLOSA PARA QUE VALIDEN VALIDAR FECHA DE SUMINISTRO, VALIDAR CODIGO DE TECNOLOGIA REPORTAN EL NUMERO DE FACTURA Y DEBE IR EL CUFE EN EL MODULO DE FACTURACION</t>
  </si>
  <si>
    <t>COG_330</t>
  </si>
  <si>
    <t>900247752_COG_330</t>
  </si>
  <si>
    <t>se devuelve factura con soportes originales, al momentode validar información no se evidencia registro en elarchivo  de dispensación mipres 2.0 segun resolución 1885ANGELA CAMPAZ</t>
  </si>
  <si>
    <t>COG_346</t>
  </si>
  <si>
    <t>900247752_COG_346</t>
  </si>
  <si>
    <t>SE SOSTIENE LA GLOSA PORA QUE VALIDAR FECHA DE SUMINISTRO REPORTAN EL NUMERO DE FACTURA Y DEBE IR EL CUFE EN EL MODULO DE FACTURACIONANGELA CAMPAZ</t>
  </si>
  <si>
    <t>COG_347</t>
  </si>
  <si>
    <t>900247752_COG_347</t>
  </si>
  <si>
    <t>SE SOSTIENE LA GLOSA POR QUE REPORTAN EL NUMERO DE FACTURA Y DEBE IR EL CUFE EN EL MODULO DE FACTURACIONANGELA CAMPAZ</t>
  </si>
  <si>
    <t>COG_348</t>
  </si>
  <si>
    <t>900247752_COG_348</t>
  </si>
  <si>
    <t>SE SOSTIENE LA GLOSA POR QUEREPORTAN EL NUMERO DE FACTURAY DEBE IR EL CUFE EN EL MODULO DE FACTURACIONANGELA CAMPAZ</t>
  </si>
  <si>
    <t>COG_349</t>
  </si>
  <si>
    <t>900247752_COG_349</t>
  </si>
  <si>
    <t>SE SOSTIENE LA GLOSA POR QUE REPORTAN EL NUMERO DE FACTURA Y DEBE IR EL CUFE EN EL MODULO DE FACTURACIONANGERLA CAMPAZ</t>
  </si>
  <si>
    <t>COG_350</t>
  </si>
  <si>
    <t>900247752_COG_350</t>
  </si>
  <si>
    <t>SE SOSTIENE LA GLOSA POR QUE REPORTAN EL NUMERO DE FACTURA Y DEBE IR EL CUFE EN EL MODULO DE FACTURACIONANELA CAMPAZ</t>
  </si>
  <si>
    <t>COG_374</t>
  </si>
  <si>
    <t>900247752_COG_374</t>
  </si>
  <si>
    <t>SE SOSTIENE LA GLOSA PORA QUE VALIDENVALIDAR CODIGO DE TECNOLOGIA,REPORTAN EL NUMERO DE FACTURA Y DEBE IR EL CUFE EN EL MODULO DE FACTURACIONANGELA CAMPAZ</t>
  </si>
  <si>
    <t>COG_521</t>
  </si>
  <si>
    <t>900247752_COG_521</t>
  </si>
  <si>
    <t>Se devuelve factura pora queVALIDEN VALOR REPORTADO, VALIDAR FECHA DE SUMINISTROEN EL MODULO DE FACTURA REPORTAN NUMERO DE FACTURA Y DEBE IR EL CUFE ( ANGELA CAMPAZ)</t>
  </si>
  <si>
    <t>COG_522</t>
  </si>
  <si>
    <t>900247752_COG_522</t>
  </si>
  <si>
    <t>Se devuelve factura por queEN EL MODULO DE FACTURACION REPORTAN ELNUMERO DE FACTURA Y DEBE IR EL CUFEANGELA CAMPAZ</t>
  </si>
  <si>
    <t>COG_523</t>
  </si>
  <si>
    <t>900247752_COG_523</t>
  </si>
  <si>
    <t>Se devuelve factura por queEN EL MODULO DE FACTURACION REPORTANEL NUMERO DE FACTURA Y DEBE IR EL CUFEANELA CAMPAZ</t>
  </si>
  <si>
    <t>COG_598</t>
  </si>
  <si>
    <t>900247752_COG_598</t>
  </si>
  <si>
    <t>SE DEVUELVE LA FACTURA PARA QUE VALIDEN LA FECHA DE ENTREGAANGELA CAMPAZ</t>
  </si>
  <si>
    <t>COG_1214</t>
  </si>
  <si>
    <t>900247752_COG_1214</t>
  </si>
  <si>
    <t>G)factura inicial en Gestion por ERP</t>
  </si>
  <si>
    <t>TOTAL</t>
  </si>
  <si>
    <t>FACTURA CANCELADA</t>
  </si>
  <si>
    <t>FACTURA DEVUELTA</t>
  </si>
  <si>
    <t>12.01.2022</t>
  </si>
  <si>
    <t>21.02.2022</t>
  </si>
  <si>
    <t>29.09.2021</t>
  </si>
  <si>
    <t>FACTURA NO RADICADA</t>
  </si>
  <si>
    <t>FACTURA PENDIENTE DE PROGRAMACIÓN DE PAGO</t>
  </si>
  <si>
    <t>FACTURA EN PROCESO</t>
  </si>
  <si>
    <t>Etiquetas de fila</t>
  </si>
  <si>
    <t>Total general</t>
  </si>
  <si>
    <t>Cuenta de FACTURA</t>
  </si>
  <si>
    <t>Suma de SALDO FACT IPS</t>
  </si>
  <si>
    <t>Suma de POR PAGAR SAP</t>
  </si>
  <si>
    <t>Suma de VALOR GLOSA DV</t>
  </si>
  <si>
    <t>FOR-CSA-018</t>
  </si>
  <si>
    <t>HOJA 1 DE 2</t>
  </si>
  <si>
    <t>RESUMEN DE CARTERA REVISADA POR LA EPS</t>
  </si>
  <si>
    <t>VERSION 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</si>
  <si>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</si>
  <si>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</si>
  <si>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</si>
  <si>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</si>
  <si>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</si>
  <si>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</si>
  <si>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</si>
  <si>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</si>
  <si>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</si>
  <si>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</si>
  <si>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</si>
  <si>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</si>
  <si>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</si>
  <si>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A CARGO DE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</si>
  <si>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</si>
  <si>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</si>
  <si>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</si>
  <si>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</si>
  <si>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</si>
  <si>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</si>
  <si>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SANTIAGO DE CALI , FEBRERO 24 DE 2022</t>
  </si>
  <si>
    <t>Señores  CENTRO ORTOPEDICO GOMEZ Y CIA LTDA</t>
  </si>
  <si>
    <t>NIT: 900247752</t>
  </si>
  <si>
    <t>A continuacion me permito remitir   nuestra respuesta al estado de cartera presentado en la fecha: 08/02/2022</t>
  </si>
  <si>
    <t>Con Corte al dia :08/02/2022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</si>
</sst>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3" formatCode="_-* #,##0.00_-;\-* #,##0.00_-;_-* &quot;-&quot;??_-;_-@_-"/>
    <numFmt numFmtId="165" formatCode="_-* #,##0\ _€_-;\-* #,##0\ _€_-;_-* &quot;-&quot;??\ _€_-;_-@_-"/>
    <numFmt numFmtId="167" formatCode="_-* #,##0_-;\-* #,##0_-;_-* &quot;-&quot;??_-;_-@_-"/>
    <numFmt numFmtId="168" formatCode="&quot;$&quot;\ #,##0;[Red]&quot;$&quot;\ #,##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Tahoma"/>
      <family val="2"/>
    </font>
    <font>
      <sz val="8"/>
      <color theme="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/>
      <right/>
      <top style="thin">
        <color rgb="FF999999"/>
      </top>
      <bottom/>
      <diagonal/>
    </border>
    <border>
      <left/>
      <right style="thin">
        <color rgb="FF999999"/>
      </right>
      <top style="thin">
        <color rgb="FF999999"/>
      </top>
      <bottom/>
      <diagonal/>
    </border>
    <border>
      <left/>
      <right/>
      <top style="thin">
        <color indexed="65"/>
      </top>
      <bottom/>
      <diagonal/>
    </border>
    <border>
      <left/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/>
      <right/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1" applyNumberFormat="1" applyFont="1" applyBorder="1" applyAlignment="1">
      <alignment horizontal="center" vertical="center" wrapText="1"/>
    </xf>
    <xf numFmtId="165" fontId="2" fillId="3" borderId="1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14" fontId="3" fillId="0" borderId="1" xfId="0" applyNumberFormat="1" applyFont="1" applyBorder="1" applyAlignment="1">
      <alignment vertical="center"/>
    </xf>
    <xf numFmtId="165" fontId="3" fillId="0" borderId="1" xfId="1" applyNumberFormat="1" applyFont="1" applyBorder="1" applyAlignment="1">
      <alignment vertical="center"/>
    </xf>
    <xf numFmtId="167" fontId="0" fillId="0" borderId="0" xfId="1" applyNumberFormat="1" applyFont="1"/>
    <xf numFmtId="167" fontId="3" fillId="0" borderId="1" xfId="1" applyNumberFormat="1" applyFont="1" applyBorder="1" applyAlignment="1">
      <alignment vertical="center"/>
    </xf>
    <xf numFmtId="0" fontId="0" fillId="0" borderId="2" xfId="0" applyBorder="1"/>
    <xf numFmtId="0" fontId="0" fillId="0" borderId="2" xfId="0" pivotButton="1" applyBorder="1"/>
    <xf numFmtId="0" fontId="0" fillId="0" borderId="4" xfId="0" applyBorder="1"/>
    <xf numFmtId="0" fontId="0" fillId="0" borderId="5" xfId="0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167" fontId="0" fillId="0" borderId="4" xfId="0" applyNumberFormat="1" applyBorder="1"/>
    <xf numFmtId="167" fontId="0" fillId="0" borderId="5" xfId="0" applyNumberForma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167" fontId="0" fillId="0" borderId="6" xfId="0" applyNumberFormat="1" applyBorder="1"/>
    <xf numFmtId="167" fontId="0" fillId="0" borderId="7" xfId="0" applyNumberFormat="1" applyBorder="1"/>
    <xf numFmtId="0" fontId="0" fillId="0" borderId="8" xfId="0" applyBorder="1" applyAlignment="1">
      <alignment horizontal="left"/>
    </xf>
    <xf numFmtId="0" fontId="0" fillId="0" borderId="8" xfId="0" applyNumberFormat="1" applyBorder="1"/>
    <xf numFmtId="167" fontId="0" fillId="0" borderId="9" xfId="0" applyNumberFormat="1" applyBorder="1"/>
    <xf numFmtId="167" fontId="0" fillId="0" borderId="10" xfId="0" applyNumberFormat="1" applyBorder="1"/>
    <xf numFmtId="0" fontId="5" fillId="0" borderId="0" xfId="2" applyFont="1"/>
    <xf numFmtId="0" fontId="5" fillId="0" borderId="11" xfId="2" applyFont="1" applyBorder="1" applyAlignment="1">
      <alignment horizontal="centerContinuous"/>
    </xf>
    <xf numFmtId="0" fontId="5" fillId="0" borderId="12" xfId="2" applyFont="1" applyBorder="1" applyAlignment="1">
      <alignment horizontal="centerContinuous"/>
    </xf>
    <xf numFmtId="0" fontId="6" fillId="0" borderId="11" xfId="2" applyFont="1" applyBorder="1" applyAlignment="1">
      <alignment horizontal="centerContinuous" vertical="center"/>
    </xf>
    <xf numFmtId="0" fontId="6" fillId="0" borderId="13" xfId="2" applyFont="1" applyBorder="1" applyAlignment="1">
      <alignment horizontal="centerContinuous" vertical="center"/>
    </xf>
    <xf numFmtId="0" fontId="6" fillId="0" borderId="12" xfId="2" applyFont="1" applyBorder="1" applyAlignment="1">
      <alignment horizontal="centerContinuous" vertical="center"/>
    </xf>
    <xf numFmtId="0" fontId="6" fillId="0" borderId="14" xfId="2" applyFont="1" applyBorder="1" applyAlignment="1">
      <alignment horizontal="centerContinuous" vertical="center"/>
    </xf>
    <xf numFmtId="0" fontId="5" fillId="0" borderId="15" xfId="2" applyFont="1" applyBorder="1" applyAlignment="1">
      <alignment horizontal="centerContinuous"/>
    </xf>
    <xf numFmtId="0" fontId="5" fillId="0" borderId="16" xfId="2" applyFont="1" applyBorder="1" applyAlignment="1">
      <alignment horizontal="centerContinuous"/>
    </xf>
    <xf numFmtId="0" fontId="6" fillId="0" borderId="17" xfId="2" applyFont="1" applyBorder="1" applyAlignment="1">
      <alignment horizontal="centerContinuous" vertical="center"/>
    </xf>
    <xf numFmtId="0" fontId="6" fillId="0" borderId="18" xfId="2" applyFont="1" applyBorder="1" applyAlignment="1">
      <alignment horizontal="centerContinuous" vertical="center"/>
    </xf>
    <xf numFmtId="0" fontId="6" fillId="0" borderId="19" xfId="2" applyFont="1" applyBorder="1" applyAlignment="1">
      <alignment horizontal="centerContinuous" vertical="center"/>
    </xf>
    <xf numFmtId="0" fontId="6" fillId="0" borderId="20" xfId="2" applyFont="1" applyBorder="1" applyAlignment="1">
      <alignment horizontal="centerContinuous" vertical="center"/>
    </xf>
    <xf numFmtId="0" fontId="6" fillId="0" borderId="15" xfId="2" applyFont="1" applyBorder="1" applyAlignment="1">
      <alignment horizontal="centerContinuous" vertical="center"/>
    </xf>
    <xf numFmtId="0" fontId="6" fillId="0" borderId="0" xfId="2" applyFont="1" applyAlignment="1">
      <alignment horizontal="centerContinuous" vertical="center"/>
    </xf>
    <xf numFmtId="0" fontId="6" fillId="0" borderId="16" xfId="2" applyFont="1" applyBorder="1" applyAlignment="1">
      <alignment horizontal="centerContinuous" vertical="center"/>
    </xf>
    <xf numFmtId="0" fontId="6" fillId="0" borderId="21" xfId="2" applyFont="1" applyBorder="1" applyAlignment="1">
      <alignment horizontal="centerContinuous" vertical="center"/>
    </xf>
    <xf numFmtId="0" fontId="5" fillId="0" borderId="17" xfId="2" applyFont="1" applyBorder="1" applyAlignment="1">
      <alignment horizontal="centerContinuous"/>
    </xf>
    <xf numFmtId="0" fontId="5" fillId="0" borderId="19" xfId="2" applyFont="1" applyBorder="1" applyAlignment="1">
      <alignment horizontal="centerContinuous"/>
    </xf>
    <xf numFmtId="0" fontId="5" fillId="0" borderId="15" xfId="2" applyFont="1" applyBorder="1"/>
    <xf numFmtId="0" fontId="5" fillId="0" borderId="16" xfId="2" applyFont="1" applyBorder="1"/>
    <xf numFmtId="14" fontId="5" fillId="0" borderId="0" xfId="2" applyNumberFormat="1" applyFont="1"/>
    <xf numFmtId="14" fontId="5" fillId="0" borderId="0" xfId="2" applyNumberFormat="1" applyFont="1" applyAlignment="1">
      <alignment horizontal="left"/>
    </xf>
    <xf numFmtId="0" fontId="6" fillId="0" borderId="0" xfId="2" applyFont="1" applyAlignment="1">
      <alignment horizontal="center"/>
    </xf>
    <xf numFmtId="0" fontId="6" fillId="0" borderId="0" xfId="2" applyFont="1"/>
    <xf numFmtId="42" fontId="6" fillId="0" borderId="0" xfId="2" applyNumberFormat="1" applyFont="1" applyAlignment="1">
      <alignment horizontal="right"/>
    </xf>
    <xf numFmtId="1" fontId="5" fillId="0" borderId="0" xfId="2" applyNumberFormat="1" applyFont="1" applyAlignment="1">
      <alignment horizontal="center"/>
    </xf>
    <xf numFmtId="168" fontId="5" fillId="0" borderId="0" xfId="2" applyNumberFormat="1" applyFont="1" applyAlignment="1">
      <alignment horizontal="right"/>
    </xf>
    <xf numFmtId="1" fontId="5" fillId="0" borderId="22" xfId="2" applyNumberFormat="1" applyFont="1" applyBorder="1" applyAlignment="1">
      <alignment horizontal="center"/>
    </xf>
    <xf numFmtId="168" fontId="5" fillId="0" borderId="22" xfId="2" applyNumberFormat="1" applyFont="1" applyBorder="1" applyAlignment="1">
      <alignment horizontal="right"/>
    </xf>
    <xf numFmtId="168" fontId="6" fillId="0" borderId="0" xfId="2" applyNumberFormat="1" applyFont="1" applyAlignment="1">
      <alignment horizontal="right"/>
    </xf>
    <xf numFmtId="1" fontId="5" fillId="0" borderId="18" xfId="2" applyNumberFormat="1" applyFont="1" applyBorder="1" applyAlignment="1">
      <alignment horizontal="center"/>
    </xf>
    <xf numFmtId="168" fontId="5" fillId="0" borderId="18" xfId="2" applyNumberFormat="1" applyFont="1" applyBorder="1" applyAlignment="1">
      <alignment horizontal="right"/>
    </xf>
    <xf numFmtId="0" fontId="5" fillId="0" borderId="22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168" fontId="5" fillId="0" borderId="23" xfId="2" applyNumberFormat="1" applyFont="1" applyBorder="1" applyAlignment="1">
      <alignment horizontal="right"/>
    </xf>
    <xf numFmtId="168" fontId="5" fillId="0" borderId="0" xfId="2" applyNumberFormat="1" applyFont="1"/>
    <xf numFmtId="168" fontId="5" fillId="0" borderId="18" xfId="2" applyNumberFormat="1" applyFont="1" applyBorder="1"/>
    <xf numFmtId="0" fontId="5" fillId="0" borderId="17" xfId="2" applyFont="1" applyBorder="1"/>
    <xf numFmtId="0" fontId="5" fillId="0" borderId="18" xfId="2" applyFont="1" applyBorder="1"/>
    <xf numFmtId="0" fontId="5" fillId="0" borderId="19" xfId="2" applyFont="1" applyBorder="1"/>
  </cellXfs>
  <cellStyles count="3">
    <cellStyle name="Millares" xfId="1" builtinId="3"/>
    <cellStyle name="Normal" xfId="0" builtinId="0"/>
    <cellStyle name="Normal 2" xfId="2" xr:uid="{3685FAD1-A72D-4BFA-91BC-2F112CF5C1B8}"/>
  </cellStyles>
  <dxfs count="6">
    <dxf>
      <numFmt numFmtId="167" formatCode="_-* #,##0_-;\-* #,##0_-;_-* &quot;-&quot;??_-;_-@_-"/>
    </dxf>
    <dxf>
      <numFmt numFmtId="166" formatCode="_-* #,##0.0_-;\-* #,##0.0_-;_-* &quot;-&quot;??_-;_-@_-"/>
    </dxf>
    <dxf>
      <numFmt numFmtId="167" formatCode="_-* #,##0_-;\-* #,##0_-;_-* &quot;-&quot;??_-;_-@_-"/>
    </dxf>
    <dxf>
      <numFmt numFmtId="166" formatCode="_-* #,##0.0_-;\-* #,##0.0_-;_-* &quot;-&quot;??_-;_-@_-"/>
    </dxf>
    <dxf>
      <numFmt numFmtId="35" formatCode="_-* #,##0.00_-;\-* #,##0.00_-;_-* &quot;-&quot;??_-;_-@_-"/>
    </dxf>
    <dxf>
      <numFmt numFmtId="35" formatCode="_-* #,##0.00_-;\-* #,##0.0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733425</xdr:colOff>
      <xdr:row>34</xdr:row>
      <xdr:rowOff>9525</xdr:rowOff>
    </xdr:from>
    <xdr:to>
      <xdr:col>7</xdr:col>
      <xdr:colOff>742950</xdr:colOff>
      <xdr:row>36</xdr:row>
      <xdr:rowOff>152400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6E2A8CCD-50C6-4929-9CA0-B8C40DACE5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0" y="5715000"/>
          <a:ext cx="1533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17.568564930552" createdVersion="7" refreshedVersion="7" minRefreshableVersion="3" recordCount="39" xr:uid="{0BDCA706-AC89-4E5E-9073-01B0B1D7BF77}">
  <cacheSource type="worksheet">
    <worksheetSource ref="A2:AV41" sheet="ESTADO DE CADA FACTURA"/>
  </cacheSource>
  <cacheFields count="48">
    <cacheField name="NIT IPS" numFmtId="0">
      <sharedItems containsSemiMixedTypes="0" containsString="0" containsNumber="1" containsInteger="1" minValue="900247752" maxValue="900247752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134" maxValue="1214"/>
    </cacheField>
    <cacheField name="PREFIJO SASS" numFmtId="0">
      <sharedItems containsBlank="1"/>
    </cacheField>
    <cacheField name="NUMERO FACT SASSS" numFmtId="0">
      <sharedItems containsString="0" containsBlank="1" containsNumber="1" containsInteger="1" minValue="134" maxValue="1214"/>
    </cacheField>
    <cacheField name="DOC CONTABLE" numFmtId="0">
      <sharedItems containsString="0" containsBlank="1" containsNumber="1" containsInteger="1" minValue="1221356721" maxValue="1221370093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18-08-04T00:00:00" maxDate="2022-02-03T00:00:00"/>
    </cacheField>
    <cacheField name="VALOR FACT IPS" numFmtId="165">
      <sharedItems containsSemiMixedTypes="0" containsString="0" containsNumber="1" containsInteger="1" minValue="17270" maxValue="18664250"/>
    </cacheField>
    <cacheField name="SALDO FACT IPS" numFmtId="165">
      <sharedItems containsSemiMixedTypes="0" containsString="0" containsNumber="1" containsInteger="1" minValue="16838" maxValue="18197644"/>
    </cacheField>
    <cacheField name="OBSERVACION SASS" numFmtId="0">
      <sharedItems/>
    </cacheField>
    <cacheField name="ESTADO DE EPS 18/02/2022" numFmtId="0">
      <sharedItems count="5">
        <s v="FACTURA NO RADICADA"/>
        <s v="FACTURA CANCELADA"/>
        <s v="FACTURA PENDIENTE DE PROGRAMACIÓN DE PAGO"/>
        <s v="FACTURA DEVUELTA"/>
        <s v="FACTURA EN PROCESO"/>
      </sharedItems>
    </cacheField>
    <cacheField name="POR PAGAR SAP" numFmtId="0">
      <sharedItems containsSemiMixedTypes="0" containsString="0" containsNumber="1" containsInteger="1" minValue="0" maxValue="18197644"/>
    </cacheField>
    <cacheField name="DOC COONTABLE" numFmtId="0">
      <sharedItems containsSemiMixedTypes="0" containsString="0" containsNumber="1" containsInteger="1" minValue="0" maxValue="1908370254"/>
    </cacheField>
    <cacheField name="FUERA DE CIERRE" numFmtId="0">
      <sharedItems containsNonDate="0" containsString="0" containsBlank="1"/>
    </cacheField>
    <cacheField name="VALOR VAGLO" numFmtId="165">
      <sharedItems containsSemiMixedTypes="0" containsString="0" containsNumber="1" containsInteger="1" minValue="0" maxValue="11607750"/>
    </cacheField>
    <cacheField name="ESTADO VAGLO" numFmtId="0">
      <sharedItems containsBlank="1"/>
    </cacheField>
    <cacheField name="VALIDACION ALFA FACT" numFmtId="0">
      <sharedItems/>
    </cacheField>
    <cacheField name="VALOR RADICADO FACT" numFmtId="165">
      <sharedItems containsSemiMixedTypes="0" containsString="0" containsNumber="1" containsInteger="1" minValue="0" maxValue="18664250"/>
    </cacheField>
    <cacheField name="VALOR NOTA CREDITO" numFmtId="165">
      <sharedItems containsSemiMixedTypes="0" containsString="0" containsNumber="1" containsInteger="1" minValue="0" maxValue="0"/>
    </cacheField>
    <cacheField name="VALOR NOTA DEBITO" numFmtId="165">
      <sharedItems containsSemiMixedTypes="0" containsString="0" containsNumber="1" containsInteger="1" minValue="0" maxValue="0"/>
    </cacheField>
    <cacheField name="VALOR DESCCOMERCIAL" numFmtId="165">
      <sharedItems containsSemiMixedTypes="0" containsString="0" containsNumber="1" containsInteger="1" minValue="0" maxValue="0"/>
    </cacheField>
    <cacheField name="VALOR CRUZADO SASS" numFmtId="165">
      <sharedItems containsSemiMixedTypes="0" containsString="0" containsNumber="1" containsInteger="1" minValue="0" maxValue="18664250"/>
    </cacheField>
    <cacheField name="SALDO SASS" numFmtId="165">
      <sharedItems containsSemiMixedTypes="0" containsString="0" containsNumber="1" containsInteger="1" minValue="0" maxValue="16197500"/>
    </cacheField>
    <cacheField name="RETENCION" numFmtId="165">
      <sharedItems containsSemiMixedTypes="0" containsString="0" containsNumber="1" containsInteger="1" minValue="0" maxValue="7970"/>
    </cacheField>
    <cacheField name="VALO CANCELADO SAP" numFmtId="165">
      <sharedItems containsSemiMixedTypes="0" containsString="0" containsNumber="1" containsInteger="1" minValue="0" maxValue="11317556"/>
    </cacheField>
    <cacheField name="DOC COMPENSACION SAP" numFmtId="0">
      <sharedItems containsSemiMixedTypes="0" containsString="0" containsNumber="1" containsInteger="1" minValue="0" maxValue="2201182912"/>
    </cacheField>
    <cacheField name="FECHA COMPENSACION SAP" numFmtId="0">
      <sharedItems containsDate="1" containsMixedTypes="1" minDate="1899-12-31T00:00:00" maxDate="2018-12-22T00:00:00"/>
    </cacheField>
    <cacheField name="VALOR TRANFERENCIA" numFmtId="165">
      <sharedItems containsSemiMixedTypes="0" containsString="0" containsNumber="1" containsInteger="1" minValue="0" maxValue="1106526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VALOR GLOSA ACEPTDA" numFmtId="165">
      <sharedItems containsSemiMixedTypes="0" containsString="0" containsNumber="1" containsInteger="1" minValue="0" maxValue="0"/>
    </cacheField>
    <cacheField name="VALOR GLOSA DV" numFmtId="165">
      <sharedItems containsSemiMixedTypes="0" containsString="0" containsNumber="1" containsInteger="1" minValue="0" maxValue="11607750"/>
    </cacheField>
    <cacheField name="OBSERVACION GLOSA DV" numFmtId="0">
      <sharedItems containsBlank="1"/>
    </cacheField>
    <cacheField name="FECHA RAD IPS" numFmtId="14">
      <sharedItems containsSemiMixedTypes="0" containsNonDate="0" containsDate="1" containsString="0" minDate="2018-08-04T00:00:00" maxDate="2022-02-03T00:00:00"/>
    </cacheField>
    <cacheField name="FECHA RAD INICIAL SASS" numFmtId="0">
      <sharedItems containsNonDate="0" containsString="0" containsBlank="1"/>
    </cacheField>
    <cacheField name="ULTIMO ESTADO FACT" numFmtId="0">
      <sharedItems containsString="0" containsBlank="1" containsNumber="1" containsInteger="1" minValue="1" maxValue="9"/>
    </cacheField>
    <cacheField name="FECHA ULTIMA NOVEDAD" numFmtId="0">
      <sharedItems containsNonDate="0" containsString="0" containsBlank="1"/>
    </cacheField>
    <cacheField name="CLASIFICACION GLOSA" numFmtId="0">
      <sharedItems/>
    </cacheField>
    <cacheField name="NUMERO INGRESO FACT" numFmtId="0">
      <sharedItems containsString="0" containsBlank="1" containsNumber="1" containsInteger="1" minValue="1" maxValue="3"/>
    </cacheField>
    <cacheField name="F PROBABLE PAGO SASS" numFmtId="0">
      <sharedItems containsString="0" containsBlank="1" containsNumber="1" containsInteger="1" minValue="20101113" maxValue="21001231"/>
    </cacheField>
    <cacheField name="F RAD SASS" numFmtId="0">
      <sharedItems containsString="0" containsBlank="1" containsNumber="1" containsInteger="1" minValue="20101011" maxValue="20220208"/>
    </cacheField>
    <cacheField name="VALOR REPORTADO CRICULAR 030" numFmtId="165">
      <sharedItems containsSemiMixedTypes="0" containsString="0" containsNumber="1" containsInteger="1" minValue="0" maxValue="18664250"/>
    </cacheField>
    <cacheField name="VALOR GLOSA ACEPTADA REPORTADO CIRCULAR 030" numFmtId="165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14">
      <sharedItems containsSemiMixedTypes="0" containsNonDate="0" containsDate="1" containsString="0" minDate="2022-02-18T00:00:00" maxDate="2022-02-19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">
  <r>
    <n v="900247752"/>
    <s v="CENTRO ORTOPEDICO GOMEZ Y CIA LTDA"/>
    <s v="COG"/>
    <n v="648"/>
    <m/>
    <m/>
    <m/>
    <s v="COG_648"/>
    <s v="900247752_COG_648"/>
    <d v="2021-04-05T00:00:00"/>
    <n v="23100"/>
    <n v="22522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4-05T00:00:00"/>
    <m/>
    <m/>
    <m/>
    <s v="SI"/>
    <m/>
    <m/>
    <m/>
    <n v="0"/>
    <n v="0"/>
    <m/>
    <d v="2022-02-18T00:00:00"/>
  </r>
  <r>
    <n v="900247752"/>
    <s v="CENTRO ORTOPEDICO GOMEZ Y CIA LTDA"/>
    <s v="COG"/>
    <n v="924"/>
    <m/>
    <m/>
    <m/>
    <s v="COG_924"/>
    <s v="900247752_COG_924"/>
    <d v="2021-08-11T00:00:00"/>
    <n v="214940"/>
    <n v="209566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8-11T00:00:00"/>
    <m/>
    <m/>
    <m/>
    <s v="SI"/>
    <m/>
    <m/>
    <m/>
    <n v="0"/>
    <n v="0"/>
    <m/>
    <d v="2022-02-18T00:00:00"/>
  </r>
  <r>
    <n v="900247752"/>
    <s v="CENTRO ORTOPEDICO GOMEZ Y CIA LTDA"/>
    <s v="COG"/>
    <n v="601"/>
    <m/>
    <m/>
    <m/>
    <s v="COG_601"/>
    <s v="900247752_COG_601"/>
    <d v="2021-03-04T00:00:00"/>
    <n v="27830"/>
    <n v="27134"/>
    <s v="A)Factura no radicada en ERP"/>
    <x v="0"/>
    <n v="0"/>
    <n v="0"/>
    <m/>
    <n v="0"/>
    <m/>
    <s v="no_cruza"/>
    <n v="0"/>
    <n v="0"/>
    <n v="0"/>
    <n v="0"/>
    <n v="0"/>
    <n v="0"/>
    <n v="0"/>
    <n v="0"/>
    <n v="0"/>
    <n v="0"/>
    <n v="0"/>
    <m/>
    <m/>
    <n v="0"/>
    <n v="0"/>
    <m/>
    <d v="2021-03-04T00:00:00"/>
    <m/>
    <n v="2"/>
    <m/>
    <s v="SI"/>
    <n v="1"/>
    <n v="20101113"/>
    <n v="20101011"/>
    <n v="0"/>
    <n v="0"/>
    <m/>
    <d v="2022-02-18T00:00:00"/>
  </r>
  <r>
    <n v="900247752"/>
    <s v="CENTRO ORTOPEDICO GOMEZ Y CIA LTDA"/>
    <s v="OG"/>
    <n v="316"/>
    <s v="OG"/>
    <n v="316"/>
    <n v="1221356721"/>
    <s v="OG_316"/>
    <s v="900247752_OG_316"/>
    <d v="2018-08-04T00:00:00"/>
    <n v="60100"/>
    <n v="58598"/>
    <s v="B)Factura sin saldo ERP"/>
    <x v="1"/>
    <n v="0"/>
    <n v="0"/>
    <m/>
    <n v="0"/>
    <m/>
    <s v="OK"/>
    <n v="60100"/>
    <n v="0"/>
    <n v="0"/>
    <n v="0"/>
    <n v="60100"/>
    <n v="0"/>
    <n v="1503"/>
    <n v="58597"/>
    <n v="2200567466"/>
    <d v="2018-11-27T00:00:00"/>
    <n v="1106526"/>
    <m/>
    <m/>
    <n v="0"/>
    <n v="0"/>
    <m/>
    <d v="2018-08-04T00:00:00"/>
    <m/>
    <n v="2"/>
    <m/>
    <s v="SI"/>
    <n v="1"/>
    <n v="20180830"/>
    <n v="20180806"/>
    <n v="60100"/>
    <n v="0"/>
    <m/>
    <d v="2022-02-18T00:00:00"/>
  </r>
  <r>
    <n v="900247752"/>
    <s v="CENTRO ORTOPEDICO GOMEZ Y CIA LTDA"/>
    <s v="OG"/>
    <n v="317"/>
    <s v="OG"/>
    <n v="317"/>
    <n v="1221356722"/>
    <s v="OG_317"/>
    <s v="900247752_OG_317"/>
    <d v="2018-08-04T00:00:00"/>
    <n v="127050"/>
    <n v="123874"/>
    <s v="B)Factura sin saldo ERP"/>
    <x v="1"/>
    <n v="0"/>
    <n v="0"/>
    <m/>
    <n v="0"/>
    <m/>
    <s v="OK"/>
    <n v="127050"/>
    <n v="0"/>
    <n v="0"/>
    <n v="0"/>
    <n v="127050"/>
    <n v="0"/>
    <n v="3176"/>
    <n v="123874"/>
    <n v="2200567466"/>
    <d v="2018-11-27T00:00:00"/>
    <n v="1106526"/>
    <m/>
    <m/>
    <n v="0"/>
    <n v="0"/>
    <m/>
    <d v="2018-08-04T00:00:00"/>
    <m/>
    <n v="2"/>
    <m/>
    <s v="SI"/>
    <n v="1"/>
    <n v="20180830"/>
    <n v="20180806"/>
    <n v="127050"/>
    <n v="0"/>
    <m/>
    <d v="2022-02-18T00:00:00"/>
  </r>
  <r>
    <n v="900247752"/>
    <s v="CENTRO ORTOPEDICO GOMEZ Y CIA LTDA"/>
    <s v="OG"/>
    <n v="318"/>
    <s v="OG"/>
    <n v="318"/>
    <n v="1221356723"/>
    <s v="OG_318"/>
    <s v="900247752_OG_318"/>
    <d v="2018-08-04T00:00:00"/>
    <n v="318780"/>
    <n v="310811"/>
    <s v="B)Factura sin saldo ERP"/>
    <x v="1"/>
    <n v="0"/>
    <n v="0"/>
    <m/>
    <n v="0"/>
    <m/>
    <s v="OK"/>
    <n v="318780"/>
    <n v="0"/>
    <n v="0"/>
    <n v="0"/>
    <n v="318780"/>
    <n v="0"/>
    <n v="7970"/>
    <n v="310810"/>
    <n v="2200567466"/>
    <d v="2018-11-27T00:00:00"/>
    <n v="1106526"/>
    <m/>
    <m/>
    <n v="0"/>
    <n v="0"/>
    <m/>
    <d v="2018-08-04T00:00:00"/>
    <m/>
    <n v="2"/>
    <m/>
    <s v="SI"/>
    <n v="1"/>
    <n v="20180830"/>
    <n v="20180806"/>
    <n v="318780"/>
    <n v="0"/>
    <m/>
    <d v="2022-02-18T00:00:00"/>
  </r>
  <r>
    <n v="900247752"/>
    <s v="CENTRO ORTOPEDICO GOMEZ Y CIA LTDA"/>
    <s v="OG"/>
    <n v="319"/>
    <s v="OG"/>
    <n v="319"/>
    <n v="1221356724"/>
    <s v="OG_319"/>
    <s v="900247752_OG_319"/>
    <d v="2018-08-04T00:00:00"/>
    <n v="265760"/>
    <n v="259116"/>
    <s v="B)Factura sin saldo ERP"/>
    <x v="1"/>
    <n v="0"/>
    <n v="0"/>
    <m/>
    <n v="0"/>
    <m/>
    <s v="OK"/>
    <n v="265760"/>
    <n v="0"/>
    <n v="0"/>
    <n v="0"/>
    <n v="265760"/>
    <n v="0"/>
    <n v="6644"/>
    <n v="259116"/>
    <n v="2200567466"/>
    <d v="2018-11-27T00:00:00"/>
    <n v="1106526"/>
    <m/>
    <m/>
    <n v="0"/>
    <n v="0"/>
    <m/>
    <d v="2018-08-04T00:00:00"/>
    <m/>
    <n v="2"/>
    <m/>
    <s v="SI"/>
    <n v="1"/>
    <n v="20180830"/>
    <n v="20180806"/>
    <n v="265760"/>
    <n v="0"/>
    <m/>
    <d v="2022-02-18T00:00:00"/>
  </r>
  <r>
    <n v="900247752"/>
    <s v="CENTRO ORTOPEDICO GOMEZ Y CIA LTDA"/>
    <s v="OG"/>
    <n v="320"/>
    <s v="OG"/>
    <n v="320"/>
    <n v="1221356725"/>
    <s v="OG_320"/>
    <s v="900247752_OG_320"/>
    <d v="2018-08-04T00:00:00"/>
    <n v="315480"/>
    <n v="307593"/>
    <s v="B)Factura sin saldo ERP"/>
    <x v="1"/>
    <n v="0"/>
    <n v="0"/>
    <m/>
    <n v="0"/>
    <m/>
    <s v="OK"/>
    <n v="315480"/>
    <n v="0"/>
    <n v="0"/>
    <n v="0"/>
    <n v="315480"/>
    <n v="0"/>
    <n v="7887"/>
    <n v="307593"/>
    <n v="2200567466"/>
    <d v="2018-11-27T00:00:00"/>
    <n v="1106526"/>
    <m/>
    <m/>
    <n v="0"/>
    <n v="0"/>
    <m/>
    <d v="2018-08-04T00:00:00"/>
    <m/>
    <n v="2"/>
    <m/>
    <s v="SI"/>
    <n v="1"/>
    <n v="20180830"/>
    <n v="20180806"/>
    <n v="315480"/>
    <n v="0"/>
    <m/>
    <d v="2022-02-18T00:00:00"/>
  </r>
  <r>
    <n v="900247752"/>
    <s v="CENTRO ORTOPEDICO GOMEZ Y CIA LTDA"/>
    <s v="OG"/>
    <n v="474"/>
    <s v="OG"/>
    <n v="474"/>
    <n v="1221362726"/>
    <s v="OG_474"/>
    <s v="900247752_OG_474"/>
    <d v="2018-09-08T00:00:00"/>
    <n v="24630"/>
    <n v="24015"/>
    <s v="B)Factura sin saldo ERP"/>
    <x v="1"/>
    <n v="0"/>
    <n v="0"/>
    <m/>
    <n v="0"/>
    <m/>
    <s v="OK"/>
    <n v="24630"/>
    <n v="0"/>
    <n v="0"/>
    <n v="0"/>
    <n v="24630"/>
    <n v="0"/>
    <n v="616"/>
    <n v="24014"/>
    <n v="2200567466"/>
    <d v="2018-11-27T00:00:00"/>
    <n v="1106526"/>
    <m/>
    <m/>
    <n v="0"/>
    <n v="0"/>
    <m/>
    <d v="2018-09-08T00:00:00"/>
    <m/>
    <n v="2"/>
    <m/>
    <s v="SI"/>
    <n v="1"/>
    <n v="20180930"/>
    <n v="20180910"/>
    <n v="24630"/>
    <n v="0"/>
    <m/>
    <d v="2022-02-18T00:00:00"/>
  </r>
  <r>
    <n v="900247752"/>
    <s v="CENTRO ORTOPEDICO GOMEZ Y CIA LTDA"/>
    <s v="OG"/>
    <n v="475"/>
    <s v="OG"/>
    <n v="475"/>
    <n v="1221362727"/>
    <s v="OG_475"/>
    <s v="900247752_OG_475"/>
    <d v="2018-09-08T00:00:00"/>
    <n v="23100"/>
    <n v="22523"/>
    <s v="B)Factura sin saldo ERP"/>
    <x v="1"/>
    <n v="0"/>
    <n v="0"/>
    <m/>
    <n v="0"/>
    <m/>
    <s v="OK"/>
    <n v="23100"/>
    <n v="0"/>
    <n v="0"/>
    <n v="0"/>
    <n v="23100"/>
    <n v="0"/>
    <n v="578"/>
    <n v="22522"/>
    <n v="2200567466"/>
    <d v="2018-11-27T00:00:00"/>
    <n v="1106526"/>
    <m/>
    <m/>
    <n v="0"/>
    <n v="0"/>
    <m/>
    <d v="2018-09-08T00:00:00"/>
    <m/>
    <n v="2"/>
    <m/>
    <s v="SI"/>
    <n v="1"/>
    <n v="20180930"/>
    <n v="20180910"/>
    <n v="23100"/>
    <n v="0"/>
    <m/>
    <d v="2022-02-18T00:00:00"/>
  </r>
  <r>
    <n v="900247752"/>
    <s v="CENTRO ORTOPEDICO GOMEZ Y CIA LTDA"/>
    <s v="OG"/>
    <n v="552"/>
    <s v="OG"/>
    <n v="552"/>
    <n v="1221370093"/>
    <s v="OG_552"/>
    <s v="900247752_OG_552"/>
    <d v="2018-10-03T00:00:00"/>
    <n v="265760"/>
    <n v="259116"/>
    <s v="B)Factura sin saldo ERP"/>
    <x v="1"/>
    <n v="0"/>
    <n v="0"/>
    <m/>
    <n v="0"/>
    <m/>
    <s v="OK"/>
    <n v="265760"/>
    <n v="0"/>
    <n v="0"/>
    <n v="0"/>
    <n v="265760"/>
    <n v="0"/>
    <n v="6644"/>
    <n v="259116"/>
    <n v="2200579479"/>
    <d v="2018-12-21T00:00:00"/>
    <n v="259116"/>
    <m/>
    <m/>
    <n v="0"/>
    <n v="0"/>
    <m/>
    <d v="2018-10-03T00:00:00"/>
    <m/>
    <n v="2"/>
    <m/>
    <s v="SI"/>
    <n v="1"/>
    <n v="20181030"/>
    <n v="20181004"/>
    <n v="265760"/>
    <n v="0"/>
    <m/>
    <d v="2022-02-18T00:00:00"/>
  </r>
  <r>
    <n v="900247752"/>
    <s v="CENTRO ORTOPEDICO GOMEZ Y CIA LTDA"/>
    <s v="COG"/>
    <n v="732"/>
    <s v="COG"/>
    <n v="732"/>
    <m/>
    <s v="COG_732"/>
    <s v="900247752_COG_732"/>
    <d v="2021-06-02T00:00:00"/>
    <n v="17270"/>
    <n v="16838"/>
    <s v="B)Factura sin saldo ERP"/>
    <x v="2"/>
    <n v="16838"/>
    <n v="1221782561"/>
    <m/>
    <n v="0"/>
    <m/>
    <s v="OK"/>
    <n v="17270"/>
    <n v="0"/>
    <n v="0"/>
    <n v="0"/>
    <n v="17270"/>
    <n v="0"/>
    <n v="0"/>
    <n v="0"/>
    <n v="0"/>
    <n v="0"/>
    <n v="0"/>
    <m/>
    <m/>
    <n v="0"/>
    <n v="0"/>
    <m/>
    <d v="2021-06-02T00:00:00"/>
    <m/>
    <n v="2"/>
    <m/>
    <s v="SI"/>
    <n v="1"/>
    <n v="20210630"/>
    <n v="20210610"/>
    <n v="17270"/>
    <n v="0"/>
    <m/>
    <d v="2022-02-18T00:00:00"/>
  </r>
  <r>
    <n v="900247752"/>
    <s v="CENTRO ORTOPEDICO GOMEZ Y CIA LTDA"/>
    <s v="COG"/>
    <n v="756"/>
    <s v="COG"/>
    <n v="756"/>
    <m/>
    <s v="COG_756"/>
    <s v="900247752_COG_756"/>
    <d v="2021-06-09T00:00:00"/>
    <n v="11607750"/>
    <n v="11317556"/>
    <s v="B)Factura sin saldo ERP"/>
    <x v="1"/>
    <n v="0"/>
    <n v="0"/>
    <m/>
    <n v="0"/>
    <m/>
    <s v="OK"/>
    <n v="11607750"/>
    <n v="0"/>
    <n v="0"/>
    <n v="0"/>
    <n v="11607750"/>
    <n v="0"/>
    <n v="0"/>
    <n v="11317556"/>
    <n v="2201166814"/>
    <s v="12.01.2022"/>
    <n v="0"/>
    <m/>
    <m/>
    <n v="0"/>
    <n v="0"/>
    <m/>
    <d v="2021-06-09T00:00:00"/>
    <m/>
    <n v="2"/>
    <m/>
    <s v="SI"/>
    <n v="1"/>
    <n v="20210630"/>
    <n v="20210610"/>
    <n v="11607750"/>
    <n v="0"/>
    <m/>
    <d v="2022-02-18T00:00:00"/>
  </r>
  <r>
    <n v="900247752"/>
    <s v="CENTRO ORTOPEDICO GOMEZ Y CIA LTDA"/>
    <s v="COG"/>
    <n v="757"/>
    <s v="COG"/>
    <n v="757"/>
    <m/>
    <s v="COG_757"/>
    <s v="900247752_COG_757"/>
    <d v="2021-06-09T00:00:00"/>
    <n v="404250"/>
    <n v="394144"/>
    <s v="B)Factura sin saldo ERP"/>
    <x v="2"/>
    <n v="394144"/>
    <n v="1908245475"/>
    <m/>
    <n v="0"/>
    <m/>
    <s v="OK"/>
    <n v="404250"/>
    <n v="0"/>
    <n v="0"/>
    <n v="0"/>
    <n v="404250"/>
    <n v="0"/>
    <n v="0"/>
    <n v="0"/>
    <n v="0"/>
    <n v="0"/>
    <n v="0"/>
    <m/>
    <m/>
    <n v="0"/>
    <n v="0"/>
    <m/>
    <d v="2021-06-09T00:00:00"/>
    <m/>
    <n v="2"/>
    <m/>
    <s v="SI"/>
    <n v="1"/>
    <n v="20210630"/>
    <n v="20210610"/>
    <n v="404250"/>
    <n v="0"/>
    <m/>
    <d v="2022-02-18T00:00:00"/>
  </r>
  <r>
    <n v="900247752"/>
    <s v="CENTRO ORTOPEDICO GOMEZ Y CIA LTDA"/>
    <s v="COG"/>
    <n v="763"/>
    <s v="COG"/>
    <n v="763"/>
    <m/>
    <s v="COG_763"/>
    <s v="900247752_COG_763"/>
    <d v="2021-06-11T00:00:00"/>
    <n v="358050"/>
    <n v="349099"/>
    <s v="B)Factura sin saldo ERP"/>
    <x v="2"/>
    <n v="349099"/>
    <n v="1908245476"/>
    <m/>
    <n v="0"/>
    <m/>
    <s v="OK"/>
    <n v="358050"/>
    <n v="0"/>
    <n v="0"/>
    <n v="0"/>
    <n v="358050"/>
    <n v="0"/>
    <n v="0"/>
    <n v="0"/>
    <n v="0"/>
    <n v="0"/>
    <n v="0"/>
    <m/>
    <m/>
    <n v="0"/>
    <n v="0"/>
    <m/>
    <d v="2021-06-11T00:00:00"/>
    <m/>
    <n v="2"/>
    <m/>
    <s v="SI"/>
    <n v="1"/>
    <n v="20210630"/>
    <n v="20210612"/>
    <n v="358050"/>
    <n v="0"/>
    <m/>
    <d v="2022-02-18T00:00:00"/>
  </r>
  <r>
    <n v="900247752"/>
    <s v="CENTRO ORTOPEDICO GOMEZ Y CIA LTDA"/>
    <s v="COG"/>
    <n v="806"/>
    <s v="COG"/>
    <n v="806"/>
    <m/>
    <s v="COG_806"/>
    <s v="900247752_COG_806"/>
    <d v="2021-07-02T00:00:00"/>
    <n v="18664250"/>
    <n v="18197644"/>
    <s v="B)Factura sin saldo ERP"/>
    <x v="2"/>
    <n v="18197644"/>
    <n v="1908370254"/>
    <m/>
    <n v="0"/>
    <m/>
    <s v="OK"/>
    <n v="18664250"/>
    <n v="0"/>
    <n v="0"/>
    <n v="0"/>
    <n v="18664250"/>
    <n v="0"/>
    <n v="0"/>
    <n v="0"/>
    <n v="0"/>
    <n v="0"/>
    <n v="0"/>
    <m/>
    <m/>
    <n v="0"/>
    <n v="0"/>
    <m/>
    <d v="2021-07-02T00:00:00"/>
    <m/>
    <n v="2"/>
    <m/>
    <s v="SI"/>
    <n v="1"/>
    <n v="20210730"/>
    <n v="20210706"/>
    <n v="18664250"/>
    <n v="0"/>
    <m/>
    <d v="2022-02-18T00:00:00"/>
  </r>
  <r>
    <n v="900247752"/>
    <s v="CENTRO ORTOPEDICO GOMEZ Y CIA LTDA"/>
    <s v="COG"/>
    <n v="807"/>
    <s v="COG"/>
    <n v="807"/>
    <m/>
    <s v="COG_807"/>
    <s v="900247752_COG_807"/>
    <d v="2021-07-02T00:00:00"/>
    <n v="92400"/>
    <n v="90090"/>
    <s v="B)Factura sin saldo ERP"/>
    <x v="2"/>
    <n v="90090"/>
    <n v="1221812500"/>
    <m/>
    <n v="0"/>
    <m/>
    <s v="OK"/>
    <n v="92400"/>
    <n v="0"/>
    <n v="0"/>
    <n v="0"/>
    <n v="92400"/>
    <n v="0"/>
    <n v="0"/>
    <n v="0"/>
    <n v="0"/>
    <n v="0"/>
    <n v="0"/>
    <m/>
    <m/>
    <n v="0"/>
    <n v="0"/>
    <m/>
    <d v="2021-07-02T00:00:00"/>
    <m/>
    <n v="2"/>
    <m/>
    <s v="SI"/>
    <n v="1"/>
    <n v="20210730"/>
    <n v="20210706"/>
    <n v="92400"/>
    <n v="0"/>
    <m/>
    <d v="2022-02-18T00:00:00"/>
  </r>
  <r>
    <n v="900247752"/>
    <s v="CENTRO ORTOPEDICO GOMEZ Y CIA LTDA"/>
    <s v="COG"/>
    <n v="878"/>
    <s v="COG"/>
    <n v="878"/>
    <m/>
    <s v="COG_878"/>
    <s v="900247752_COG_878"/>
    <d v="2021-08-11T00:00:00"/>
    <n v="450450"/>
    <n v="439189"/>
    <s v="B)Factura sin saldo ERP"/>
    <x v="2"/>
    <n v="439189"/>
    <n v="1221836871"/>
    <m/>
    <n v="0"/>
    <m/>
    <s v="OK"/>
    <n v="450450"/>
    <n v="0"/>
    <n v="0"/>
    <n v="0"/>
    <n v="450450"/>
    <n v="0"/>
    <n v="0"/>
    <n v="0"/>
    <n v="0"/>
    <n v="0"/>
    <n v="0"/>
    <m/>
    <m/>
    <n v="0"/>
    <n v="0"/>
    <m/>
    <d v="2021-08-11T00:00:00"/>
    <m/>
    <n v="2"/>
    <m/>
    <s v="SI"/>
    <n v="1"/>
    <n v="20210831"/>
    <n v="20210817"/>
    <n v="450450"/>
    <n v="0"/>
    <m/>
    <d v="2022-02-18T00:00:00"/>
  </r>
  <r>
    <n v="900247752"/>
    <s v="CENTRO ORTOPEDICO GOMEZ Y CIA LTDA"/>
    <s v="COG"/>
    <n v="1028"/>
    <s v="COG"/>
    <n v="1028"/>
    <m/>
    <s v="COG_1028"/>
    <s v="900247752_COG_1028"/>
    <d v="2021-11-02T00:00:00"/>
    <n v="40480"/>
    <n v="39468"/>
    <s v="B)Factura sin saldo ERP"/>
    <x v="2"/>
    <n v="0"/>
    <n v="0"/>
    <m/>
    <n v="0"/>
    <m/>
    <s v="OK"/>
    <n v="40480"/>
    <n v="0"/>
    <n v="0"/>
    <n v="0"/>
    <n v="40480"/>
    <n v="0"/>
    <n v="0"/>
    <n v="0"/>
    <n v="0"/>
    <n v="0"/>
    <n v="0"/>
    <m/>
    <m/>
    <n v="0"/>
    <n v="0"/>
    <m/>
    <d v="2021-11-02T00:00:00"/>
    <m/>
    <n v="2"/>
    <m/>
    <s v="SI"/>
    <n v="1"/>
    <n v="20211130"/>
    <n v="20211111"/>
    <n v="40480"/>
    <n v="0"/>
    <m/>
    <d v="2022-02-18T00:00:00"/>
  </r>
  <r>
    <n v="900247752"/>
    <s v="CENTRO ORTOPEDICO GOMEZ Y CIA LTDA"/>
    <s v="COG"/>
    <n v="1029"/>
    <s v="COG"/>
    <n v="1029"/>
    <m/>
    <s v="COG_1029"/>
    <s v="900247752_COG_1029"/>
    <d v="2021-11-02T00:00:00"/>
    <n v="28930"/>
    <n v="28207"/>
    <s v="B)Factura sin saldo ERP"/>
    <x v="2"/>
    <n v="0"/>
    <n v="0"/>
    <m/>
    <n v="0"/>
    <m/>
    <s v="OK"/>
    <n v="28930"/>
    <n v="0"/>
    <n v="0"/>
    <n v="0"/>
    <n v="28930"/>
    <n v="0"/>
    <n v="0"/>
    <n v="0"/>
    <n v="0"/>
    <n v="0"/>
    <n v="0"/>
    <m/>
    <m/>
    <n v="0"/>
    <n v="0"/>
    <m/>
    <d v="2021-11-02T00:00:00"/>
    <m/>
    <n v="2"/>
    <m/>
    <s v="SI"/>
    <n v="1"/>
    <n v="20211130"/>
    <n v="20211111"/>
    <n v="28930"/>
    <n v="0"/>
    <m/>
    <d v="2022-02-18T00:00:00"/>
  </r>
  <r>
    <n v="900247752"/>
    <s v="CENTRO ORTOPEDICO GOMEZ Y CIA LTDA"/>
    <s v="COG"/>
    <n v="1030"/>
    <s v="COG"/>
    <n v="1030"/>
    <m/>
    <s v="COG_1030"/>
    <s v="900247752_COG_1030"/>
    <d v="2021-11-02T00:00:00"/>
    <n v="3234000"/>
    <n v="3153150"/>
    <s v="B)Factura sin saldo ERP"/>
    <x v="2"/>
    <n v="0"/>
    <n v="0"/>
    <m/>
    <n v="0"/>
    <m/>
    <s v="OK"/>
    <n v="3234000"/>
    <n v="0"/>
    <n v="0"/>
    <n v="0"/>
    <n v="3234000"/>
    <n v="0"/>
    <n v="0"/>
    <n v="0"/>
    <n v="0"/>
    <n v="0"/>
    <n v="0"/>
    <m/>
    <m/>
    <n v="0"/>
    <n v="0"/>
    <m/>
    <d v="2021-11-02T00:00:00"/>
    <m/>
    <n v="2"/>
    <m/>
    <s v="SI"/>
    <n v="1"/>
    <n v="20211130"/>
    <n v="20211111"/>
    <n v="3234000"/>
    <n v="0"/>
    <m/>
    <d v="2022-02-18T00:00:00"/>
  </r>
  <r>
    <n v="900247752"/>
    <s v="CENTRO ORTOPEDICO GOMEZ Y CIA LTDA"/>
    <s v="COG"/>
    <n v="1118"/>
    <s v="COG"/>
    <n v="1118"/>
    <m/>
    <s v="COG_1118"/>
    <s v="900247752_COG_1118"/>
    <d v="2021-12-03T00:00:00"/>
    <n v="38200"/>
    <n v="37245"/>
    <s v="B)Factura sin saldo ERP"/>
    <x v="2"/>
    <n v="0"/>
    <n v="0"/>
    <m/>
    <n v="0"/>
    <m/>
    <s v="OK"/>
    <n v="38200"/>
    <n v="0"/>
    <n v="0"/>
    <n v="0"/>
    <n v="38200"/>
    <n v="0"/>
    <n v="0"/>
    <n v="0"/>
    <n v="0"/>
    <n v="0"/>
    <n v="0"/>
    <m/>
    <m/>
    <n v="0"/>
    <n v="0"/>
    <m/>
    <d v="2021-12-03T00:00:00"/>
    <m/>
    <n v="2"/>
    <m/>
    <s v="SI"/>
    <n v="1"/>
    <n v="20211230"/>
    <n v="20211210"/>
    <n v="38200"/>
    <n v="0"/>
    <m/>
    <d v="2022-02-18T00:00:00"/>
  </r>
  <r>
    <n v="900247752"/>
    <s v="CENTRO ORTOPEDICO GOMEZ Y CIA LTDA"/>
    <s v="COG"/>
    <n v="1119"/>
    <s v="COG"/>
    <n v="1119"/>
    <m/>
    <s v="COG_1119"/>
    <s v="900247752_COG_1119"/>
    <d v="2021-12-03T00:00:00"/>
    <n v="1459480"/>
    <n v="1423000"/>
    <s v="B)Factura sin saldo ERP"/>
    <x v="2"/>
    <n v="0"/>
    <n v="0"/>
    <m/>
    <n v="0"/>
    <m/>
    <s v="OK"/>
    <n v="1459480"/>
    <n v="0"/>
    <n v="0"/>
    <n v="0"/>
    <n v="1459480"/>
    <n v="0"/>
    <n v="0"/>
    <n v="0"/>
    <n v="0"/>
    <n v="0"/>
    <n v="0"/>
    <m/>
    <m/>
    <n v="0"/>
    <n v="0"/>
    <m/>
    <d v="2021-12-03T00:00:00"/>
    <m/>
    <n v="2"/>
    <m/>
    <s v="SI"/>
    <n v="1"/>
    <n v="20211230"/>
    <n v="20211210"/>
    <n v="1459480"/>
    <n v="0"/>
    <m/>
    <d v="2022-02-18T00:00:00"/>
  </r>
  <r>
    <n v="900247752"/>
    <s v="CENTRO ORTOPEDICO GOMEZ Y CIA LTDA"/>
    <s v="COG"/>
    <n v="1135"/>
    <s v="COG"/>
    <n v="1135"/>
    <m/>
    <s v="COG_1135"/>
    <s v="900247752_COG_1135"/>
    <d v="2021-12-09T00:00:00"/>
    <n v="10727100"/>
    <n v="10458922"/>
    <s v="B)Factura sin saldo ERP"/>
    <x v="1"/>
    <n v="0"/>
    <n v="0"/>
    <m/>
    <n v="0"/>
    <m/>
    <s v="OK"/>
    <n v="10727100"/>
    <n v="0"/>
    <n v="0"/>
    <n v="0"/>
    <n v="10727100"/>
    <n v="0"/>
    <n v="0"/>
    <n v="10298016"/>
    <n v="2201182912"/>
    <s v="21.02.2022"/>
    <n v="0"/>
    <m/>
    <m/>
    <n v="0"/>
    <n v="0"/>
    <m/>
    <d v="2021-12-09T00:00:00"/>
    <m/>
    <n v="2"/>
    <m/>
    <s v="SI"/>
    <n v="1"/>
    <n v="20211230"/>
    <n v="20211223"/>
    <n v="10727100"/>
    <n v="0"/>
    <m/>
    <d v="2022-02-18T00:00:00"/>
  </r>
  <r>
    <n v="900247752"/>
    <s v="CENTRO ORTOPEDICO GOMEZ Y CIA LTDA"/>
    <s v="COG"/>
    <n v="1181"/>
    <s v="COG"/>
    <n v="1181"/>
    <m/>
    <s v="COG_1181"/>
    <s v="900247752_COG_1181"/>
    <d v="2022-01-03T00:00:00"/>
    <n v="35530"/>
    <n v="34642"/>
    <s v="B)Factura sin saldo ERP"/>
    <x v="2"/>
    <n v="0"/>
    <n v="0"/>
    <m/>
    <n v="0"/>
    <m/>
    <s v="OK"/>
    <n v="35530"/>
    <n v="0"/>
    <n v="0"/>
    <n v="0"/>
    <n v="35530"/>
    <n v="0"/>
    <n v="0"/>
    <n v="0"/>
    <n v="0"/>
    <n v="0"/>
    <n v="0"/>
    <m/>
    <m/>
    <n v="0"/>
    <n v="0"/>
    <m/>
    <d v="2022-01-03T00:00:00"/>
    <m/>
    <n v="2"/>
    <m/>
    <s v="SI"/>
    <n v="1"/>
    <n v="20220130"/>
    <n v="20220103"/>
    <n v="35530"/>
    <n v="0"/>
    <m/>
    <d v="2022-02-18T00:00:00"/>
  </r>
  <r>
    <n v="900247752"/>
    <s v="CENTRO ORTOPEDICO GOMEZ Y CIA LTDA"/>
    <s v="COG"/>
    <n v="730"/>
    <s v="COG"/>
    <n v="730"/>
    <m/>
    <s v="COG_730"/>
    <s v="900247752_COG_730"/>
    <d v="2021-06-17T00:00:00"/>
    <n v="241983"/>
    <n v="241983"/>
    <s v="B)Factura sin saldo ERP/conciliar diferencia valor de factura"/>
    <x v="1"/>
    <n v="0"/>
    <n v="0"/>
    <m/>
    <n v="0"/>
    <m/>
    <s v="OK"/>
    <n v="9679312"/>
    <n v="0"/>
    <n v="0"/>
    <n v="0"/>
    <n v="9679312"/>
    <n v="0"/>
    <n v="0"/>
    <n v="9437329"/>
    <n v="2201118969"/>
    <s v="29.09.2021"/>
    <n v="0"/>
    <m/>
    <m/>
    <n v="0"/>
    <n v="0"/>
    <m/>
    <d v="2021-06-17T00:00:00"/>
    <m/>
    <n v="2"/>
    <m/>
    <s v="SI"/>
    <n v="1"/>
    <n v="20210630"/>
    <n v="20210617"/>
    <n v="9679312"/>
    <n v="0"/>
    <m/>
    <d v="2022-02-18T00:00:00"/>
  </r>
  <r>
    <n v="900247752"/>
    <s v="CENTRO ORTOPEDICO GOMEZ Y CIA LTDA"/>
    <s v="COG"/>
    <n v="134"/>
    <s v="COG"/>
    <n v="134"/>
    <m/>
    <s v="COG_134"/>
    <s v="900247752_COG_134"/>
    <d v="2020-02-04T00:00:00"/>
    <n v="1422993"/>
    <n v="1387419"/>
    <s v="C)Glosas total pendiente por respuesta de IPS/conciliar diferencia valor de factura"/>
    <x v="3"/>
    <n v="0"/>
    <n v="0"/>
    <m/>
    <n v="1459480"/>
    <s v="DEVOLUCION"/>
    <s v="OK"/>
    <n v="1459480"/>
    <n v="0"/>
    <n v="0"/>
    <n v="0"/>
    <n v="0"/>
    <n v="1459480"/>
    <n v="0"/>
    <n v="0"/>
    <n v="0"/>
    <n v="0"/>
    <n v="0"/>
    <m/>
    <m/>
    <n v="0"/>
    <n v="1459480"/>
    <s v="SE SOSTIENE LA GLOSA PARA QUE VALIDEN VALIDAR FECHA DE SUMINISTRO, VALIDAR CODIGO DE TECNOLOGIA REPORTAN EL NUMERO DE FACTURA Y DEBE IR EL CUFE EN EL MODULO DE FACTURACION"/>
    <d v="2020-02-04T00:00:00"/>
    <m/>
    <n v="9"/>
    <m/>
    <s v="SI"/>
    <n v="2"/>
    <n v="21001231"/>
    <n v="20201019"/>
    <n v="1459480"/>
    <n v="0"/>
    <m/>
    <d v="2022-02-18T00:00:00"/>
  </r>
  <r>
    <n v="900247752"/>
    <s v="CENTRO ORTOPEDICO GOMEZ Y CIA LTDA"/>
    <s v="COG"/>
    <n v="330"/>
    <s v="COG"/>
    <n v="330"/>
    <m/>
    <s v="COG_330"/>
    <s v="900247752_COG_330"/>
    <d v="2020-07-14T00:00:00"/>
    <n v="404250"/>
    <n v="394144"/>
    <s v="C)Glosas total pendiente por respuesta de IPS/conciliar diferencia valor de factura"/>
    <x v="3"/>
    <n v="0"/>
    <n v="0"/>
    <m/>
    <n v="404250"/>
    <s v="DEVOLUCION"/>
    <s v="OK"/>
    <n v="404250"/>
    <n v="0"/>
    <n v="0"/>
    <n v="0"/>
    <n v="0"/>
    <n v="404250"/>
    <n v="0"/>
    <n v="0"/>
    <n v="0"/>
    <n v="0"/>
    <n v="0"/>
    <m/>
    <m/>
    <n v="0"/>
    <n v="404250"/>
    <s v="se devuelve factura con soportes originales, al momentode validar información no se evidencia registro en elarchivo  de dispensación mipres 2.0 segun resolución 1885ANGELA CAMPAZ"/>
    <d v="2020-07-14T00:00:00"/>
    <m/>
    <n v="9"/>
    <m/>
    <s v="SI"/>
    <n v="1"/>
    <n v="21001231"/>
    <n v="20200715"/>
    <n v="404250"/>
    <n v="0"/>
    <m/>
    <d v="2022-02-18T00:00:00"/>
  </r>
  <r>
    <n v="900247752"/>
    <s v="CENTRO ORTOPEDICO GOMEZ Y CIA LTDA"/>
    <s v="COG"/>
    <n v="346"/>
    <s v="COG"/>
    <n v="346"/>
    <m/>
    <s v="COG_346"/>
    <s v="900247752_COG_346"/>
    <d v="2020-08-04T00:00:00"/>
    <n v="11607750"/>
    <n v="11317556"/>
    <s v="C)Glosas total pendiente por respuesta de IPS/conciliar diferencia valor de factura"/>
    <x v="3"/>
    <n v="0"/>
    <n v="0"/>
    <m/>
    <n v="11607750"/>
    <s v="DEVOLUCION"/>
    <s v="OK"/>
    <n v="11607750"/>
    <n v="0"/>
    <n v="0"/>
    <n v="0"/>
    <n v="0"/>
    <n v="11607750"/>
    <n v="0"/>
    <n v="0"/>
    <n v="0"/>
    <n v="0"/>
    <n v="0"/>
    <m/>
    <m/>
    <n v="0"/>
    <n v="11607750"/>
    <s v="SE SOSTIENE LA GLOSA PORA QUE VALIDAR FECHA DE SUMINISTRO REPORTAN EL NUMERO DE FACTURA Y DEBE IR EL CUFE EN EL MODULO DE FACTURACIONANGELA CAMPAZ"/>
    <d v="2020-08-04T00:00:00"/>
    <m/>
    <n v="9"/>
    <m/>
    <s v="SI"/>
    <n v="3"/>
    <n v="21001231"/>
    <n v="20201019"/>
    <n v="11607750"/>
    <n v="0"/>
    <m/>
    <d v="2022-02-18T00:00:00"/>
  </r>
  <r>
    <n v="900247752"/>
    <s v="CENTRO ORTOPEDICO GOMEZ Y CIA LTDA"/>
    <s v="COG"/>
    <n v="347"/>
    <s v="COG"/>
    <n v="347"/>
    <m/>
    <s v="COG_347"/>
    <s v="900247752_COG_347"/>
    <d v="2020-08-04T00:00:00"/>
    <n v="840000"/>
    <n v="819000"/>
    <s v="C)Glosas total pendiente por respuesta de IPS/conciliar diferencia valor de factura"/>
    <x v="3"/>
    <n v="0"/>
    <n v="0"/>
    <m/>
    <n v="840000"/>
    <s v="DEVOLUCION"/>
    <s v="OK"/>
    <n v="840000"/>
    <n v="0"/>
    <n v="0"/>
    <n v="0"/>
    <n v="0"/>
    <n v="840000"/>
    <n v="0"/>
    <n v="0"/>
    <n v="0"/>
    <n v="0"/>
    <n v="0"/>
    <m/>
    <m/>
    <n v="0"/>
    <n v="840000"/>
    <s v="SE SOSTIENE LA GLOSA POR QUE REPORTAN EL NUMERO DE FACTURA Y DEBE IR EL CUFE EN EL MODULO DE FACTURACIONANGELA CAMPAZ"/>
    <d v="2020-08-04T00:00:00"/>
    <m/>
    <n v="9"/>
    <m/>
    <s v="SI"/>
    <n v="3"/>
    <n v="21001231"/>
    <n v="20201019"/>
    <n v="840000"/>
    <n v="0"/>
    <m/>
    <d v="2022-02-18T00:00:00"/>
  </r>
  <r>
    <n v="900247752"/>
    <s v="CENTRO ORTOPEDICO GOMEZ Y CIA LTDA"/>
    <s v="COG"/>
    <n v="348"/>
    <s v="COG"/>
    <n v="348"/>
    <m/>
    <s v="COG_348"/>
    <s v="900247752_COG_348"/>
    <d v="2020-08-04T00:00:00"/>
    <n v="1459480"/>
    <n v="1422993"/>
    <s v="C)Glosas total pendiente por respuesta de IPS/conciliar diferencia valor de factura"/>
    <x v="3"/>
    <n v="0"/>
    <n v="0"/>
    <m/>
    <n v="1459480"/>
    <s v="DEVOLUCION"/>
    <s v="OK"/>
    <n v="1459480"/>
    <n v="0"/>
    <n v="0"/>
    <n v="0"/>
    <n v="0"/>
    <n v="1459480"/>
    <n v="0"/>
    <n v="0"/>
    <n v="0"/>
    <n v="0"/>
    <n v="0"/>
    <m/>
    <m/>
    <n v="0"/>
    <n v="1459480"/>
    <s v="SE SOSTIENE LA GLOSA POR QUEREPORTAN EL NUMERO DE FACTURAY DEBE IR EL CUFE EN EL MODULO DE FACTURACIONANGELA CAMPAZ"/>
    <d v="2020-08-04T00:00:00"/>
    <m/>
    <n v="9"/>
    <m/>
    <s v="SI"/>
    <n v="3"/>
    <n v="21001231"/>
    <n v="20201019"/>
    <n v="1459480"/>
    <n v="0"/>
    <m/>
    <d v="2022-02-18T00:00:00"/>
  </r>
  <r>
    <n v="900247752"/>
    <s v="CENTRO ORTOPEDICO GOMEZ Y CIA LTDA"/>
    <s v="COG"/>
    <n v="349"/>
    <s v="COG"/>
    <n v="349"/>
    <m/>
    <s v="COG_349"/>
    <s v="900247752_COG_349"/>
    <d v="2020-08-04T00:00:00"/>
    <n v="404250"/>
    <n v="394144"/>
    <s v="C)Glosas total pendiente por respuesta de IPS/conciliar diferencia valor de factura"/>
    <x v="3"/>
    <n v="0"/>
    <n v="0"/>
    <m/>
    <n v="404250"/>
    <s v="DEVOLUCION"/>
    <s v="OK"/>
    <n v="404250"/>
    <n v="0"/>
    <n v="0"/>
    <n v="0"/>
    <n v="0"/>
    <n v="404250"/>
    <n v="0"/>
    <n v="0"/>
    <n v="0"/>
    <n v="0"/>
    <n v="0"/>
    <m/>
    <m/>
    <n v="0"/>
    <n v="404250"/>
    <s v="SE SOSTIENE LA GLOSA POR QUE REPORTAN EL NUMERO DE FACTURA Y DEBE IR EL CUFE EN EL MODULO DE FACTURACIONANGERLA CAMPAZ"/>
    <d v="2020-08-04T00:00:00"/>
    <m/>
    <n v="9"/>
    <m/>
    <s v="SI"/>
    <n v="3"/>
    <n v="21001231"/>
    <n v="20201019"/>
    <n v="404250"/>
    <n v="0"/>
    <m/>
    <d v="2022-02-18T00:00:00"/>
  </r>
  <r>
    <n v="900247752"/>
    <s v="CENTRO ORTOPEDICO GOMEZ Y CIA LTDA"/>
    <s v="COG"/>
    <n v="350"/>
    <s v="COG"/>
    <n v="350"/>
    <m/>
    <s v="COG_350"/>
    <s v="900247752_COG_350"/>
    <d v="2020-08-04T00:00:00"/>
    <n v="1674750"/>
    <n v="1632881"/>
    <s v="C)Glosas total pendiente por respuesta de IPS/conciliar diferencia valor de factura"/>
    <x v="3"/>
    <n v="0"/>
    <n v="0"/>
    <m/>
    <n v="1674750"/>
    <s v="DEVOLUCION"/>
    <s v="OK"/>
    <n v="1674750"/>
    <n v="0"/>
    <n v="0"/>
    <n v="0"/>
    <n v="0"/>
    <n v="1674750"/>
    <n v="0"/>
    <n v="0"/>
    <n v="0"/>
    <n v="0"/>
    <n v="0"/>
    <m/>
    <m/>
    <n v="0"/>
    <n v="1674750"/>
    <s v="SE SOSTIENE LA GLOSA POR QUE REPORTAN EL NUMERO DE FACTURA Y DEBE IR EL CUFE EN EL MODULO DE FACTURACIONANELA CAMPAZ"/>
    <d v="2020-08-04T00:00:00"/>
    <m/>
    <n v="9"/>
    <m/>
    <s v="SI"/>
    <n v="3"/>
    <n v="21001231"/>
    <n v="20201019"/>
    <n v="1674750"/>
    <n v="0"/>
    <m/>
    <d v="2022-02-18T00:00:00"/>
  </r>
  <r>
    <n v="900247752"/>
    <s v="CENTRO ORTOPEDICO GOMEZ Y CIA LTDA"/>
    <s v="COG"/>
    <n v="374"/>
    <s v="COG"/>
    <n v="374"/>
    <m/>
    <s v="COG_374"/>
    <s v="900247752_COG_374"/>
    <d v="2020-09-03T00:00:00"/>
    <n v="5246670"/>
    <n v="5115503"/>
    <s v="C)Glosas total pendiente por respuesta de IPS/conciliar diferencia valor de factura"/>
    <x v="3"/>
    <n v="0"/>
    <n v="0"/>
    <m/>
    <n v="5246670"/>
    <s v="DEVOLUCION"/>
    <s v="OK"/>
    <n v="5246670"/>
    <n v="0"/>
    <n v="0"/>
    <n v="0"/>
    <n v="0"/>
    <n v="5246670"/>
    <n v="0"/>
    <n v="0"/>
    <n v="0"/>
    <n v="0"/>
    <n v="0"/>
    <m/>
    <m/>
    <n v="0"/>
    <n v="5246670"/>
    <s v="SE SOSTIENE LA GLOSA PORA QUE VALIDENVALIDAR CODIGO DE TECNOLOGIA,REPORTAN EL NUMERO DE FACTURA Y DEBE IR EL CUFE EN EL MODULO DE FACTURACIONANGELA CAMPAZ"/>
    <d v="2020-09-03T00:00:00"/>
    <m/>
    <n v="9"/>
    <m/>
    <s v="SI"/>
    <n v="2"/>
    <n v="21001231"/>
    <n v="20201019"/>
    <n v="5246670"/>
    <n v="0"/>
    <m/>
    <d v="2022-02-18T00:00:00"/>
  </r>
  <r>
    <n v="900247752"/>
    <s v="CENTRO ORTOPEDICO GOMEZ Y CIA LTDA"/>
    <s v="COG"/>
    <n v="521"/>
    <s v="COG"/>
    <n v="521"/>
    <m/>
    <s v="COG_521"/>
    <s v="900247752_COG_521"/>
    <d v="2021-01-02T00:00:00"/>
    <n v="9927500"/>
    <n v="9679312"/>
    <s v="C)Glosas total pendiente por respuesta de IPS/conciliar diferencia valor de factura"/>
    <x v="3"/>
    <n v="0"/>
    <n v="0"/>
    <m/>
    <n v="9927500"/>
    <s v="DEVOLUCION"/>
    <s v="OK"/>
    <n v="9927500"/>
    <n v="0"/>
    <n v="0"/>
    <n v="0"/>
    <n v="0"/>
    <n v="9927500"/>
    <n v="0"/>
    <n v="0"/>
    <n v="0"/>
    <n v="0"/>
    <n v="0"/>
    <m/>
    <m/>
    <n v="0"/>
    <n v="9927500"/>
    <s v="Se devuelve factura pora queVALIDEN VALOR REPORTADO, VALIDAR FECHA DE SUMINISTROEN EL MODULO DE FACTURA REPORTAN NUMERO DE FACTURA Y DEBE IR EL CUFE ( ANGELA CAMPAZ)"/>
    <d v="2021-01-02T00:00:00"/>
    <m/>
    <n v="9"/>
    <m/>
    <s v="SI"/>
    <n v="1"/>
    <n v="21001231"/>
    <n v="20210108"/>
    <n v="9927500"/>
    <n v="0"/>
    <m/>
    <d v="2022-02-18T00:00:00"/>
  </r>
  <r>
    <n v="900247752"/>
    <s v="CENTRO ORTOPEDICO GOMEZ Y CIA LTDA"/>
    <s v="COG"/>
    <n v="522"/>
    <s v="COG"/>
    <n v="522"/>
    <m/>
    <s v="COG_522"/>
    <s v="900247752_COG_522"/>
    <d v="2021-01-02T00:00:00"/>
    <n v="320000"/>
    <n v="312000"/>
    <s v="C)Glosas total pendiente por respuesta de IPS/conciliar diferencia valor de factura"/>
    <x v="3"/>
    <n v="0"/>
    <n v="0"/>
    <m/>
    <n v="320000"/>
    <s v="DEVOLUCION"/>
    <s v="OK"/>
    <n v="320000"/>
    <n v="0"/>
    <n v="0"/>
    <n v="0"/>
    <n v="0"/>
    <n v="320000"/>
    <n v="0"/>
    <n v="0"/>
    <n v="0"/>
    <n v="0"/>
    <n v="0"/>
    <m/>
    <m/>
    <n v="0"/>
    <n v="320000"/>
    <s v="Se devuelve factura por queEN EL MODULO DE FACTURACION REPORTAN ELNUMERO DE FACTURA Y DEBE IR EL CUFEANGELA CAMPAZ"/>
    <d v="2021-01-02T00:00:00"/>
    <m/>
    <n v="9"/>
    <m/>
    <s v="SI"/>
    <n v="1"/>
    <n v="21001231"/>
    <n v="20210108"/>
    <n v="320000"/>
    <n v="0"/>
    <m/>
    <d v="2022-02-18T00:00:00"/>
  </r>
  <r>
    <n v="900247752"/>
    <s v="CENTRO ORTOPEDICO GOMEZ Y CIA LTDA"/>
    <s v="COG"/>
    <n v="523"/>
    <s v="COG"/>
    <n v="523"/>
    <m/>
    <s v="COG_523"/>
    <s v="900247752_COG_523"/>
    <d v="2021-01-02T00:00:00"/>
    <n v="8014600"/>
    <n v="7814235"/>
    <s v="C)Glosas total pendiente por respuesta de IPS/conciliar diferencia valor de factura"/>
    <x v="3"/>
    <n v="0"/>
    <n v="0"/>
    <m/>
    <n v="8014600"/>
    <s v="DEVOLUCION"/>
    <s v="OK"/>
    <n v="8014600"/>
    <n v="0"/>
    <n v="0"/>
    <n v="0"/>
    <n v="0"/>
    <n v="8014600"/>
    <n v="0"/>
    <n v="0"/>
    <n v="0"/>
    <n v="0"/>
    <n v="0"/>
    <m/>
    <m/>
    <n v="0"/>
    <n v="8014600"/>
    <s v="Se devuelve factura por queEN EL MODULO DE FACTURACION REPORTANEL NUMERO DE FACTURA Y DEBE IR EL CUFEANELA CAMPAZ"/>
    <d v="2021-01-02T00:00:00"/>
    <m/>
    <n v="9"/>
    <m/>
    <s v="SI"/>
    <n v="1"/>
    <n v="21001231"/>
    <n v="20210108"/>
    <n v="8014600"/>
    <n v="0"/>
    <m/>
    <d v="2022-02-18T00:00:00"/>
  </r>
  <r>
    <n v="900247752"/>
    <s v="CENTRO ORTOPEDICO GOMEZ Y CIA LTDA"/>
    <s v="COG"/>
    <n v="598"/>
    <s v="COG"/>
    <n v="598"/>
    <m/>
    <s v="COG_598"/>
    <s v="900247752_COG_598"/>
    <d v="2021-03-02T00:00:00"/>
    <n v="11607750"/>
    <n v="11317556"/>
    <s v="C)Glosas total pendiente por respuesta de IPS/conciliar diferencia valor de factura"/>
    <x v="3"/>
    <n v="0"/>
    <n v="0"/>
    <m/>
    <n v="11607750"/>
    <s v="DEVOLUCION"/>
    <s v="OK"/>
    <n v="11607750"/>
    <n v="0"/>
    <n v="0"/>
    <n v="0"/>
    <n v="0"/>
    <n v="11607750"/>
    <n v="0"/>
    <n v="0"/>
    <n v="0"/>
    <n v="0"/>
    <n v="0"/>
    <m/>
    <m/>
    <n v="0"/>
    <n v="11607750"/>
    <s v="SE DEVUELVE LA FACTURA PARA QUE VALIDEN LA FECHA DE ENTREGAANGELA CAMPAZ"/>
    <d v="2021-03-02T00:00:00"/>
    <m/>
    <n v="9"/>
    <m/>
    <s v="SI"/>
    <n v="1"/>
    <n v="21001231"/>
    <n v="20210309"/>
    <n v="11607750"/>
    <n v="0"/>
    <m/>
    <d v="2022-02-18T00:00:00"/>
  </r>
  <r>
    <n v="900247752"/>
    <s v="CENTRO ORTOPEDICO GOMEZ Y CIA LTDA"/>
    <s v="COG"/>
    <n v="1214"/>
    <s v="COG"/>
    <n v="1214"/>
    <m/>
    <s v="COG_1214"/>
    <s v="900247752_COG_1214"/>
    <d v="2022-02-02T00:00:00"/>
    <n v="16197500"/>
    <n v="15792562"/>
    <s v="G)factura inicial en Gestion por ERP"/>
    <x v="4"/>
    <n v="0"/>
    <n v="0"/>
    <m/>
    <n v="0"/>
    <m/>
    <s v="OK"/>
    <n v="16197500"/>
    <n v="0"/>
    <n v="0"/>
    <n v="0"/>
    <n v="0"/>
    <n v="16197500"/>
    <n v="0"/>
    <n v="0"/>
    <n v="0"/>
    <n v="0"/>
    <n v="0"/>
    <m/>
    <m/>
    <n v="0"/>
    <n v="0"/>
    <m/>
    <d v="2022-02-02T00:00:00"/>
    <m/>
    <n v="1"/>
    <m/>
    <s v="SI"/>
    <n v="1"/>
    <n v="20220228"/>
    <n v="20220208"/>
    <n v="16197500"/>
    <n v="0"/>
    <m/>
    <d v="2022-02-18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FEE409-281D-4F72-9C96-5FCD449DA25A}" name="TablaDinámica3" cacheId="2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E9" firstHeaderRow="0" firstDataRow="1" firstDataCol="1"/>
  <pivotFields count="48"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numFmtId="14" showAll="0"/>
    <pivotField numFmtId="165" showAll="0"/>
    <pivotField dataField="1" numFmtId="165" showAll="0"/>
    <pivotField showAll="0"/>
    <pivotField axis="axisRow" showAll="0">
      <items count="6">
        <item x="1"/>
        <item x="3"/>
        <item x="4"/>
        <item x="0"/>
        <item x="2"/>
        <item t="default"/>
      </items>
    </pivotField>
    <pivotField dataField="1" showAll="0"/>
    <pivotField showAll="0"/>
    <pivotField showAll="0"/>
    <pivotField numFmtId="165" showAll="0"/>
    <pivotField showAll="0"/>
    <pivotField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65" showAll="0"/>
    <pivotField showAll="0"/>
    <pivotField showAll="0"/>
    <pivotField numFmtId="165" showAll="0"/>
    <pivotField dataField="1" numFmtId="165"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65" showAll="0"/>
    <pivotField showAll="0"/>
    <pivotField numFmtId="14" showAll="0"/>
  </pivotFields>
  <rowFields count="1">
    <field x="13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uenta de FACTURA" fld="7" subtotal="count" baseField="0" baseItem="0"/>
    <dataField name="Suma de SALDO FACT IPS" fld="11" baseField="0" baseItem="0" numFmtId="167"/>
    <dataField name="Suma de POR PAGAR SAP" fld="14" baseField="0" baseItem="0" numFmtId="167"/>
    <dataField name="Suma de VALOR GLOSA DV" fld="34" baseField="0" baseItem="0" numFmtId="167"/>
  </dataFields>
  <formats count="1">
    <format dxfId="2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</format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CF6581-4100-4333-9294-5162D59E9F31}">
  <dimension ref="A3:E9"/>
  <sheetViews>
    <sheetView showGridLines="0" zoomScale="85" zoomScaleNormal="85" workbookViewId="0">
      <selection activeCell="E9" sqref="A4:E9"/>
    </sheetView>
  </sheetViews>
  <sheetFormatPr baseColWidth="10" defaultRowHeight="15" x14ac:dyDescent="0.25"/>
  <cols>
    <col min="1" max="1" width="46.7109375" bestFit="1" customWidth="1"/>
    <col min="2" max="2" width="19" bestFit="1" customWidth="1"/>
    <col min="3" max="4" width="23.5703125" bestFit="1" customWidth="1"/>
    <col min="5" max="5" width="24.85546875" bestFit="1" customWidth="1"/>
  </cols>
  <sheetData>
    <row r="3" spans="1:5" x14ac:dyDescent="0.25">
      <c r="A3" s="12" t="s">
        <v>159</v>
      </c>
      <c r="B3" s="11" t="s">
        <v>161</v>
      </c>
      <c r="C3" s="13" t="s">
        <v>162</v>
      </c>
      <c r="D3" s="13" t="s">
        <v>163</v>
      </c>
      <c r="E3" s="14" t="s">
        <v>164</v>
      </c>
    </row>
    <row r="4" spans="1:5" x14ac:dyDescent="0.25">
      <c r="A4" s="15" t="s">
        <v>151</v>
      </c>
      <c r="B4" s="16">
        <v>11</v>
      </c>
      <c r="C4" s="17">
        <v>23384107</v>
      </c>
      <c r="D4" s="17">
        <v>0</v>
      </c>
      <c r="E4" s="18">
        <v>0</v>
      </c>
    </row>
    <row r="5" spans="1:5" x14ac:dyDescent="0.25">
      <c r="A5" s="19" t="s">
        <v>152</v>
      </c>
      <c r="B5" s="20">
        <v>12</v>
      </c>
      <c r="C5" s="21">
        <v>51606743</v>
      </c>
      <c r="D5" s="21">
        <v>0</v>
      </c>
      <c r="E5" s="22">
        <v>52966480</v>
      </c>
    </row>
    <row r="6" spans="1:5" x14ac:dyDescent="0.25">
      <c r="A6" s="19" t="s">
        <v>158</v>
      </c>
      <c r="B6" s="20">
        <v>1</v>
      </c>
      <c r="C6" s="21">
        <v>15792562</v>
      </c>
      <c r="D6" s="21">
        <v>0</v>
      </c>
      <c r="E6" s="22">
        <v>0</v>
      </c>
    </row>
    <row r="7" spans="1:5" x14ac:dyDescent="0.25">
      <c r="A7" s="19" t="s">
        <v>156</v>
      </c>
      <c r="B7" s="20">
        <v>3</v>
      </c>
      <c r="C7" s="21">
        <v>259222</v>
      </c>
      <c r="D7" s="21">
        <v>0</v>
      </c>
      <c r="E7" s="22">
        <v>0</v>
      </c>
    </row>
    <row r="8" spans="1:5" x14ac:dyDescent="0.25">
      <c r="A8" s="19" t="s">
        <v>157</v>
      </c>
      <c r="B8" s="20">
        <v>12</v>
      </c>
      <c r="C8" s="21">
        <v>24202716</v>
      </c>
      <c r="D8" s="21">
        <v>19487004</v>
      </c>
      <c r="E8" s="22">
        <v>0</v>
      </c>
    </row>
    <row r="9" spans="1:5" x14ac:dyDescent="0.25">
      <c r="A9" s="23" t="s">
        <v>160</v>
      </c>
      <c r="B9" s="24">
        <v>39</v>
      </c>
      <c r="C9" s="25">
        <v>115245350</v>
      </c>
      <c r="D9" s="25">
        <v>19487004</v>
      </c>
      <c r="E9" s="26">
        <v>52966480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41"/>
  <sheetViews>
    <sheetView showGridLines="0" topLeftCell="F1" workbookViewId="0">
      <selection activeCell="M1" sqref="M1"/>
    </sheetView>
  </sheetViews>
  <sheetFormatPr baseColWidth="10" defaultColWidth="9.140625" defaultRowHeight="15" x14ac:dyDescent="0.25"/>
  <cols>
    <col min="2" max="2" width="31" bestFit="1" customWidth="1"/>
    <col min="9" max="9" width="17.140625" bestFit="1" customWidth="1"/>
    <col min="11" max="12" width="15.140625" bestFit="1" customWidth="1"/>
    <col min="13" max="13" width="25" customWidth="1"/>
    <col min="14" max="14" width="38" bestFit="1" customWidth="1"/>
    <col min="15" max="15" width="12.42578125" bestFit="1" customWidth="1"/>
    <col min="16" max="16" width="13" bestFit="1" customWidth="1"/>
    <col min="18" max="18" width="11.42578125" bestFit="1" customWidth="1"/>
    <col min="21" max="21" width="13" bestFit="1" customWidth="1"/>
    <col min="25" max="25" width="13.28515625" bestFit="1" customWidth="1"/>
    <col min="28" max="28" width="13.7109375" bestFit="1" customWidth="1"/>
    <col min="29" max="29" width="13" customWidth="1"/>
    <col min="35" max="35" width="11.5703125" bestFit="1" customWidth="1"/>
  </cols>
  <sheetData>
    <row r="1" spans="1:48" x14ac:dyDescent="0.25">
      <c r="J1" t="s">
        <v>150</v>
      </c>
      <c r="K1" s="9">
        <f>SUBTOTAL(9,K3:K41)</f>
        <v>118194146</v>
      </c>
      <c r="L1" s="9">
        <f>SUBTOTAL(9,L3:L41)</f>
        <v>115245350</v>
      </c>
      <c r="O1" s="9">
        <f>SUBTOTAL(9,O3:O41)</f>
        <v>19487004</v>
      </c>
      <c r="R1" s="9">
        <f>SUBTOTAL(9,R3:R41)</f>
        <v>52966480</v>
      </c>
      <c r="U1" s="9">
        <f>SUBTOTAL(9,U3:U41)</f>
        <v>127402092</v>
      </c>
      <c r="AA1" s="9">
        <f>SUBTOTAL(9,AA3:AA41)</f>
        <v>35018</v>
      </c>
      <c r="AB1" s="9">
        <f>SUBTOTAL(9,AB3:AB41)</f>
        <v>32418543</v>
      </c>
      <c r="AH1" s="9">
        <f>SUBTOTAL(9,AH3:AH41)</f>
        <v>0</v>
      </c>
      <c r="AI1" s="9">
        <f>SUBTOTAL(9,AI3:AI41)</f>
        <v>52966480</v>
      </c>
    </row>
    <row r="2" spans="1:48" ht="39.950000000000003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6</v>
      </c>
      <c r="F2" s="1" t="s">
        <v>7</v>
      </c>
      <c r="G2" s="1" t="s">
        <v>8</v>
      </c>
      <c r="H2" s="2" t="s">
        <v>4</v>
      </c>
      <c r="I2" s="2" t="s">
        <v>5</v>
      </c>
      <c r="J2" s="1" t="s">
        <v>9</v>
      </c>
      <c r="K2" s="3" t="s">
        <v>10</v>
      </c>
      <c r="L2" s="3" t="s">
        <v>11</v>
      </c>
      <c r="M2" s="1" t="s">
        <v>12</v>
      </c>
      <c r="N2" s="2" t="s">
        <v>13</v>
      </c>
      <c r="O2" s="2" t="s">
        <v>14</v>
      </c>
      <c r="P2" s="2" t="s">
        <v>15</v>
      </c>
      <c r="Q2" s="2" t="s">
        <v>16</v>
      </c>
      <c r="R2" s="2" t="s">
        <v>17</v>
      </c>
      <c r="S2" s="2" t="s">
        <v>18</v>
      </c>
      <c r="T2" s="1" t="s">
        <v>19</v>
      </c>
      <c r="U2" s="3" t="s">
        <v>20</v>
      </c>
      <c r="V2" s="3" t="s">
        <v>21</v>
      </c>
      <c r="W2" s="3" t="s">
        <v>22</v>
      </c>
      <c r="X2" s="3" t="s">
        <v>23</v>
      </c>
      <c r="Y2" s="3" t="s">
        <v>24</v>
      </c>
      <c r="Z2" s="3" t="s">
        <v>25</v>
      </c>
      <c r="AA2" s="4" t="s">
        <v>27</v>
      </c>
      <c r="AB2" s="4" t="s">
        <v>26</v>
      </c>
      <c r="AC2" s="5" t="s">
        <v>28</v>
      </c>
      <c r="AD2" s="5" t="s">
        <v>29</v>
      </c>
      <c r="AE2" s="4" t="s">
        <v>30</v>
      </c>
      <c r="AF2" s="1" t="s">
        <v>31</v>
      </c>
      <c r="AG2" s="1" t="s">
        <v>32</v>
      </c>
      <c r="AH2" s="4" t="s">
        <v>33</v>
      </c>
      <c r="AI2" s="4" t="s">
        <v>34</v>
      </c>
      <c r="AJ2" s="5" t="s">
        <v>35</v>
      </c>
      <c r="AK2" s="1" t="s">
        <v>36</v>
      </c>
      <c r="AL2" s="1" t="s">
        <v>37</v>
      </c>
      <c r="AM2" s="5" t="s">
        <v>38</v>
      </c>
      <c r="AN2" s="1" t="s">
        <v>39</v>
      </c>
      <c r="AO2" s="1" t="s">
        <v>40</v>
      </c>
      <c r="AP2" s="1" t="s">
        <v>41</v>
      </c>
      <c r="AQ2" s="5" t="s">
        <v>42</v>
      </c>
      <c r="AR2" s="5" t="s">
        <v>43</v>
      </c>
      <c r="AS2" s="3" t="s">
        <v>44</v>
      </c>
      <c r="AT2" s="3" t="s">
        <v>45</v>
      </c>
      <c r="AU2" s="1" t="s">
        <v>46</v>
      </c>
      <c r="AV2" s="1" t="s">
        <v>47</v>
      </c>
    </row>
    <row r="3" spans="1:48" ht="11.25" customHeight="1" x14ac:dyDescent="0.25">
      <c r="A3" s="6">
        <v>900247752</v>
      </c>
      <c r="B3" s="6" t="s">
        <v>48</v>
      </c>
      <c r="C3" s="6" t="s">
        <v>49</v>
      </c>
      <c r="D3" s="6">
        <v>648</v>
      </c>
      <c r="E3" s="6"/>
      <c r="F3" s="6"/>
      <c r="G3" s="6"/>
      <c r="H3" s="6" t="s">
        <v>50</v>
      </c>
      <c r="I3" s="6" t="s">
        <v>51</v>
      </c>
      <c r="J3" s="7">
        <v>44291</v>
      </c>
      <c r="K3" s="8">
        <v>23100</v>
      </c>
      <c r="L3" s="8">
        <v>22522</v>
      </c>
      <c r="M3" s="6" t="s">
        <v>52</v>
      </c>
      <c r="N3" s="6" t="s">
        <v>156</v>
      </c>
      <c r="O3" s="6">
        <v>0</v>
      </c>
      <c r="P3" s="6">
        <v>0</v>
      </c>
      <c r="Q3" s="6"/>
      <c r="R3" s="8">
        <v>0</v>
      </c>
      <c r="S3" s="6"/>
      <c r="T3" s="6" t="s">
        <v>53</v>
      </c>
      <c r="U3" s="8">
        <v>0</v>
      </c>
      <c r="V3" s="8">
        <v>0</v>
      </c>
      <c r="W3" s="8">
        <v>0</v>
      </c>
      <c r="X3" s="8">
        <v>0</v>
      </c>
      <c r="Y3" s="8">
        <v>0</v>
      </c>
      <c r="Z3" s="8">
        <v>0</v>
      </c>
      <c r="AA3" s="8">
        <v>0</v>
      </c>
      <c r="AB3" s="8">
        <v>0</v>
      </c>
      <c r="AC3" s="8">
        <v>0</v>
      </c>
      <c r="AD3" s="8">
        <v>0</v>
      </c>
      <c r="AE3" s="8">
        <v>0</v>
      </c>
      <c r="AF3" s="6"/>
      <c r="AG3" s="6"/>
      <c r="AH3" s="8">
        <v>0</v>
      </c>
      <c r="AI3" s="8">
        <v>0</v>
      </c>
      <c r="AJ3" s="6"/>
      <c r="AK3" s="7">
        <v>44291</v>
      </c>
      <c r="AL3" s="6"/>
      <c r="AM3" s="6"/>
      <c r="AN3" s="6"/>
      <c r="AO3" s="6" t="s">
        <v>54</v>
      </c>
      <c r="AP3" s="6"/>
      <c r="AQ3" s="6"/>
      <c r="AR3" s="6"/>
      <c r="AS3" s="8">
        <v>0</v>
      </c>
      <c r="AT3" s="8">
        <v>0</v>
      </c>
      <c r="AU3" s="6"/>
      <c r="AV3" s="7">
        <v>44610</v>
      </c>
    </row>
    <row r="4" spans="1:48" ht="11.25" customHeight="1" x14ac:dyDescent="0.25">
      <c r="A4" s="6">
        <v>900247752</v>
      </c>
      <c r="B4" s="6" t="s">
        <v>48</v>
      </c>
      <c r="C4" s="6" t="s">
        <v>49</v>
      </c>
      <c r="D4" s="6">
        <v>924</v>
      </c>
      <c r="E4" s="6"/>
      <c r="F4" s="6"/>
      <c r="G4" s="6"/>
      <c r="H4" s="6" t="s">
        <v>55</v>
      </c>
      <c r="I4" s="6" t="s">
        <v>56</v>
      </c>
      <c r="J4" s="7">
        <v>44419</v>
      </c>
      <c r="K4" s="8">
        <v>214940</v>
      </c>
      <c r="L4" s="8">
        <v>209566</v>
      </c>
      <c r="M4" s="6" t="s">
        <v>52</v>
      </c>
      <c r="N4" s="6" t="s">
        <v>156</v>
      </c>
      <c r="O4" s="6">
        <v>0</v>
      </c>
      <c r="P4" s="6">
        <v>0</v>
      </c>
      <c r="Q4" s="6"/>
      <c r="R4" s="8">
        <v>0</v>
      </c>
      <c r="S4" s="6"/>
      <c r="T4" s="6" t="s">
        <v>53</v>
      </c>
      <c r="U4" s="8">
        <v>0</v>
      </c>
      <c r="V4" s="8">
        <v>0</v>
      </c>
      <c r="W4" s="8">
        <v>0</v>
      </c>
      <c r="X4" s="8">
        <v>0</v>
      </c>
      <c r="Y4" s="8">
        <v>0</v>
      </c>
      <c r="Z4" s="8">
        <v>0</v>
      </c>
      <c r="AA4" s="8">
        <v>0</v>
      </c>
      <c r="AB4" s="8">
        <v>0</v>
      </c>
      <c r="AC4" s="8">
        <v>0</v>
      </c>
      <c r="AD4" s="8">
        <v>0</v>
      </c>
      <c r="AE4" s="8">
        <v>0</v>
      </c>
      <c r="AF4" s="6"/>
      <c r="AG4" s="6"/>
      <c r="AH4" s="8">
        <v>0</v>
      </c>
      <c r="AI4" s="8">
        <v>0</v>
      </c>
      <c r="AJ4" s="6"/>
      <c r="AK4" s="7">
        <v>44419</v>
      </c>
      <c r="AL4" s="6"/>
      <c r="AM4" s="6"/>
      <c r="AN4" s="6"/>
      <c r="AO4" s="6" t="s">
        <v>54</v>
      </c>
      <c r="AP4" s="6"/>
      <c r="AQ4" s="6"/>
      <c r="AR4" s="6"/>
      <c r="AS4" s="8">
        <v>0</v>
      </c>
      <c r="AT4" s="8">
        <v>0</v>
      </c>
      <c r="AU4" s="6"/>
      <c r="AV4" s="7">
        <v>44610</v>
      </c>
    </row>
    <row r="5" spans="1:48" ht="11.25" customHeight="1" x14ac:dyDescent="0.25">
      <c r="A5" s="6">
        <v>900247752</v>
      </c>
      <c r="B5" s="6" t="s">
        <v>48</v>
      </c>
      <c r="C5" s="6" t="s">
        <v>49</v>
      </c>
      <c r="D5" s="6">
        <v>601</v>
      </c>
      <c r="E5" s="6"/>
      <c r="F5" s="6"/>
      <c r="G5" s="6"/>
      <c r="H5" s="6" t="s">
        <v>57</v>
      </c>
      <c r="I5" s="6" t="s">
        <v>58</v>
      </c>
      <c r="J5" s="7">
        <v>44259</v>
      </c>
      <c r="K5" s="8">
        <v>27830</v>
      </c>
      <c r="L5" s="8">
        <v>27134</v>
      </c>
      <c r="M5" s="6" t="s">
        <v>52</v>
      </c>
      <c r="N5" s="6" t="s">
        <v>156</v>
      </c>
      <c r="O5" s="6">
        <v>0</v>
      </c>
      <c r="P5" s="6">
        <v>0</v>
      </c>
      <c r="Q5" s="6"/>
      <c r="R5" s="8">
        <v>0</v>
      </c>
      <c r="S5" s="6"/>
      <c r="T5" s="6" t="s">
        <v>53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6"/>
      <c r="AG5" s="6"/>
      <c r="AH5" s="8">
        <v>0</v>
      </c>
      <c r="AI5" s="8">
        <v>0</v>
      </c>
      <c r="AJ5" s="6"/>
      <c r="AK5" s="7">
        <v>44259</v>
      </c>
      <c r="AL5" s="6"/>
      <c r="AM5" s="6">
        <v>2</v>
      </c>
      <c r="AN5" s="6"/>
      <c r="AO5" s="6" t="s">
        <v>54</v>
      </c>
      <c r="AP5" s="6">
        <v>1</v>
      </c>
      <c r="AQ5" s="6">
        <v>20101113</v>
      </c>
      <c r="AR5" s="6">
        <v>20101011</v>
      </c>
      <c r="AS5" s="8">
        <v>0</v>
      </c>
      <c r="AT5" s="8">
        <v>0</v>
      </c>
      <c r="AU5" s="6"/>
      <c r="AV5" s="7">
        <v>44610</v>
      </c>
    </row>
    <row r="6" spans="1:48" ht="11.25" customHeight="1" x14ac:dyDescent="0.25">
      <c r="A6" s="6">
        <v>900247752</v>
      </c>
      <c r="B6" s="6" t="s">
        <v>48</v>
      </c>
      <c r="C6" s="6" t="s">
        <v>59</v>
      </c>
      <c r="D6" s="6">
        <v>316</v>
      </c>
      <c r="E6" s="6" t="s">
        <v>59</v>
      </c>
      <c r="F6" s="6">
        <v>316</v>
      </c>
      <c r="G6" s="6">
        <v>1221356721</v>
      </c>
      <c r="H6" s="6" t="s">
        <v>60</v>
      </c>
      <c r="I6" s="6" t="s">
        <v>61</v>
      </c>
      <c r="J6" s="7">
        <v>43316</v>
      </c>
      <c r="K6" s="8">
        <v>60100</v>
      </c>
      <c r="L6" s="8">
        <v>58598</v>
      </c>
      <c r="M6" s="6" t="s">
        <v>62</v>
      </c>
      <c r="N6" s="6" t="s">
        <v>151</v>
      </c>
      <c r="O6" s="6">
        <v>0</v>
      </c>
      <c r="P6" s="6">
        <v>0</v>
      </c>
      <c r="Q6" s="6"/>
      <c r="R6" s="8">
        <v>0</v>
      </c>
      <c r="S6" s="6"/>
      <c r="T6" s="6" t="s">
        <v>63</v>
      </c>
      <c r="U6" s="8">
        <v>60100</v>
      </c>
      <c r="V6" s="8">
        <v>0</v>
      </c>
      <c r="W6" s="8">
        <v>0</v>
      </c>
      <c r="X6" s="8">
        <v>0</v>
      </c>
      <c r="Y6" s="8">
        <v>60100</v>
      </c>
      <c r="Z6" s="8">
        <v>0</v>
      </c>
      <c r="AA6" s="8">
        <v>1503</v>
      </c>
      <c r="AB6" s="8">
        <v>58597</v>
      </c>
      <c r="AC6" s="6">
        <v>2200567466</v>
      </c>
      <c r="AD6" s="7">
        <v>43431</v>
      </c>
      <c r="AE6" s="8">
        <v>1106526</v>
      </c>
      <c r="AF6" s="6"/>
      <c r="AG6" s="6"/>
      <c r="AH6" s="8">
        <v>0</v>
      </c>
      <c r="AI6" s="8">
        <v>0</v>
      </c>
      <c r="AJ6" s="6"/>
      <c r="AK6" s="7">
        <v>43316</v>
      </c>
      <c r="AL6" s="6"/>
      <c r="AM6" s="6">
        <v>2</v>
      </c>
      <c r="AN6" s="6"/>
      <c r="AO6" s="6" t="s">
        <v>54</v>
      </c>
      <c r="AP6" s="6">
        <v>1</v>
      </c>
      <c r="AQ6" s="6">
        <v>20180830</v>
      </c>
      <c r="AR6" s="6">
        <v>20180806</v>
      </c>
      <c r="AS6" s="8">
        <v>60100</v>
      </c>
      <c r="AT6" s="8">
        <v>0</v>
      </c>
      <c r="AU6" s="6"/>
      <c r="AV6" s="7">
        <v>44610</v>
      </c>
    </row>
    <row r="7" spans="1:48" ht="11.25" customHeight="1" x14ac:dyDescent="0.25">
      <c r="A7" s="6">
        <v>900247752</v>
      </c>
      <c r="B7" s="6" t="s">
        <v>48</v>
      </c>
      <c r="C7" s="6" t="s">
        <v>59</v>
      </c>
      <c r="D7" s="6">
        <v>317</v>
      </c>
      <c r="E7" s="6" t="s">
        <v>59</v>
      </c>
      <c r="F7" s="6">
        <v>317</v>
      </c>
      <c r="G7" s="6">
        <v>1221356722</v>
      </c>
      <c r="H7" s="6" t="s">
        <v>64</v>
      </c>
      <c r="I7" s="6" t="s">
        <v>65</v>
      </c>
      <c r="J7" s="7">
        <v>43316</v>
      </c>
      <c r="K7" s="8">
        <v>127050</v>
      </c>
      <c r="L7" s="8">
        <v>123874</v>
      </c>
      <c r="M7" s="6" t="s">
        <v>62</v>
      </c>
      <c r="N7" s="6" t="s">
        <v>151</v>
      </c>
      <c r="O7" s="6">
        <v>0</v>
      </c>
      <c r="P7" s="6">
        <v>0</v>
      </c>
      <c r="Q7" s="6"/>
      <c r="R7" s="8">
        <v>0</v>
      </c>
      <c r="S7" s="6"/>
      <c r="T7" s="6" t="s">
        <v>63</v>
      </c>
      <c r="U7" s="8">
        <v>127050</v>
      </c>
      <c r="V7" s="8">
        <v>0</v>
      </c>
      <c r="W7" s="8">
        <v>0</v>
      </c>
      <c r="X7" s="8">
        <v>0</v>
      </c>
      <c r="Y7" s="8">
        <v>127050</v>
      </c>
      <c r="Z7" s="8">
        <v>0</v>
      </c>
      <c r="AA7" s="8">
        <v>3176</v>
      </c>
      <c r="AB7" s="8">
        <v>123874</v>
      </c>
      <c r="AC7" s="6">
        <v>2200567466</v>
      </c>
      <c r="AD7" s="7">
        <v>43431</v>
      </c>
      <c r="AE7" s="8">
        <v>1106526</v>
      </c>
      <c r="AF7" s="6"/>
      <c r="AG7" s="6"/>
      <c r="AH7" s="8">
        <v>0</v>
      </c>
      <c r="AI7" s="8">
        <v>0</v>
      </c>
      <c r="AJ7" s="6"/>
      <c r="AK7" s="7">
        <v>43316</v>
      </c>
      <c r="AL7" s="6"/>
      <c r="AM7" s="6">
        <v>2</v>
      </c>
      <c r="AN7" s="6"/>
      <c r="AO7" s="6" t="s">
        <v>54</v>
      </c>
      <c r="AP7" s="6">
        <v>1</v>
      </c>
      <c r="AQ7" s="6">
        <v>20180830</v>
      </c>
      <c r="AR7" s="6">
        <v>20180806</v>
      </c>
      <c r="AS7" s="8">
        <v>127050</v>
      </c>
      <c r="AT7" s="8">
        <v>0</v>
      </c>
      <c r="AU7" s="6"/>
      <c r="AV7" s="7">
        <v>44610</v>
      </c>
    </row>
    <row r="8" spans="1:48" ht="11.25" customHeight="1" x14ac:dyDescent="0.25">
      <c r="A8" s="6">
        <v>900247752</v>
      </c>
      <c r="B8" s="6" t="s">
        <v>48</v>
      </c>
      <c r="C8" s="6" t="s">
        <v>59</v>
      </c>
      <c r="D8" s="6">
        <v>318</v>
      </c>
      <c r="E8" s="6" t="s">
        <v>59</v>
      </c>
      <c r="F8" s="6">
        <v>318</v>
      </c>
      <c r="G8" s="6">
        <v>1221356723</v>
      </c>
      <c r="H8" s="6" t="s">
        <v>66</v>
      </c>
      <c r="I8" s="6" t="s">
        <v>67</v>
      </c>
      <c r="J8" s="7">
        <v>43316</v>
      </c>
      <c r="K8" s="8">
        <v>318780</v>
      </c>
      <c r="L8" s="8">
        <v>310811</v>
      </c>
      <c r="M8" s="6" t="s">
        <v>62</v>
      </c>
      <c r="N8" s="6" t="s">
        <v>151</v>
      </c>
      <c r="O8" s="6">
        <v>0</v>
      </c>
      <c r="P8" s="6">
        <v>0</v>
      </c>
      <c r="Q8" s="6"/>
      <c r="R8" s="8">
        <v>0</v>
      </c>
      <c r="S8" s="6"/>
      <c r="T8" s="6" t="s">
        <v>63</v>
      </c>
      <c r="U8" s="8">
        <v>318780</v>
      </c>
      <c r="V8" s="8">
        <v>0</v>
      </c>
      <c r="W8" s="8">
        <v>0</v>
      </c>
      <c r="X8" s="8">
        <v>0</v>
      </c>
      <c r="Y8" s="8">
        <v>318780</v>
      </c>
      <c r="Z8" s="8">
        <v>0</v>
      </c>
      <c r="AA8" s="8">
        <v>7970</v>
      </c>
      <c r="AB8" s="8">
        <v>310810</v>
      </c>
      <c r="AC8" s="6">
        <v>2200567466</v>
      </c>
      <c r="AD8" s="7">
        <v>43431</v>
      </c>
      <c r="AE8" s="8">
        <v>1106526</v>
      </c>
      <c r="AF8" s="6"/>
      <c r="AG8" s="6"/>
      <c r="AH8" s="8">
        <v>0</v>
      </c>
      <c r="AI8" s="8">
        <v>0</v>
      </c>
      <c r="AJ8" s="6"/>
      <c r="AK8" s="7">
        <v>43316</v>
      </c>
      <c r="AL8" s="6"/>
      <c r="AM8" s="6">
        <v>2</v>
      </c>
      <c r="AN8" s="6"/>
      <c r="AO8" s="6" t="s">
        <v>54</v>
      </c>
      <c r="AP8" s="6">
        <v>1</v>
      </c>
      <c r="AQ8" s="6">
        <v>20180830</v>
      </c>
      <c r="AR8" s="6">
        <v>20180806</v>
      </c>
      <c r="AS8" s="8">
        <v>318780</v>
      </c>
      <c r="AT8" s="8">
        <v>0</v>
      </c>
      <c r="AU8" s="6"/>
      <c r="AV8" s="7">
        <v>44610</v>
      </c>
    </row>
    <row r="9" spans="1:48" ht="11.25" customHeight="1" x14ac:dyDescent="0.25">
      <c r="A9" s="6">
        <v>900247752</v>
      </c>
      <c r="B9" s="6" t="s">
        <v>48</v>
      </c>
      <c r="C9" s="6" t="s">
        <v>59</v>
      </c>
      <c r="D9" s="6">
        <v>319</v>
      </c>
      <c r="E9" s="6" t="s">
        <v>59</v>
      </c>
      <c r="F9" s="6">
        <v>319</v>
      </c>
      <c r="G9" s="6">
        <v>1221356724</v>
      </c>
      <c r="H9" s="6" t="s">
        <v>68</v>
      </c>
      <c r="I9" s="6" t="s">
        <v>69</v>
      </c>
      <c r="J9" s="7">
        <v>43316</v>
      </c>
      <c r="K9" s="8">
        <v>265760</v>
      </c>
      <c r="L9" s="8">
        <v>259116</v>
      </c>
      <c r="M9" s="6" t="s">
        <v>62</v>
      </c>
      <c r="N9" s="6" t="s">
        <v>151</v>
      </c>
      <c r="O9" s="6">
        <v>0</v>
      </c>
      <c r="P9" s="6">
        <v>0</v>
      </c>
      <c r="Q9" s="6"/>
      <c r="R9" s="8">
        <v>0</v>
      </c>
      <c r="S9" s="6"/>
      <c r="T9" s="6" t="s">
        <v>63</v>
      </c>
      <c r="U9" s="8">
        <v>265760</v>
      </c>
      <c r="V9" s="8">
        <v>0</v>
      </c>
      <c r="W9" s="8">
        <v>0</v>
      </c>
      <c r="X9" s="8">
        <v>0</v>
      </c>
      <c r="Y9" s="8">
        <v>265760</v>
      </c>
      <c r="Z9" s="8">
        <v>0</v>
      </c>
      <c r="AA9" s="8">
        <v>6644</v>
      </c>
      <c r="AB9" s="8">
        <v>259116</v>
      </c>
      <c r="AC9" s="6">
        <v>2200567466</v>
      </c>
      <c r="AD9" s="7">
        <v>43431</v>
      </c>
      <c r="AE9" s="8">
        <v>1106526</v>
      </c>
      <c r="AF9" s="6"/>
      <c r="AG9" s="6"/>
      <c r="AH9" s="8">
        <v>0</v>
      </c>
      <c r="AI9" s="8">
        <v>0</v>
      </c>
      <c r="AJ9" s="6"/>
      <c r="AK9" s="7">
        <v>43316</v>
      </c>
      <c r="AL9" s="6"/>
      <c r="AM9" s="6">
        <v>2</v>
      </c>
      <c r="AN9" s="6"/>
      <c r="AO9" s="6" t="s">
        <v>54</v>
      </c>
      <c r="AP9" s="6">
        <v>1</v>
      </c>
      <c r="AQ9" s="6">
        <v>20180830</v>
      </c>
      <c r="AR9" s="6">
        <v>20180806</v>
      </c>
      <c r="AS9" s="8">
        <v>265760</v>
      </c>
      <c r="AT9" s="8">
        <v>0</v>
      </c>
      <c r="AU9" s="6"/>
      <c r="AV9" s="7">
        <v>44610</v>
      </c>
    </row>
    <row r="10" spans="1:48" ht="11.25" customHeight="1" x14ac:dyDescent="0.25">
      <c r="A10" s="6">
        <v>900247752</v>
      </c>
      <c r="B10" s="6" t="s">
        <v>48</v>
      </c>
      <c r="C10" s="6" t="s">
        <v>59</v>
      </c>
      <c r="D10" s="6">
        <v>320</v>
      </c>
      <c r="E10" s="6" t="s">
        <v>59</v>
      </c>
      <c r="F10" s="6">
        <v>320</v>
      </c>
      <c r="G10" s="6">
        <v>1221356725</v>
      </c>
      <c r="H10" s="6" t="s">
        <v>70</v>
      </c>
      <c r="I10" s="6" t="s">
        <v>71</v>
      </c>
      <c r="J10" s="7">
        <v>43316</v>
      </c>
      <c r="K10" s="8">
        <v>315480</v>
      </c>
      <c r="L10" s="8">
        <v>307593</v>
      </c>
      <c r="M10" s="6" t="s">
        <v>62</v>
      </c>
      <c r="N10" s="6" t="s">
        <v>151</v>
      </c>
      <c r="O10" s="6">
        <v>0</v>
      </c>
      <c r="P10" s="6">
        <v>0</v>
      </c>
      <c r="Q10" s="6"/>
      <c r="R10" s="8">
        <v>0</v>
      </c>
      <c r="S10" s="6"/>
      <c r="T10" s="6" t="s">
        <v>63</v>
      </c>
      <c r="U10" s="8">
        <v>315480</v>
      </c>
      <c r="V10" s="8">
        <v>0</v>
      </c>
      <c r="W10" s="8">
        <v>0</v>
      </c>
      <c r="X10" s="8">
        <v>0</v>
      </c>
      <c r="Y10" s="8">
        <v>315480</v>
      </c>
      <c r="Z10" s="8">
        <v>0</v>
      </c>
      <c r="AA10" s="8">
        <v>7887</v>
      </c>
      <c r="AB10" s="8">
        <v>307593</v>
      </c>
      <c r="AC10" s="6">
        <v>2200567466</v>
      </c>
      <c r="AD10" s="7">
        <v>43431</v>
      </c>
      <c r="AE10" s="8">
        <v>1106526</v>
      </c>
      <c r="AF10" s="6"/>
      <c r="AG10" s="6"/>
      <c r="AH10" s="8">
        <v>0</v>
      </c>
      <c r="AI10" s="8">
        <v>0</v>
      </c>
      <c r="AJ10" s="6"/>
      <c r="AK10" s="7">
        <v>43316</v>
      </c>
      <c r="AL10" s="6"/>
      <c r="AM10" s="6">
        <v>2</v>
      </c>
      <c r="AN10" s="6"/>
      <c r="AO10" s="6" t="s">
        <v>54</v>
      </c>
      <c r="AP10" s="6">
        <v>1</v>
      </c>
      <c r="AQ10" s="6">
        <v>20180830</v>
      </c>
      <c r="AR10" s="6">
        <v>20180806</v>
      </c>
      <c r="AS10" s="8">
        <v>315480</v>
      </c>
      <c r="AT10" s="8">
        <v>0</v>
      </c>
      <c r="AU10" s="6"/>
      <c r="AV10" s="7">
        <v>44610</v>
      </c>
    </row>
    <row r="11" spans="1:48" ht="11.25" customHeight="1" x14ac:dyDescent="0.25">
      <c r="A11" s="6">
        <v>900247752</v>
      </c>
      <c r="B11" s="6" t="s">
        <v>48</v>
      </c>
      <c r="C11" s="6" t="s">
        <v>59</v>
      </c>
      <c r="D11" s="6">
        <v>474</v>
      </c>
      <c r="E11" s="6" t="s">
        <v>59</v>
      </c>
      <c r="F11" s="6">
        <v>474</v>
      </c>
      <c r="G11" s="6">
        <v>1221362726</v>
      </c>
      <c r="H11" s="6" t="s">
        <v>72</v>
      </c>
      <c r="I11" s="6" t="s">
        <v>73</v>
      </c>
      <c r="J11" s="7">
        <v>43351</v>
      </c>
      <c r="K11" s="8">
        <v>24630</v>
      </c>
      <c r="L11" s="8">
        <v>24015</v>
      </c>
      <c r="M11" s="6" t="s">
        <v>62</v>
      </c>
      <c r="N11" s="6" t="s">
        <v>151</v>
      </c>
      <c r="O11" s="6">
        <v>0</v>
      </c>
      <c r="P11" s="6">
        <v>0</v>
      </c>
      <c r="Q11" s="6"/>
      <c r="R11" s="8">
        <v>0</v>
      </c>
      <c r="S11" s="6"/>
      <c r="T11" s="6" t="s">
        <v>63</v>
      </c>
      <c r="U11" s="8">
        <v>24630</v>
      </c>
      <c r="V11" s="8">
        <v>0</v>
      </c>
      <c r="W11" s="8">
        <v>0</v>
      </c>
      <c r="X11" s="8">
        <v>0</v>
      </c>
      <c r="Y11" s="8">
        <v>24630</v>
      </c>
      <c r="Z11" s="8">
        <v>0</v>
      </c>
      <c r="AA11" s="8">
        <v>616</v>
      </c>
      <c r="AB11" s="8">
        <v>24014</v>
      </c>
      <c r="AC11" s="6">
        <v>2200567466</v>
      </c>
      <c r="AD11" s="7">
        <v>43431</v>
      </c>
      <c r="AE11" s="8">
        <v>1106526</v>
      </c>
      <c r="AF11" s="6"/>
      <c r="AG11" s="6"/>
      <c r="AH11" s="8">
        <v>0</v>
      </c>
      <c r="AI11" s="8">
        <v>0</v>
      </c>
      <c r="AJ11" s="6"/>
      <c r="AK11" s="7">
        <v>43351</v>
      </c>
      <c r="AL11" s="6"/>
      <c r="AM11" s="6">
        <v>2</v>
      </c>
      <c r="AN11" s="6"/>
      <c r="AO11" s="6" t="s">
        <v>54</v>
      </c>
      <c r="AP11" s="6">
        <v>1</v>
      </c>
      <c r="AQ11" s="6">
        <v>20180930</v>
      </c>
      <c r="AR11" s="6">
        <v>20180910</v>
      </c>
      <c r="AS11" s="8">
        <v>24630</v>
      </c>
      <c r="AT11" s="8">
        <v>0</v>
      </c>
      <c r="AU11" s="6"/>
      <c r="AV11" s="7">
        <v>44610</v>
      </c>
    </row>
    <row r="12" spans="1:48" ht="11.25" customHeight="1" x14ac:dyDescent="0.25">
      <c r="A12" s="6">
        <v>900247752</v>
      </c>
      <c r="B12" s="6" t="s">
        <v>48</v>
      </c>
      <c r="C12" s="6" t="s">
        <v>59</v>
      </c>
      <c r="D12" s="6">
        <v>475</v>
      </c>
      <c r="E12" s="6" t="s">
        <v>59</v>
      </c>
      <c r="F12" s="6">
        <v>475</v>
      </c>
      <c r="G12" s="6">
        <v>1221362727</v>
      </c>
      <c r="H12" s="6" t="s">
        <v>74</v>
      </c>
      <c r="I12" s="6" t="s">
        <v>75</v>
      </c>
      <c r="J12" s="7">
        <v>43351</v>
      </c>
      <c r="K12" s="8">
        <v>23100</v>
      </c>
      <c r="L12" s="8">
        <v>22523</v>
      </c>
      <c r="M12" s="6" t="s">
        <v>62</v>
      </c>
      <c r="N12" s="6" t="s">
        <v>151</v>
      </c>
      <c r="O12" s="6">
        <v>0</v>
      </c>
      <c r="P12" s="6">
        <v>0</v>
      </c>
      <c r="Q12" s="6"/>
      <c r="R12" s="8">
        <v>0</v>
      </c>
      <c r="S12" s="6"/>
      <c r="T12" s="6" t="s">
        <v>63</v>
      </c>
      <c r="U12" s="8">
        <v>23100</v>
      </c>
      <c r="V12" s="8">
        <v>0</v>
      </c>
      <c r="W12" s="8">
        <v>0</v>
      </c>
      <c r="X12" s="8">
        <v>0</v>
      </c>
      <c r="Y12" s="8">
        <v>23100</v>
      </c>
      <c r="Z12" s="8">
        <v>0</v>
      </c>
      <c r="AA12" s="8">
        <v>578</v>
      </c>
      <c r="AB12" s="8">
        <v>22522</v>
      </c>
      <c r="AC12" s="6">
        <v>2200567466</v>
      </c>
      <c r="AD12" s="7">
        <v>43431</v>
      </c>
      <c r="AE12" s="8">
        <v>1106526</v>
      </c>
      <c r="AF12" s="6"/>
      <c r="AG12" s="6"/>
      <c r="AH12" s="8">
        <v>0</v>
      </c>
      <c r="AI12" s="8">
        <v>0</v>
      </c>
      <c r="AJ12" s="6"/>
      <c r="AK12" s="7">
        <v>43351</v>
      </c>
      <c r="AL12" s="6"/>
      <c r="AM12" s="6">
        <v>2</v>
      </c>
      <c r="AN12" s="6"/>
      <c r="AO12" s="6" t="s">
        <v>54</v>
      </c>
      <c r="AP12" s="6">
        <v>1</v>
      </c>
      <c r="AQ12" s="6">
        <v>20180930</v>
      </c>
      <c r="AR12" s="6">
        <v>20180910</v>
      </c>
      <c r="AS12" s="8">
        <v>23100</v>
      </c>
      <c r="AT12" s="8">
        <v>0</v>
      </c>
      <c r="AU12" s="6"/>
      <c r="AV12" s="7">
        <v>44610</v>
      </c>
    </row>
    <row r="13" spans="1:48" ht="11.25" customHeight="1" x14ac:dyDescent="0.25">
      <c r="A13" s="6">
        <v>900247752</v>
      </c>
      <c r="B13" s="6" t="s">
        <v>48</v>
      </c>
      <c r="C13" s="6" t="s">
        <v>59</v>
      </c>
      <c r="D13" s="6">
        <v>552</v>
      </c>
      <c r="E13" s="6" t="s">
        <v>59</v>
      </c>
      <c r="F13" s="6">
        <v>552</v>
      </c>
      <c r="G13" s="6">
        <v>1221370093</v>
      </c>
      <c r="H13" s="6" t="s">
        <v>76</v>
      </c>
      <c r="I13" s="6" t="s">
        <v>77</v>
      </c>
      <c r="J13" s="7">
        <v>43376</v>
      </c>
      <c r="K13" s="8">
        <v>265760</v>
      </c>
      <c r="L13" s="8">
        <v>259116</v>
      </c>
      <c r="M13" s="6" t="s">
        <v>62</v>
      </c>
      <c r="N13" s="6" t="s">
        <v>151</v>
      </c>
      <c r="O13" s="6">
        <v>0</v>
      </c>
      <c r="P13" s="6">
        <v>0</v>
      </c>
      <c r="Q13" s="6"/>
      <c r="R13" s="8">
        <v>0</v>
      </c>
      <c r="S13" s="6"/>
      <c r="T13" s="6" t="s">
        <v>63</v>
      </c>
      <c r="U13" s="8">
        <v>265760</v>
      </c>
      <c r="V13" s="8">
        <v>0</v>
      </c>
      <c r="W13" s="8">
        <v>0</v>
      </c>
      <c r="X13" s="8">
        <v>0</v>
      </c>
      <c r="Y13" s="8">
        <v>265760</v>
      </c>
      <c r="Z13" s="8">
        <v>0</v>
      </c>
      <c r="AA13" s="8">
        <v>6644</v>
      </c>
      <c r="AB13" s="8">
        <v>259116</v>
      </c>
      <c r="AC13" s="6">
        <v>2200579479</v>
      </c>
      <c r="AD13" s="7">
        <v>43455</v>
      </c>
      <c r="AE13" s="8">
        <v>259116</v>
      </c>
      <c r="AF13" s="6"/>
      <c r="AG13" s="6"/>
      <c r="AH13" s="8">
        <v>0</v>
      </c>
      <c r="AI13" s="8">
        <v>0</v>
      </c>
      <c r="AJ13" s="6"/>
      <c r="AK13" s="7">
        <v>43376</v>
      </c>
      <c r="AL13" s="6"/>
      <c r="AM13" s="6">
        <v>2</v>
      </c>
      <c r="AN13" s="6"/>
      <c r="AO13" s="6" t="s">
        <v>54</v>
      </c>
      <c r="AP13" s="6">
        <v>1</v>
      </c>
      <c r="AQ13" s="6">
        <v>20181030</v>
      </c>
      <c r="AR13" s="6">
        <v>20181004</v>
      </c>
      <c r="AS13" s="8">
        <v>265760</v>
      </c>
      <c r="AT13" s="8">
        <v>0</v>
      </c>
      <c r="AU13" s="6"/>
      <c r="AV13" s="7">
        <v>44610</v>
      </c>
    </row>
    <row r="14" spans="1:48" ht="11.25" customHeight="1" x14ac:dyDescent="0.25">
      <c r="A14" s="6">
        <v>900247752</v>
      </c>
      <c r="B14" s="6" t="s">
        <v>48</v>
      </c>
      <c r="C14" s="6" t="s">
        <v>49</v>
      </c>
      <c r="D14" s="6">
        <v>732</v>
      </c>
      <c r="E14" s="6" t="s">
        <v>49</v>
      </c>
      <c r="F14" s="6">
        <v>732</v>
      </c>
      <c r="G14" s="6"/>
      <c r="H14" s="6" t="s">
        <v>78</v>
      </c>
      <c r="I14" s="6" t="s">
        <v>79</v>
      </c>
      <c r="J14" s="7">
        <v>44349</v>
      </c>
      <c r="K14" s="8">
        <v>17270</v>
      </c>
      <c r="L14" s="8">
        <v>16838</v>
      </c>
      <c r="M14" s="6" t="s">
        <v>62</v>
      </c>
      <c r="N14" s="6" t="s">
        <v>157</v>
      </c>
      <c r="O14" s="10">
        <v>16838</v>
      </c>
      <c r="P14" s="6">
        <v>1221782561</v>
      </c>
      <c r="Q14" s="6"/>
      <c r="R14" s="8">
        <v>0</v>
      </c>
      <c r="S14" s="6"/>
      <c r="T14" s="6" t="s">
        <v>63</v>
      </c>
      <c r="U14" s="8">
        <v>17270</v>
      </c>
      <c r="V14" s="8">
        <v>0</v>
      </c>
      <c r="W14" s="8">
        <v>0</v>
      </c>
      <c r="X14" s="8">
        <v>0</v>
      </c>
      <c r="Y14" s="8">
        <v>17270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6"/>
      <c r="AG14" s="6"/>
      <c r="AH14" s="8">
        <v>0</v>
      </c>
      <c r="AI14" s="8">
        <v>0</v>
      </c>
      <c r="AJ14" s="6"/>
      <c r="AK14" s="7">
        <v>44349</v>
      </c>
      <c r="AL14" s="6"/>
      <c r="AM14" s="6">
        <v>2</v>
      </c>
      <c r="AN14" s="6"/>
      <c r="AO14" s="6" t="s">
        <v>54</v>
      </c>
      <c r="AP14" s="6">
        <v>1</v>
      </c>
      <c r="AQ14" s="6">
        <v>20210630</v>
      </c>
      <c r="AR14" s="6">
        <v>20210610</v>
      </c>
      <c r="AS14" s="8">
        <v>17270</v>
      </c>
      <c r="AT14" s="8">
        <v>0</v>
      </c>
      <c r="AU14" s="6"/>
      <c r="AV14" s="7">
        <v>44610</v>
      </c>
    </row>
    <row r="15" spans="1:48" ht="11.25" customHeight="1" x14ac:dyDescent="0.25">
      <c r="A15" s="6">
        <v>900247752</v>
      </c>
      <c r="B15" s="6" t="s">
        <v>48</v>
      </c>
      <c r="C15" s="6" t="s">
        <v>49</v>
      </c>
      <c r="D15" s="6">
        <v>756</v>
      </c>
      <c r="E15" s="6" t="s">
        <v>49</v>
      </c>
      <c r="F15" s="6">
        <v>756</v>
      </c>
      <c r="G15" s="6"/>
      <c r="H15" s="6" t="s">
        <v>80</v>
      </c>
      <c r="I15" s="6" t="s">
        <v>81</v>
      </c>
      <c r="J15" s="7">
        <v>44356</v>
      </c>
      <c r="K15" s="8">
        <v>11607750</v>
      </c>
      <c r="L15" s="8">
        <v>11317556</v>
      </c>
      <c r="M15" s="6" t="s">
        <v>62</v>
      </c>
      <c r="N15" s="6" t="s">
        <v>151</v>
      </c>
      <c r="O15" s="6">
        <v>0</v>
      </c>
      <c r="P15" s="6">
        <v>0</v>
      </c>
      <c r="Q15" s="6"/>
      <c r="R15" s="8">
        <v>0</v>
      </c>
      <c r="S15" s="6"/>
      <c r="T15" s="6" t="s">
        <v>63</v>
      </c>
      <c r="U15" s="8">
        <v>11607750</v>
      </c>
      <c r="V15" s="8">
        <v>0</v>
      </c>
      <c r="W15" s="8">
        <v>0</v>
      </c>
      <c r="X15" s="8">
        <v>0</v>
      </c>
      <c r="Y15" s="8">
        <v>11607750</v>
      </c>
      <c r="Z15" s="8">
        <v>0</v>
      </c>
      <c r="AA15" s="8">
        <v>0</v>
      </c>
      <c r="AB15" s="8">
        <v>11317556</v>
      </c>
      <c r="AC15" s="6">
        <v>2201166814</v>
      </c>
      <c r="AD15" s="6" t="s">
        <v>153</v>
      </c>
      <c r="AE15" s="8">
        <v>0</v>
      </c>
      <c r="AF15" s="6"/>
      <c r="AG15" s="6"/>
      <c r="AH15" s="8">
        <v>0</v>
      </c>
      <c r="AI15" s="8">
        <v>0</v>
      </c>
      <c r="AJ15" s="6"/>
      <c r="AK15" s="7">
        <v>44356</v>
      </c>
      <c r="AL15" s="6"/>
      <c r="AM15" s="6">
        <v>2</v>
      </c>
      <c r="AN15" s="6"/>
      <c r="AO15" s="6" t="s">
        <v>54</v>
      </c>
      <c r="AP15" s="6">
        <v>1</v>
      </c>
      <c r="AQ15" s="6">
        <v>20210630</v>
      </c>
      <c r="AR15" s="6">
        <v>20210610</v>
      </c>
      <c r="AS15" s="8">
        <v>11607750</v>
      </c>
      <c r="AT15" s="8">
        <v>0</v>
      </c>
      <c r="AU15" s="6"/>
      <c r="AV15" s="7">
        <v>44610</v>
      </c>
    </row>
    <row r="16" spans="1:48" ht="11.25" customHeight="1" x14ac:dyDescent="0.25">
      <c r="A16" s="6">
        <v>900247752</v>
      </c>
      <c r="B16" s="6" t="s">
        <v>48</v>
      </c>
      <c r="C16" s="6" t="s">
        <v>49</v>
      </c>
      <c r="D16" s="6">
        <v>757</v>
      </c>
      <c r="E16" s="6" t="s">
        <v>49</v>
      </c>
      <c r="F16" s="6">
        <v>757</v>
      </c>
      <c r="G16" s="6"/>
      <c r="H16" s="6" t="s">
        <v>82</v>
      </c>
      <c r="I16" s="6" t="s">
        <v>83</v>
      </c>
      <c r="J16" s="7">
        <v>44356</v>
      </c>
      <c r="K16" s="8">
        <v>404250</v>
      </c>
      <c r="L16" s="8">
        <v>394144</v>
      </c>
      <c r="M16" s="6" t="s">
        <v>62</v>
      </c>
      <c r="N16" s="6" t="s">
        <v>157</v>
      </c>
      <c r="O16" s="10">
        <v>394144</v>
      </c>
      <c r="P16" s="6">
        <v>1908245475</v>
      </c>
      <c r="Q16" s="6"/>
      <c r="R16" s="8">
        <v>0</v>
      </c>
      <c r="S16" s="6"/>
      <c r="T16" s="6" t="s">
        <v>63</v>
      </c>
      <c r="U16" s="8">
        <v>404250</v>
      </c>
      <c r="V16" s="8">
        <v>0</v>
      </c>
      <c r="W16" s="8">
        <v>0</v>
      </c>
      <c r="X16" s="8">
        <v>0</v>
      </c>
      <c r="Y16" s="8">
        <v>404250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6"/>
      <c r="AG16" s="6"/>
      <c r="AH16" s="8">
        <v>0</v>
      </c>
      <c r="AI16" s="8">
        <v>0</v>
      </c>
      <c r="AJ16" s="6"/>
      <c r="AK16" s="7">
        <v>44356</v>
      </c>
      <c r="AL16" s="6"/>
      <c r="AM16" s="6">
        <v>2</v>
      </c>
      <c r="AN16" s="6"/>
      <c r="AO16" s="6" t="s">
        <v>54</v>
      </c>
      <c r="AP16" s="6">
        <v>1</v>
      </c>
      <c r="AQ16" s="6">
        <v>20210630</v>
      </c>
      <c r="AR16" s="6">
        <v>20210610</v>
      </c>
      <c r="AS16" s="8">
        <v>404250</v>
      </c>
      <c r="AT16" s="8">
        <v>0</v>
      </c>
      <c r="AU16" s="6"/>
      <c r="AV16" s="7">
        <v>44610</v>
      </c>
    </row>
    <row r="17" spans="1:48" ht="11.25" customHeight="1" x14ac:dyDescent="0.25">
      <c r="A17" s="6">
        <v>900247752</v>
      </c>
      <c r="B17" s="6" t="s">
        <v>48</v>
      </c>
      <c r="C17" s="6" t="s">
        <v>49</v>
      </c>
      <c r="D17" s="6">
        <v>763</v>
      </c>
      <c r="E17" s="6" t="s">
        <v>49</v>
      </c>
      <c r="F17" s="6">
        <v>763</v>
      </c>
      <c r="G17" s="6"/>
      <c r="H17" s="6" t="s">
        <v>84</v>
      </c>
      <c r="I17" s="6" t="s">
        <v>85</v>
      </c>
      <c r="J17" s="7">
        <v>44358</v>
      </c>
      <c r="K17" s="8">
        <v>358050</v>
      </c>
      <c r="L17" s="8">
        <v>349099</v>
      </c>
      <c r="M17" s="6" t="s">
        <v>62</v>
      </c>
      <c r="N17" s="6" t="s">
        <v>157</v>
      </c>
      <c r="O17" s="10">
        <v>349099</v>
      </c>
      <c r="P17" s="6">
        <v>1908245476</v>
      </c>
      <c r="Q17" s="6"/>
      <c r="R17" s="8">
        <v>0</v>
      </c>
      <c r="S17" s="6"/>
      <c r="T17" s="6" t="s">
        <v>63</v>
      </c>
      <c r="U17" s="8">
        <v>358050</v>
      </c>
      <c r="V17" s="8">
        <v>0</v>
      </c>
      <c r="W17" s="8">
        <v>0</v>
      </c>
      <c r="X17" s="8">
        <v>0</v>
      </c>
      <c r="Y17" s="8">
        <v>358050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6"/>
      <c r="AG17" s="6"/>
      <c r="AH17" s="8">
        <v>0</v>
      </c>
      <c r="AI17" s="8">
        <v>0</v>
      </c>
      <c r="AJ17" s="6"/>
      <c r="AK17" s="7">
        <v>44358</v>
      </c>
      <c r="AL17" s="6"/>
      <c r="AM17" s="6">
        <v>2</v>
      </c>
      <c r="AN17" s="6"/>
      <c r="AO17" s="6" t="s">
        <v>54</v>
      </c>
      <c r="AP17" s="6">
        <v>1</v>
      </c>
      <c r="AQ17" s="6">
        <v>20210630</v>
      </c>
      <c r="AR17" s="6">
        <v>20210612</v>
      </c>
      <c r="AS17" s="8">
        <v>358050</v>
      </c>
      <c r="AT17" s="8">
        <v>0</v>
      </c>
      <c r="AU17" s="6"/>
      <c r="AV17" s="7">
        <v>44610</v>
      </c>
    </row>
    <row r="18" spans="1:48" ht="11.25" customHeight="1" x14ac:dyDescent="0.25">
      <c r="A18" s="6">
        <v>900247752</v>
      </c>
      <c r="B18" s="6" t="s">
        <v>48</v>
      </c>
      <c r="C18" s="6" t="s">
        <v>49</v>
      </c>
      <c r="D18" s="6">
        <v>806</v>
      </c>
      <c r="E18" s="6" t="s">
        <v>49</v>
      </c>
      <c r="F18" s="6">
        <v>806</v>
      </c>
      <c r="G18" s="6"/>
      <c r="H18" s="6" t="s">
        <v>86</v>
      </c>
      <c r="I18" s="6" t="s">
        <v>87</v>
      </c>
      <c r="J18" s="7">
        <v>44379</v>
      </c>
      <c r="K18" s="8">
        <v>18664250</v>
      </c>
      <c r="L18" s="8">
        <v>18197644</v>
      </c>
      <c r="M18" s="6" t="s">
        <v>62</v>
      </c>
      <c r="N18" s="6" t="s">
        <v>157</v>
      </c>
      <c r="O18" s="10">
        <v>18197644</v>
      </c>
      <c r="P18" s="6">
        <v>1908370254</v>
      </c>
      <c r="Q18" s="6"/>
      <c r="R18" s="8">
        <v>0</v>
      </c>
      <c r="S18" s="6"/>
      <c r="T18" s="6" t="s">
        <v>63</v>
      </c>
      <c r="U18" s="8">
        <v>18664250</v>
      </c>
      <c r="V18" s="8">
        <v>0</v>
      </c>
      <c r="W18" s="8">
        <v>0</v>
      </c>
      <c r="X18" s="8">
        <v>0</v>
      </c>
      <c r="Y18" s="8">
        <v>18664250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6"/>
      <c r="AG18" s="6"/>
      <c r="AH18" s="8">
        <v>0</v>
      </c>
      <c r="AI18" s="8">
        <v>0</v>
      </c>
      <c r="AJ18" s="6"/>
      <c r="AK18" s="7">
        <v>44379</v>
      </c>
      <c r="AL18" s="6"/>
      <c r="AM18" s="6">
        <v>2</v>
      </c>
      <c r="AN18" s="6"/>
      <c r="AO18" s="6" t="s">
        <v>54</v>
      </c>
      <c r="AP18" s="6">
        <v>1</v>
      </c>
      <c r="AQ18" s="6">
        <v>20210730</v>
      </c>
      <c r="AR18" s="6">
        <v>20210706</v>
      </c>
      <c r="AS18" s="8">
        <v>18664250</v>
      </c>
      <c r="AT18" s="8">
        <v>0</v>
      </c>
      <c r="AU18" s="6"/>
      <c r="AV18" s="7">
        <v>44610</v>
      </c>
    </row>
    <row r="19" spans="1:48" ht="11.25" customHeight="1" x14ac:dyDescent="0.25">
      <c r="A19" s="6">
        <v>900247752</v>
      </c>
      <c r="B19" s="6" t="s">
        <v>48</v>
      </c>
      <c r="C19" s="6" t="s">
        <v>49</v>
      </c>
      <c r="D19" s="6">
        <v>807</v>
      </c>
      <c r="E19" s="6" t="s">
        <v>49</v>
      </c>
      <c r="F19" s="6">
        <v>807</v>
      </c>
      <c r="G19" s="6"/>
      <c r="H19" s="6" t="s">
        <v>88</v>
      </c>
      <c r="I19" s="6" t="s">
        <v>89</v>
      </c>
      <c r="J19" s="7">
        <v>44379</v>
      </c>
      <c r="K19" s="8">
        <v>92400</v>
      </c>
      <c r="L19" s="8">
        <v>90090</v>
      </c>
      <c r="M19" s="6" t="s">
        <v>62</v>
      </c>
      <c r="N19" s="6" t="s">
        <v>157</v>
      </c>
      <c r="O19" s="10">
        <v>90090</v>
      </c>
      <c r="P19" s="6">
        <v>1221812500</v>
      </c>
      <c r="Q19" s="6"/>
      <c r="R19" s="8">
        <v>0</v>
      </c>
      <c r="S19" s="6"/>
      <c r="T19" s="6" t="s">
        <v>63</v>
      </c>
      <c r="U19" s="8">
        <v>92400</v>
      </c>
      <c r="V19" s="8">
        <v>0</v>
      </c>
      <c r="W19" s="8">
        <v>0</v>
      </c>
      <c r="X19" s="8">
        <v>0</v>
      </c>
      <c r="Y19" s="8">
        <v>92400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6"/>
      <c r="AG19" s="6"/>
      <c r="AH19" s="8">
        <v>0</v>
      </c>
      <c r="AI19" s="8">
        <v>0</v>
      </c>
      <c r="AJ19" s="6"/>
      <c r="AK19" s="7">
        <v>44379</v>
      </c>
      <c r="AL19" s="6"/>
      <c r="AM19" s="6">
        <v>2</v>
      </c>
      <c r="AN19" s="6"/>
      <c r="AO19" s="6" t="s">
        <v>54</v>
      </c>
      <c r="AP19" s="6">
        <v>1</v>
      </c>
      <c r="AQ19" s="6">
        <v>20210730</v>
      </c>
      <c r="AR19" s="6">
        <v>20210706</v>
      </c>
      <c r="AS19" s="8">
        <v>92400</v>
      </c>
      <c r="AT19" s="8">
        <v>0</v>
      </c>
      <c r="AU19" s="6"/>
      <c r="AV19" s="7">
        <v>44610</v>
      </c>
    </row>
    <row r="20" spans="1:48" ht="11.25" customHeight="1" x14ac:dyDescent="0.25">
      <c r="A20" s="6">
        <v>900247752</v>
      </c>
      <c r="B20" s="6" t="s">
        <v>48</v>
      </c>
      <c r="C20" s="6" t="s">
        <v>49</v>
      </c>
      <c r="D20" s="6">
        <v>878</v>
      </c>
      <c r="E20" s="6" t="s">
        <v>49</v>
      </c>
      <c r="F20" s="6">
        <v>878</v>
      </c>
      <c r="G20" s="6"/>
      <c r="H20" s="6" t="s">
        <v>90</v>
      </c>
      <c r="I20" s="6" t="s">
        <v>91</v>
      </c>
      <c r="J20" s="7">
        <v>44419</v>
      </c>
      <c r="K20" s="8">
        <v>450450</v>
      </c>
      <c r="L20" s="8">
        <v>439189</v>
      </c>
      <c r="M20" s="6" t="s">
        <v>62</v>
      </c>
      <c r="N20" s="6" t="s">
        <v>157</v>
      </c>
      <c r="O20" s="10">
        <v>439189</v>
      </c>
      <c r="P20" s="6">
        <v>1221836871</v>
      </c>
      <c r="Q20" s="6"/>
      <c r="R20" s="8">
        <v>0</v>
      </c>
      <c r="S20" s="6"/>
      <c r="T20" s="6" t="s">
        <v>63</v>
      </c>
      <c r="U20" s="8">
        <v>450450</v>
      </c>
      <c r="V20" s="8">
        <v>0</v>
      </c>
      <c r="W20" s="8">
        <v>0</v>
      </c>
      <c r="X20" s="8">
        <v>0</v>
      </c>
      <c r="Y20" s="8">
        <v>450450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6"/>
      <c r="AG20" s="6"/>
      <c r="AH20" s="8">
        <v>0</v>
      </c>
      <c r="AI20" s="8">
        <v>0</v>
      </c>
      <c r="AJ20" s="6"/>
      <c r="AK20" s="7">
        <v>44419</v>
      </c>
      <c r="AL20" s="6"/>
      <c r="AM20" s="6">
        <v>2</v>
      </c>
      <c r="AN20" s="6"/>
      <c r="AO20" s="6" t="s">
        <v>54</v>
      </c>
      <c r="AP20" s="6">
        <v>1</v>
      </c>
      <c r="AQ20" s="6">
        <v>20210831</v>
      </c>
      <c r="AR20" s="6">
        <v>20210817</v>
      </c>
      <c r="AS20" s="8">
        <v>450450</v>
      </c>
      <c r="AT20" s="8">
        <v>0</v>
      </c>
      <c r="AU20" s="6"/>
      <c r="AV20" s="7">
        <v>44610</v>
      </c>
    </row>
    <row r="21" spans="1:48" ht="11.25" customHeight="1" x14ac:dyDescent="0.25">
      <c r="A21" s="6">
        <v>900247752</v>
      </c>
      <c r="B21" s="6" t="s">
        <v>48</v>
      </c>
      <c r="C21" s="6" t="s">
        <v>49</v>
      </c>
      <c r="D21" s="6">
        <v>1028</v>
      </c>
      <c r="E21" s="6" t="s">
        <v>49</v>
      </c>
      <c r="F21" s="6">
        <v>1028</v>
      </c>
      <c r="G21" s="6"/>
      <c r="H21" s="6" t="s">
        <v>92</v>
      </c>
      <c r="I21" s="6" t="s">
        <v>93</v>
      </c>
      <c r="J21" s="7">
        <v>44502</v>
      </c>
      <c r="K21" s="8">
        <v>40480</v>
      </c>
      <c r="L21" s="8">
        <v>39468</v>
      </c>
      <c r="M21" s="6" t="s">
        <v>62</v>
      </c>
      <c r="N21" s="6" t="s">
        <v>157</v>
      </c>
      <c r="O21" s="6">
        <v>0</v>
      </c>
      <c r="P21" s="6">
        <v>0</v>
      </c>
      <c r="Q21" s="6"/>
      <c r="R21" s="8">
        <v>0</v>
      </c>
      <c r="S21" s="6"/>
      <c r="T21" s="6" t="s">
        <v>63</v>
      </c>
      <c r="U21" s="8">
        <v>40480</v>
      </c>
      <c r="V21" s="8">
        <v>0</v>
      </c>
      <c r="W21" s="8">
        <v>0</v>
      </c>
      <c r="X21" s="8">
        <v>0</v>
      </c>
      <c r="Y21" s="8">
        <v>40480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6"/>
      <c r="AG21" s="6"/>
      <c r="AH21" s="8">
        <v>0</v>
      </c>
      <c r="AI21" s="8">
        <v>0</v>
      </c>
      <c r="AJ21" s="6"/>
      <c r="AK21" s="7">
        <v>44502</v>
      </c>
      <c r="AL21" s="6"/>
      <c r="AM21" s="6">
        <v>2</v>
      </c>
      <c r="AN21" s="6"/>
      <c r="AO21" s="6" t="s">
        <v>54</v>
      </c>
      <c r="AP21" s="6">
        <v>1</v>
      </c>
      <c r="AQ21" s="6">
        <v>20211130</v>
      </c>
      <c r="AR21" s="6">
        <v>20211111</v>
      </c>
      <c r="AS21" s="8">
        <v>40480</v>
      </c>
      <c r="AT21" s="8">
        <v>0</v>
      </c>
      <c r="AU21" s="6"/>
      <c r="AV21" s="7">
        <v>44610</v>
      </c>
    </row>
    <row r="22" spans="1:48" ht="11.25" customHeight="1" x14ac:dyDescent="0.25">
      <c r="A22" s="6">
        <v>900247752</v>
      </c>
      <c r="B22" s="6" t="s">
        <v>48</v>
      </c>
      <c r="C22" s="6" t="s">
        <v>49</v>
      </c>
      <c r="D22" s="6">
        <v>1029</v>
      </c>
      <c r="E22" s="6" t="s">
        <v>49</v>
      </c>
      <c r="F22" s="6">
        <v>1029</v>
      </c>
      <c r="G22" s="6"/>
      <c r="H22" s="6" t="s">
        <v>94</v>
      </c>
      <c r="I22" s="6" t="s">
        <v>95</v>
      </c>
      <c r="J22" s="7">
        <v>44502</v>
      </c>
      <c r="K22" s="8">
        <v>28930</v>
      </c>
      <c r="L22" s="8">
        <v>28207</v>
      </c>
      <c r="M22" s="6" t="s">
        <v>62</v>
      </c>
      <c r="N22" s="6" t="s">
        <v>157</v>
      </c>
      <c r="O22" s="6">
        <v>0</v>
      </c>
      <c r="P22" s="6">
        <v>0</v>
      </c>
      <c r="Q22" s="6"/>
      <c r="R22" s="8">
        <v>0</v>
      </c>
      <c r="S22" s="6"/>
      <c r="T22" s="6" t="s">
        <v>63</v>
      </c>
      <c r="U22" s="8">
        <v>28930</v>
      </c>
      <c r="V22" s="8">
        <v>0</v>
      </c>
      <c r="W22" s="8">
        <v>0</v>
      </c>
      <c r="X22" s="8">
        <v>0</v>
      </c>
      <c r="Y22" s="8">
        <v>28930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6"/>
      <c r="AG22" s="6"/>
      <c r="AH22" s="8">
        <v>0</v>
      </c>
      <c r="AI22" s="8">
        <v>0</v>
      </c>
      <c r="AJ22" s="6"/>
      <c r="AK22" s="7">
        <v>44502</v>
      </c>
      <c r="AL22" s="6"/>
      <c r="AM22" s="6">
        <v>2</v>
      </c>
      <c r="AN22" s="6"/>
      <c r="AO22" s="6" t="s">
        <v>54</v>
      </c>
      <c r="AP22" s="6">
        <v>1</v>
      </c>
      <c r="AQ22" s="6">
        <v>20211130</v>
      </c>
      <c r="AR22" s="6">
        <v>20211111</v>
      </c>
      <c r="AS22" s="8">
        <v>28930</v>
      </c>
      <c r="AT22" s="8">
        <v>0</v>
      </c>
      <c r="AU22" s="6"/>
      <c r="AV22" s="7">
        <v>44610</v>
      </c>
    </row>
    <row r="23" spans="1:48" ht="11.25" customHeight="1" x14ac:dyDescent="0.25">
      <c r="A23" s="6">
        <v>900247752</v>
      </c>
      <c r="B23" s="6" t="s">
        <v>48</v>
      </c>
      <c r="C23" s="6" t="s">
        <v>49</v>
      </c>
      <c r="D23" s="6">
        <v>1030</v>
      </c>
      <c r="E23" s="6" t="s">
        <v>49</v>
      </c>
      <c r="F23" s="6">
        <v>1030</v>
      </c>
      <c r="G23" s="6"/>
      <c r="H23" s="6" t="s">
        <v>96</v>
      </c>
      <c r="I23" s="6" t="s">
        <v>97</v>
      </c>
      <c r="J23" s="7">
        <v>44502</v>
      </c>
      <c r="K23" s="8">
        <v>3234000</v>
      </c>
      <c r="L23" s="8">
        <v>3153150</v>
      </c>
      <c r="M23" s="6" t="s">
        <v>62</v>
      </c>
      <c r="N23" s="6" t="s">
        <v>157</v>
      </c>
      <c r="O23" s="6">
        <v>0</v>
      </c>
      <c r="P23" s="6">
        <v>0</v>
      </c>
      <c r="Q23" s="6"/>
      <c r="R23" s="8">
        <v>0</v>
      </c>
      <c r="S23" s="6"/>
      <c r="T23" s="6" t="s">
        <v>63</v>
      </c>
      <c r="U23" s="8">
        <v>3234000</v>
      </c>
      <c r="V23" s="8">
        <v>0</v>
      </c>
      <c r="W23" s="8">
        <v>0</v>
      </c>
      <c r="X23" s="8">
        <v>0</v>
      </c>
      <c r="Y23" s="8">
        <v>3234000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6"/>
      <c r="AG23" s="6"/>
      <c r="AH23" s="8">
        <v>0</v>
      </c>
      <c r="AI23" s="8">
        <v>0</v>
      </c>
      <c r="AJ23" s="6"/>
      <c r="AK23" s="7">
        <v>44502</v>
      </c>
      <c r="AL23" s="6"/>
      <c r="AM23" s="6">
        <v>2</v>
      </c>
      <c r="AN23" s="6"/>
      <c r="AO23" s="6" t="s">
        <v>54</v>
      </c>
      <c r="AP23" s="6">
        <v>1</v>
      </c>
      <c r="AQ23" s="6">
        <v>20211130</v>
      </c>
      <c r="AR23" s="6">
        <v>20211111</v>
      </c>
      <c r="AS23" s="8">
        <v>3234000</v>
      </c>
      <c r="AT23" s="8">
        <v>0</v>
      </c>
      <c r="AU23" s="6"/>
      <c r="AV23" s="7">
        <v>44610</v>
      </c>
    </row>
    <row r="24" spans="1:48" ht="11.25" customHeight="1" x14ac:dyDescent="0.25">
      <c r="A24" s="6">
        <v>900247752</v>
      </c>
      <c r="B24" s="6" t="s">
        <v>48</v>
      </c>
      <c r="C24" s="6" t="s">
        <v>49</v>
      </c>
      <c r="D24" s="6">
        <v>1118</v>
      </c>
      <c r="E24" s="6" t="s">
        <v>49</v>
      </c>
      <c r="F24" s="6">
        <v>1118</v>
      </c>
      <c r="G24" s="6"/>
      <c r="H24" s="6" t="s">
        <v>98</v>
      </c>
      <c r="I24" s="6" t="s">
        <v>99</v>
      </c>
      <c r="J24" s="7">
        <v>44533</v>
      </c>
      <c r="K24" s="8">
        <v>38200</v>
      </c>
      <c r="L24" s="8">
        <v>37245</v>
      </c>
      <c r="M24" s="6" t="s">
        <v>62</v>
      </c>
      <c r="N24" s="6" t="s">
        <v>157</v>
      </c>
      <c r="O24" s="6">
        <v>0</v>
      </c>
      <c r="P24" s="6">
        <v>0</v>
      </c>
      <c r="Q24" s="6"/>
      <c r="R24" s="8">
        <v>0</v>
      </c>
      <c r="S24" s="6"/>
      <c r="T24" s="6" t="s">
        <v>63</v>
      </c>
      <c r="U24" s="8">
        <v>38200</v>
      </c>
      <c r="V24" s="8">
        <v>0</v>
      </c>
      <c r="W24" s="8">
        <v>0</v>
      </c>
      <c r="X24" s="8">
        <v>0</v>
      </c>
      <c r="Y24" s="8">
        <v>38200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6"/>
      <c r="AG24" s="6"/>
      <c r="AH24" s="8">
        <v>0</v>
      </c>
      <c r="AI24" s="8">
        <v>0</v>
      </c>
      <c r="AJ24" s="6"/>
      <c r="AK24" s="7">
        <v>44533</v>
      </c>
      <c r="AL24" s="6"/>
      <c r="AM24" s="6">
        <v>2</v>
      </c>
      <c r="AN24" s="6"/>
      <c r="AO24" s="6" t="s">
        <v>54</v>
      </c>
      <c r="AP24" s="6">
        <v>1</v>
      </c>
      <c r="AQ24" s="6">
        <v>20211230</v>
      </c>
      <c r="AR24" s="6">
        <v>20211210</v>
      </c>
      <c r="AS24" s="8">
        <v>38200</v>
      </c>
      <c r="AT24" s="8">
        <v>0</v>
      </c>
      <c r="AU24" s="6"/>
      <c r="AV24" s="7">
        <v>44610</v>
      </c>
    </row>
    <row r="25" spans="1:48" ht="11.25" customHeight="1" x14ac:dyDescent="0.25">
      <c r="A25" s="6">
        <v>900247752</v>
      </c>
      <c r="B25" s="6" t="s">
        <v>48</v>
      </c>
      <c r="C25" s="6" t="s">
        <v>49</v>
      </c>
      <c r="D25" s="6">
        <v>1119</v>
      </c>
      <c r="E25" s="6" t="s">
        <v>49</v>
      </c>
      <c r="F25" s="6">
        <v>1119</v>
      </c>
      <c r="G25" s="6"/>
      <c r="H25" s="6" t="s">
        <v>100</v>
      </c>
      <c r="I25" s="6" t="s">
        <v>101</v>
      </c>
      <c r="J25" s="7">
        <v>44533</v>
      </c>
      <c r="K25" s="8">
        <v>1459480</v>
      </c>
      <c r="L25" s="8">
        <v>1423000</v>
      </c>
      <c r="M25" s="6" t="s">
        <v>62</v>
      </c>
      <c r="N25" s="6" t="s">
        <v>157</v>
      </c>
      <c r="O25" s="6">
        <v>0</v>
      </c>
      <c r="P25" s="6">
        <v>0</v>
      </c>
      <c r="Q25" s="6"/>
      <c r="R25" s="8">
        <v>0</v>
      </c>
      <c r="S25" s="6"/>
      <c r="T25" s="6" t="s">
        <v>63</v>
      </c>
      <c r="U25" s="8">
        <v>1459480</v>
      </c>
      <c r="V25" s="8">
        <v>0</v>
      </c>
      <c r="W25" s="8">
        <v>0</v>
      </c>
      <c r="X25" s="8">
        <v>0</v>
      </c>
      <c r="Y25" s="8">
        <v>1459480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6"/>
      <c r="AG25" s="6"/>
      <c r="AH25" s="8">
        <v>0</v>
      </c>
      <c r="AI25" s="8">
        <v>0</v>
      </c>
      <c r="AJ25" s="6"/>
      <c r="AK25" s="7">
        <v>44533</v>
      </c>
      <c r="AL25" s="6"/>
      <c r="AM25" s="6">
        <v>2</v>
      </c>
      <c r="AN25" s="6"/>
      <c r="AO25" s="6" t="s">
        <v>54</v>
      </c>
      <c r="AP25" s="6">
        <v>1</v>
      </c>
      <c r="AQ25" s="6">
        <v>20211230</v>
      </c>
      <c r="AR25" s="6">
        <v>20211210</v>
      </c>
      <c r="AS25" s="8">
        <v>1459480</v>
      </c>
      <c r="AT25" s="8">
        <v>0</v>
      </c>
      <c r="AU25" s="6"/>
      <c r="AV25" s="7">
        <v>44610</v>
      </c>
    </row>
    <row r="26" spans="1:48" ht="11.25" customHeight="1" x14ac:dyDescent="0.25">
      <c r="A26" s="6">
        <v>900247752</v>
      </c>
      <c r="B26" s="6" t="s">
        <v>48</v>
      </c>
      <c r="C26" s="6" t="s">
        <v>49</v>
      </c>
      <c r="D26" s="6">
        <v>1135</v>
      </c>
      <c r="E26" s="6" t="s">
        <v>49</v>
      </c>
      <c r="F26" s="6">
        <v>1135</v>
      </c>
      <c r="G26" s="6"/>
      <c r="H26" s="6" t="s">
        <v>102</v>
      </c>
      <c r="I26" s="6" t="s">
        <v>103</v>
      </c>
      <c r="J26" s="7">
        <v>44539</v>
      </c>
      <c r="K26" s="8">
        <v>10727100</v>
      </c>
      <c r="L26" s="8">
        <v>10458922</v>
      </c>
      <c r="M26" s="6" t="s">
        <v>62</v>
      </c>
      <c r="N26" s="6" t="s">
        <v>151</v>
      </c>
      <c r="O26" s="6">
        <v>0</v>
      </c>
      <c r="P26" s="6">
        <v>0</v>
      </c>
      <c r="Q26" s="6"/>
      <c r="R26" s="8">
        <v>0</v>
      </c>
      <c r="S26" s="6"/>
      <c r="T26" s="6" t="s">
        <v>63</v>
      </c>
      <c r="U26" s="8">
        <v>10727100</v>
      </c>
      <c r="V26" s="8">
        <v>0</v>
      </c>
      <c r="W26" s="8">
        <v>0</v>
      </c>
      <c r="X26" s="8">
        <v>0</v>
      </c>
      <c r="Y26" s="8">
        <v>10727100</v>
      </c>
      <c r="Z26" s="8">
        <v>0</v>
      </c>
      <c r="AA26" s="8">
        <v>0</v>
      </c>
      <c r="AB26" s="8">
        <v>10298016</v>
      </c>
      <c r="AC26" s="6">
        <v>2201182912</v>
      </c>
      <c r="AD26" s="6" t="s">
        <v>154</v>
      </c>
      <c r="AE26" s="8">
        <v>0</v>
      </c>
      <c r="AF26" s="6"/>
      <c r="AG26" s="6"/>
      <c r="AH26" s="8">
        <v>0</v>
      </c>
      <c r="AI26" s="8">
        <v>0</v>
      </c>
      <c r="AJ26" s="6"/>
      <c r="AK26" s="7">
        <v>44539</v>
      </c>
      <c r="AL26" s="6"/>
      <c r="AM26" s="6">
        <v>2</v>
      </c>
      <c r="AN26" s="6"/>
      <c r="AO26" s="6" t="s">
        <v>54</v>
      </c>
      <c r="AP26" s="6">
        <v>1</v>
      </c>
      <c r="AQ26" s="6">
        <v>20211230</v>
      </c>
      <c r="AR26" s="6">
        <v>20211223</v>
      </c>
      <c r="AS26" s="8">
        <v>10727100</v>
      </c>
      <c r="AT26" s="8">
        <v>0</v>
      </c>
      <c r="AU26" s="6"/>
      <c r="AV26" s="7">
        <v>44610</v>
      </c>
    </row>
    <row r="27" spans="1:48" ht="11.25" customHeight="1" x14ac:dyDescent="0.25">
      <c r="A27" s="6">
        <v>900247752</v>
      </c>
      <c r="B27" s="6" t="s">
        <v>48</v>
      </c>
      <c r="C27" s="6" t="s">
        <v>49</v>
      </c>
      <c r="D27" s="6">
        <v>1181</v>
      </c>
      <c r="E27" s="6" t="s">
        <v>49</v>
      </c>
      <c r="F27" s="6">
        <v>1181</v>
      </c>
      <c r="G27" s="6"/>
      <c r="H27" s="6" t="s">
        <v>104</v>
      </c>
      <c r="I27" s="6" t="s">
        <v>105</v>
      </c>
      <c r="J27" s="7">
        <v>44564</v>
      </c>
      <c r="K27" s="8">
        <v>35530</v>
      </c>
      <c r="L27" s="8">
        <v>34642</v>
      </c>
      <c r="M27" s="6" t="s">
        <v>62</v>
      </c>
      <c r="N27" s="6" t="s">
        <v>157</v>
      </c>
      <c r="O27" s="6">
        <v>0</v>
      </c>
      <c r="P27" s="6">
        <v>0</v>
      </c>
      <c r="Q27" s="6"/>
      <c r="R27" s="8">
        <v>0</v>
      </c>
      <c r="S27" s="6"/>
      <c r="T27" s="6" t="s">
        <v>63</v>
      </c>
      <c r="U27" s="8">
        <v>35530</v>
      </c>
      <c r="V27" s="8">
        <v>0</v>
      </c>
      <c r="W27" s="8">
        <v>0</v>
      </c>
      <c r="X27" s="8">
        <v>0</v>
      </c>
      <c r="Y27" s="8">
        <v>35530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6"/>
      <c r="AG27" s="6"/>
      <c r="AH27" s="8">
        <v>0</v>
      </c>
      <c r="AI27" s="8">
        <v>0</v>
      </c>
      <c r="AJ27" s="6"/>
      <c r="AK27" s="7">
        <v>44564</v>
      </c>
      <c r="AL27" s="6"/>
      <c r="AM27" s="6">
        <v>2</v>
      </c>
      <c r="AN27" s="6"/>
      <c r="AO27" s="6" t="s">
        <v>54</v>
      </c>
      <c r="AP27" s="6">
        <v>1</v>
      </c>
      <c r="AQ27" s="6">
        <v>20220130</v>
      </c>
      <c r="AR27" s="6">
        <v>20220103</v>
      </c>
      <c r="AS27" s="8">
        <v>35530</v>
      </c>
      <c r="AT27" s="8">
        <v>0</v>
      </c>
      <c r="AU27" s="6"/>
      <c r="AV27" s="7">
        <v>44610</v>
      </c>
    </row>
    <row r="28" spans="1:48" ht="11.25" customHeight="1" x14ac:dyDescent="0.25">
      <c r="A28" s="6">
        <v>900247752</v>
      </c>
      <c r="B28" s="6" t="s">
        <v>48</v>
      </c>
      <c r="C28" s="6" t="s">
        <v>49</v>
      </c>
      <c r="D28" s="6">
        <v>730</v>
      </c>
      <c r="E28" s="6" t="s">
        <v>49</v>
      </c>
      <c r="F28" s="6">
        <v>730</v>
      </c>
      <c r="G28" s="6"/>
      <c r="H28" s="6" t="s">
        <v>106</v>
      </c>
      <c r="I28" s="6" t="s">
        <v>107</v>
      </c>
      <c r="J28" s="7">
        <v>44364</v>
      </c>
      <c r="K28" s="8">
        <v>241983</v>
      </c>
      <c r="L28" s="8">
        <v>241983</v>
      </c>
      <c r="M28" s="6" t="s">
        <v>108</v>
      </c>
      <c r="N28" s="6" t="s">
        <v>151</v>
      </c>
      <c r="O28" s="6">
        <v>0</v>
      </c>
      <c r="P28" s="6">
        <v>0</v>
      </c>
      <c r="Q28" s="6"/>
      <c r="R28" s="8">
        <v>0</v>
      </c>
      <c r="S28" s="6"/>
      <c r="T28" s="6" t="s">
        <v>63</v>
      </c>
      <c r="U28" s="8">
        <v>9679312</v>
      </c>
      <c r="V28" s="8">
        <v>0</v>
      </c>
      <c r="W28" s="8">
        <v>0</v>
      </c>
      <c r="X28" s="8">
        <v>0</v>
      </c>
      <c r="Y28" s="8">
        <v>9679312</v>
      </c>
      <c r="Z28" s="8">
        <v>0</v>
      </c>
      <c r="AA28" s="8">
        <v>0</v>
      </c>
      <c r="AB28" s="8">
        <v>9437329</v>
      </c>
      <c r="AC28" s="6">
        <v>2201118969</v>
      </c>
      <c r="AD28" s="6" t="s">
        <v>155</v>
      </c>
      <c r="AE28" s="8">
        <v>0</v>
      </c>
      <c r="AF28" s="6"/>
      <c r="AG28" s="6"/>
      <c r="AH28" s="8">
        <v>0</v>
      </c>
      <c r="AI28" s="8">
        <v>0</v>
      </c>
      <c r="AJ28" s="6"/>
      <c r="AK28" s="7">
        <v>44364</v>
      </c>
      <c r="AL28" s="6"/>
      <c r="AM28" s="6">
        <v>2</v>
      </c>
      <c r="AN28" s="6"/>
      <c r="AO28" s="6" t="s">
        <v>54</v>
      </c>
      <c r="AP28" s="6">
        <v>1</v>
      </c>
      <c r="AQ28" s="6">
        <v>20210630</v>
      </c>
      <c r="AR28" s="6">
        <v>20210617</v>
      </c>
      <c r="AS28" s="8">
        <v>9679312</v>
      </c>
      <c r="AT28" s="8">
        <v>0</v>
      </c>
      <c r="AU28" s="6"/>
      <c r="AV28" s="7">
        <v>44610</v>
      </c>
    </row>
    <row r="29" spans="1:48" ht="11.25" customHeight="1" x14ac:dyDescent="0.25">
      <c r="A29" s="6">
        <v>900247752</v>
      </c>
      <c r="B29" s="6" t="s">
        <v>48</v>
      </c>
      <c r="C29" s="6" t="s">
        <v>49</v>
      </c>
      <c r="D29" s="6">
        <v>134</v>
      </c>
      <c r="E29" s="6" t="s">
        <v>49</v>
      </c>
      <c r="F29" s="6">
        <v>134</v>
      </c>
      <c r="G29" s="6"/>
      <c r="H29" s="6" t="s">
        <v>109</v>
      </c>
      <c r="I29" s="6" t="s">
        <v>110</v>
      </c>
      <c r="J29" s="7">
        <v>43865</v>
      </c>
      <c r="K29" s="8">
        <v>1422993</v>
      </c>
      <c r="L29" s="8">
        <v>1387419</v>
      </c>
      <c r="M29" s="6" t="s">
        <v>111</v>
      </c>
      <c r="N29" s="6" t="s">
        <v>152</v>
      </c>
      <c r="O29" s="6">
        <v>0</v>
      </c>
      <c r="P29" s="6">
        <v>0</v>
      </c>
      <c r="Q29" s="6"/>
      <c r="R29" s="8">
        <v>1459480</v>
      </c>
      <c r="S29" s="6" t="s">
        <v>112</v>
      </c>
      <c r="T29" s="6" t="s">
        <v>63</v>
      </c>
      <c r="U29" s="8">
        <v>1459480</v>
      </c>
      <c r="V29" s="8">
        <v>0</v>
      </c>
      <c r="W29" s="8">
        <v>0</v>
      </c>
      <c r="X29" s="8">
        <v>0</v>
      </c>
      <c r="Y29" s="8">
        <v>0</v>
      </c>
      <c r="Z29" s="8">
        <v>1459480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6"/>
      <c r="AG29" s="6"/>
      <c r="AH29" s="8">
        <v>0</v>
      </c>
      <c r="AI29" s="8">
        <v>1459480</v>
      </c>
      <c r="AJ29" s="6" t="s">
        <v>113</v>
      </c>
      <c r="AK29" s="7">
        <v>43865</v>
      </c>
      <c r="AL29" s="6"/>
      <c r="AM29" s="6">
        <v>9</v>
      </c>
      <c r="AN29" s="6"/>
      <c r="AO29" s="6" t="s">
        <v>54</v>
      </c>
      <c r="AP29" s="6">
        <v>2</v>
      </c>
      <c r="AQ29" s="6">
        <v>21001231</v>
      </c>
      <c r="AR29" s="6">
        <v>20201019</v>
      </c>
      <c r="AS29" s="8">
        <v>1459480</v>
      </c>
      <c r="AT29" s="8">
        <v>0</v>
      </c>
      <c r="AU29" s="6"/>
      <c r="AV29" s="7">
        <v>44610</v>
      </c>
    </row>
    <row r="30" spans="1:48" ht="11.25" customHeight="1" x14ac:dyDescent="0.25">
      <c r="A30" s="6">
        <v>900247752</v>
      </c>
      <c r="B30" s="6" t="s">
        <v>48</v>
      </c>
      <c r="C30" s="6" t="s">
        <v>49</v>
      </c>
      <c r="D30" s="6">
        <v>330</v>
      </c>
      <c r="E30" s="6" t="s">
        <v>49</v>
      </c>
      <c r="F30" s="6">
        <v>330</v>
      </c>
      <c r="G30" s="6"/>
      <c r="H30" s="6" t="s">
        <v>114</v>
      </c>
      <c r="I30" s="6" t="s">
        <v>115</v>
      </c>
      <c r="J30" s="7">
        <v>44026</v>
      </c>
      <c r="K30" s="8">
        <v>404250</v>
      </c>
      <c r="L30" s="8">
        <v>394144</v>
      </c>
      <c r="M30" s="6" t="s">
        <v>111</v>
      </c>
      <c r="N30" s="6" t="s">
        <v>152</v>
      </c>
      <c r="O30" s="6">
        <v>0</v>
      </c>
      <c r="P30" s="6">
        <v>0</v>
      </c>
      <c r="Q30" s="6"/>
      <c r="R30" s="8">
        <v>404250</v>
      </c>
      <c r="S30" s="6" t="s">
        <v>112</v>
      </c>
      <c r="T30" s="6" t="s">
        <v>63</v>
      </c>
      <c r="U30" s="8">
        <v>404250</v>
      </c>
      <c r="V30" s="8">
        <v>0</v>
      </c>
      <c r="W30" s="8">
        <v>0</v>
      </c>
      <c r="X30" s="8">
        <v>0</v>
      </c>
      <c r="Y30" s="8">
        <v>0</v>
      </c>
      <c r="Z30" s="8">
        <v>404250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6"/>
      <c r="AG30" s="6"/>
      <c r="AH30" s="8">
        <v>0</v>
      </c>
      <c r="AI30" s="8">
        <v>404250</v>
      </c>
      <c r="AJ30" s="6" t="s">
        <v>116</v>
      </c>
      <c r="AK30" s="7">
        <v>44026</v>
      </c>
      <c r="AL30" s="6"/>
      <c r="AM30" s="6">
        <v>9</v>
      </c>
      <c r="AN30" s="6"/>
      <c r="AO30" s="6" t="s">
        <v>54</v>
      </c>
      <c r="AP30" s="6">
        <v>1</v>
      </c>
      <c r="AQ30" s="6">
        <v>21001231</v>
      </c>
      <c r="AR30" s="6">
        <v>20200715</v>
      </c>
      <c r="AS30" s="8">
        <v>404250</v>
      </c>
      <c r="AT30" s="8">
        <v>0</v>
      </c>
      <c r="AU30" s="6"/>
      <c r="AV30" s="7">
        <v>44610</v>
      </c>
    </row>
    <row r="31" spans="1:48" ht="11.25" customHeight="1" x14ac:dyDescent="0.25">
      <c r="A31" s="6">
        <v>900247752</v>
      </c>
      <c r="B31" s="6" t="s">
        <v>48</v>
      </c>
      <c r="C31" s="6" t="s">
        <v>49</v>
      </c>
      <c r="D31" s="6">
        <v>346</v>
      </c>
      <c r="E31" s="6" t="s">
        <v>49</v>
      </c>
      <c r="F31" s="6">
        <v>346</v>
      </c>
      <c r="G31" s="6"/>
      <c r="H31" s="6" t="s">
        <v>117</v>
      </c>
      <c r="I31" s="6" t="s">
        <v>118</v>
      </c>
      <c r="J31" s="7">
        <v>44047</v>
      </c>
      <c r="K31" s="8">
        <v>11607750</v>
      </c>
      <c r="L31" s="8">
        <v>11317556</v>
      </c>
      <c r="M31" s="6" t="s">
        <v>111</v>
      </c>
      <c r="N31" s="6" t="s">
        <v>152</v>
      </c>
      <c r="O31" s="6">
        <v>0</v>
      </c>
      <c r="P31" s="6">
        <v>0</v>
      </c>
      <c r="Q31" s="6"/>
      <c r="R31" s="8">
        <v>11607750</v>
      </c>
      <c r="S31" s="6" t="s">
        <v>112</v>
      </c>
      <c r="T31" s="6" t="s">
        <v>63</v>
      </c>
      <c r="U31" s="8">
        <v>11607750</v>
      </c>
      <c r="V31" s="8">
        <v>0</v>
      </c>
      <c r="W31" s="8">
        <v>0</v>
      </c>
      <c r="X31" s="8">
        <v>0</v>
      </c>
      <c r="Y31" s="8">
        <v>0</v>
      </c>
      <c r="Z31" s="8">
        <v>11607750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6"/>
      <c r="AG31" s="6"/>
      <c r="AH31" s="8">
        <v>0</v>
      </c>
      <c r="AI31" s="8">
        <v>11607750</v>
      </c>
      <c r="AJ31" s="6" t="s">
        <v>119</v>
      </c>
      <c r="AK31" s="7">
        <v>44047</v>
      </c>
      <c r="AL31" s="6"/>
      <c r="AM31" s="6">
        <v>9</v>
      </c>
      <c r="AN31" s="6"/>
      <c r="AO31" s="6" t="s">
        <v>54</v>
      </c>
      <c r="AP31" s="6">
        <v>3</v>
      </c>
      <c r="AQ31" s="6">
        <v>21001231</v>
      </c>
      <c r="AR31" s="6">
        <v>20201019</v>
      </c>
      <c r="AS31" s="8">
        <v>11607750</v>
      </c>
      <c r="AT31" s="8">
        <v>0</v>
      </c>
      <c r="AU31" s="6"/>
      <c r="AV31" s="7">
        <v>44610</v>
      </c>
    </row>
    <row r="32" spans="1:48" ht="11.25" customHeight="1" x14ac:dyDescent="0.25">
      <c r="A32" s="6">
        <v>900247752</v>
      </c>
      <c r="B32" s="6" t="s">
        <v>48</v>
      </c>
      <c r="C32" s="6" t="s">
        <v>49</v>
      </c>
      <c r="D32" s="6">
        <v>347</v>
      </c>
      <c r="E32" s="6" t="s">
        <v>49</v>
      </c>
      <c r="F32" s="6">
        <v>347</v>
      </c>
      <c r="G32" s="6"/>
      <c r="H32" s="6" t="s">
        <v>120</v>
      </c>
      <c r="I32" s="6" t="s">
        <v>121</v>
      </c>
      <c r="J32" s="7">
        <v>44047</v>
      </c>
      <c r="K32" s="8">
        <v>840000</v>
      </c>
      <c r="L32" s="8">
        <v>819000</v>
      </c>
      <c r="M32" s="6" t="s">
        <v>111</v>
      </c>
      <c r="N32" s="6" t="s">
        <v>152</v>
      </c>
      <c r="O32" s="6">
        <v>0</v>
      </c>
      <c r="P32" s="6">
        <v>0</v>
      </c>
      <c r="Q32" s="6"/>
      <c r="R32" s="8">
        <v>840000</v>
      </c>
      <c r="S32" s="6" t="s">
        <v>112</v>
      </c>
      <c r="T32" s="6" t="s">
        <v>63</v>
      </c>
      <c r="U32" s="8">
        <v>840000</v>
      </c>
      <c r="V32" s="8">
        <v>0</v>
      </c>
      <c r="W32" s="8">
        <v>0</v>
      </c>
      <c r="X32" s="8">
        <v>0</v>
      </c>
      <c r="Y32" s="8">
        <v>0</v>
      </c>
      <c r="Z32" s="8">
        <v>840000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6"/>
      <c r="AG32" s="6"/>
      <c r="AH32" s="8">
        <v>0</v>
      </c>
      <c r="AI32" s="8">
        <v>840000</v>
      </c>
      <c r="AJ32" s="6" t="s">
        <v>122</v>
      </c>
      <c r="AK32" s="7">
        <v>44047</v>
      </c>
      <c r="AL32" s="6"/>
      <c r="AM32" s="6">
        <v>9</v>
      </c>
      <c r="AN32" s="6"/>
      <c r="AO32" s="6" t="s">
        <v>54</v>
      </c>
      <c r="AP32" s="6">
        <v>3</v>
      </c>
      <c r="AQ32" s="6">
        <v>21001231</v>
      </c>
      <c r="AR32" s="6">
        <v>20201019</v>
      </c>
      <c r="AS32" s="8">
        <v>840000</v>
      </c>
      <c r="AT32" s="8">
        <v>0</v>
      </c>
      <c r="AU32" s="6"/>
      <c r="AV32" s="7">
        <v>44610</v>
      </c>
    </row>
    <row r="33" spans="1:48" ht="11.25" customHeight="1" x14ac:dyDescent="0.25">
      <c r="A33" s="6">
        <v>900247752</v>
      </c>
      <c r="B33" s="6" t="s">
        <v>48</v>
      </c>
      <c r="C33" s="6" t="s">
        <v>49</v>
      </c>
      <c r="D33" s="6">
        <v>348</v>
      </c>
      <c r="E33" s="6" t="s">
        <v>49</v>
      </c>
      <c r="F33" s="6">
        <v>348</v>
      </c>
      <c r="G33" s="6"/>
      <c r="H33" s="6" t="s">
        <v>123</v>
      </c>
      <c r="I33" s="6" t="s">
        <v>124</v>
      </c>
      <c r="J33" s="7">
        <v>44047</v>
      </c>
      <c r="K33" s="8">
        <v>1459480</v>
      </c>
      <c r="L33" s="8">
        <v>1422993</v>
      </c>
      <c r="M33" s="6" t="s">
        <v>111</v>
      </c>
      <c r="N33" s="6" t="s">
        <v>152</v>
      </c>
      <c r="O33" s="6">
        <v>0</v>
      </c>
      <c r="P33" s="6">
        <v>0</v>
      </c>
      <c r="Q33" s="6"/>
      <c r="R33" s="8">
        <v>1459480</v>
      </c>
      <c r="S33" s="6" t="s">
        <v>112</v>
      </c>
      <c r="T33" s="6" t="s">
        <v>63</v>
      </c>
      <c r="U33" s="8">
        <v>1459480</v>
      </c>
      <c r="V33" s="8">
        <v>0</v>
      </c>
      <c r="W33" s="8">
        <v>0</v>
      </c>
      <c r="X33" s="8">
        <v>0</v>
      </c>
      <c r="Y33" s="8">
        <v>0</v>
      </c>
      <c r="Z33" s="8">
        <v>1459480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6"/>
      <c r="AG33" s="6"/>
      <c r="AH33" s="8">
        <v>0</v>
      </c>
      <c r="AI33" s="8">
        <v>1459480</v>
      </c>
      <c r="AJ33" s="6" t="s">
        <v>125</v>
      </c>
      <c r="AK33" s="7">
        <v>44047</v>
      </c>
      <c r="AL33" s="6"/>
      <c r="AM33" s="6">
        <v>9</v>
      </c>
      <c r="AN33" s="6"/>
      <c r="AO33" s="6" t="s">
        <v>54</v>
      </c>
      <c r="AP33" s="6">
        <v>3</v>
      </c>
      <c r="AQ33" s="6">
        <v>21001231</v>
      </c>
      <c r="AR33" s="6">
        <v>20201019</v>
      </c>
      <c r="AS33" s="8">
        <v>1459480</v>
      </c>
      <c r="AT33" s="8">
        <v>0</v>
      </c>
      <c r="AU33" s="6"/>
      <c r="AV33" s="7">
        <v>44610</v>
      </c>
    </row>
    <row r="34" spans="1:48" ht="11.25" customHeight="1" x14ac:dyDescent="0.25">
      <c r="A34" s="6">
        <v>900247752</v>
      </c>
      <c r="B34" s="6" t="s">
        <v>48</v>
      </c>
      <c r="C34" s="6" t="s">
        <v>49</v>
      </c>
      <c r="D34" s="6">
        <v>349</v>
      </c>
      <c r="E34" s="6" t="s">
        <v>49</v>
      </c>
      <c r="F34" s="6">
        <v>349</v>
      </c>
      <c r="G34" s="6"/>
      <c r="H34" s="6" t="s">
        <v>126</v>
      </c>
      <c r="I34" s="6" t="s">
        <v>127</v>
      </c>
      <c r="J34" s="7">
        <v>44047</v>
      </c>
      <c r="K34" s="8">
        <v>404250</v>
      </c>
      <c r="L34" s="8">
        <v>394144</v>
      </c>
      <c r="M34" s="6" t="s">
        <v>111</v>
      </c>
      <c r="N34" s="6" t="s">
        <v>152</v>
      </c>
      <c r="O34" s="6">
        <v>0</v>
      </c>
      <c r="P34" s="6">
        <v>0</v>
      </c>
      <c r="Q34" s="6"/>
      <c r="R34" s="8">
        <v>404250</v>
      </c>
      <c r="S34" s="6" t="s">
        <v>112</v>
      </c>
      <c r="T34" s="6" t="s">
        <v>63</v>
      </c>
      <c r="U34" s="8">
        <v>404250</v>
      </c>
      <c r="V34" s="8">
        <v>0</v>
      </c>
      <c r="W34" s="8">
        <v>0</v>
      </c>
      <c r="X34" s="8">
        <v>0</v>
      </c>
      <c r="Y34" s="8">
        <v>0</v>
      </c>
      <c r="Z34" s="8">
        <v>404250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6"/>
      <c r="AG34" s="6"/>
      <c r="AH34" s="8">
        <v>0</v>
      </c>
      <c r="AI34" s="8">
        <v>404250</v>
      </c>
      <c r="AJ34" s="6" t="s">
        <v>128</v>
      </c>
      <c r="AK34" s="7">
        <v>44047</v>
      </c>
      <c r="AL34" s="6"/>
      <c r="AM34" s="6">
        <v>9</v>
      </c>
      <c r="AN34" s="6"/>
      <c r="AO34" s="6" t="s">
        <v>54</v>
      </c>
      <c r="AP34" s="6">
        <v>3</v>
      </c>
      <c r="AQ34" s="6">
        <v>21001231</v>
      </c>
      <c r="AR34" s="6">
        <v>20201019</v>
      </c>
      <c r="AS34" s="8">
        <v>404250</v>
      </c>
      <c r="AT34" s="8">
        <v>0</v>
      </c>
      <c r="AU34" s="6"/>
      <c r="AV34" s="7">
        <v>44610</v>
      </c>
    </row>
    <row r="35" spans="1:48" ht="11.25" customHeight="1" x14ac:dyDescent="0.25">
      <c r="A35" s="6">
        <v>900247752</v>
      </c>
      <c r="B35" s="6" t="s">
        <v>48</v>
      </c>
      <c r="C35" s="6" t="s">
        <v>49</v>
      </c>
      <c r="D35" s="6">
        <v>350</v>
      </c>
      <c r="E35" s="6" t="s">
        <v>49</v>
      </c>
      <c r="F35" s="6">
        <v>350</v>
      </c>
      <c r="G35" s="6"/>
      <c r="H35" s="6" t="s">
        <v>129</v>
      </c>
      <c r="I35" s="6" t="s">
        <v>130</v>
      </c>
      <c r="J35" s="7">
        <v>44047</v>
      </c>
      <c r="K35" s="8">
        <v>1674750</v>
      </c>
      <c r="L35" s="8">
        <v>1632881</v>
      </c>
      <c r="M35" s="6" t="s">
        <v>111</v>
      </c>
      <c r="N35" s="6" t="s">
        <v>152</v>
      </c>
      <c r="O35" s="6">
        <v>0</v>
      </c>
      <c r="P35" s="6">
        <v>0</v>
      </c>
      <c r="Q35" s="6"/>
      <c r="R35" s="8">
        <v>1674750</v>
      </c>
      <c r="S35" s="6" t="s">
        <v>112</v>
      </c>
      <c r="T35" s="6" t="s">
        <v>63</v>
      </c>
      <c r="U35" s="8">
        <v>1674750</v>
      </c>
      <c r="V35" s="8">
        <v>0</v>
      </c>
      <c r="W35" s="8">
        <v>0</v>
      </c>
      <c r="X35" s="8">
        <v>0</v>
      </c>
      <c r="Y35" s="8">
        <v>0</v>
      </c>
      <c r="Z35" s="8">
        <v>1674750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6"/>
      <c r="AG35" s="6"/>
      <c r="AH35" s="8">
        <v>0</v>
      </c>
      <c r="AI35" s="8">
        <v>1674750</v>
      </c>
      <c r="AJ35" s="6" t="s">
        <v>131</v>
      </c>
      <c r="AK35" s="7">
        <v>44047</v>
      </c>
      <c r="AL35" s="6"/>
      <c r="AM35" s="6">
        <v>9</v>
      </c>
      <c r="AN35" s="6"/>
      <c r="AO35" s="6" t="s">
        <v>54</v>
      </c>
      <c r="AP35" s="6">
        <v>3</v>
      </c>
      <c r="AQ35" s="6">
        <v>21001231</v>
      </c>
      <c r="AR35" s="6">
        <v>20201019</v>
      </c>
      <c r="AS35" s="8">
        <v>1674750</v>
      </c>
      <c r="AT35" s="8">
        <v>0</v>
      </c>
      <c r="AU35" s="6"/>
      <c r="AV35" s="7">
        <v>44610</v>
      </c>
    </row>
    <row r="36" spans="1:48" ht="11.25" customHeight="1" x14ac:dyDescent="0.25">
      <c r="A36" s="6">
        <v>900247752</v>
      </c>
      <c r="B36" s="6" t="s">
        <v>48</v>
      </c>
      <c r="C36" s="6" t="s">
        <v>49</v>
      </c>
      <c r="D36" s="6">
        <v>374</v>
      </c>
      <c r="E36" s="6" t="s">
        <v>49</v>
      </c>
      <c r="F36" s="6">
        <v>374</v>
      </c>
      <c r="G36" s="6"/>
      <c r="H36" s="6" t="s">
        <v>132</v>
      </c>
      <c r="I36" s="6" t="s">
        <v>133</v>
      </c>
      <c r="J36" s="7">
        <v>44077</v>
      </c>
      <c r="K36" s="8">
        <v>5246670</v>
      </c>
      <c r="L36" s="8">
        <v>5115503</v>
      </c>
      <c r="M36" s="6" t="s">
        <v>111</v>
      </c>
      <c r="N36" s="6" t="s">
        <v>152</v>
      </c>
      <c r="O36" s="6">
        <v>0</v>
      </c>
      <c r="P36" s="6">
        <v>0</v>
      </c>
      <c r="Q36" s="6"/>
      <c r="R36" s="8">
        <v>5246670</v>
      </c>
      <c r="S36" s="6" t="s">
        <v>112</v>
      </c>
      <c r="T36" s="6" t="s">
        <v>63</v>
      </c>
      <c r="U36" s="8">
        <v>5246670</v>
      </c>
      <c r="V36" s="8">
        <v>0</v>
      </c>
      <c r="W36" s="8">
        <v>0</v>
      </c>
      <c r="X36" s="8">
        <v>0</v>
      </c>
      <c r="Y36" s="8">
        <v>0</v>
      </c>
      <c r="Z36" s="8">
        <v>5246670</v>
      </c>
      <c r="AA36" s="8">
        <v>0</v>
      </c>
      <c r="AB36" s="8">
        <v>0</v>
      </c>
      <c r="AC36" s="8">
        <v>0</v>
      </c>
      <c r="AD36" s="8">
        <v>0</v>
      </c>
      <c r="AE36" s="8">
        <v>0</v>
      </c>
      <c r="AF36" s="6"/>
      <c r="AG36" s="6"/>
      <c r="AH36" s="8">
        <v>0</v>
      </c>
      <c r="AI36" s="8">
        <v>5246670</v>
      </c>
      <c r="AJ36" s="6" t="s">
        <v>134</v>
      </c>
      <c r="AK36" s="7">
        <v>44077</v>
      </c>
      <c r="AL36" s="6"/>
      <c r="AM36" s="6">
        <v>9</v>
      </c>
      <c r="AN36" s="6"/>
      <c r="AO36" s="6" t="s">
        <v>54</v>
      </c>
      <c r="AP36" s="6">
        <v>2</v>
      </c>
      <c r="AQ36" s="6">
        <v>21001231</v>
      </c>
      <c r="AR36" s="6">
        <v>20201019</v>
      </c>
      <c r="AS36" s="8">
        <v>5246670</v>
      </c>
      <c r="AT36" s="8">
        <v>0</v>
      </c>
      <c r="AU36" s="6"/>
      <c r="AV36" s="7">
        <v>44610</v>
      </c>
    </row>
    <row r="37" spans="1:48" ht="11.25" customHeight="1" x14ac:dyDescent="0.25">
      <c r="A37" s="6">
        <v>900247752</v>
      </c>
      <c r="B37" s="6" t="s">
        <v>48</v>
      </c>
      <c r="C37" s="6" t="s">
        <v>49</v>
      </c>
      <c r="D37" s="6">
        <v>521</v>
      </c>
      <c r="E37" s="6" t="s">
        <v>49</v>
      </c>
      <c r="F37" s="6">
        <v>521</v>
      </c>
      <c r="G37" s="6"/>
      <c r="H37" s="6" t="s">
        <v>135</v>
      </c>
      <c r="I37" s="6" t="s">
        <v>136</v>
      </c>
      <c r="J37" s="7">
        <v>44198</v>
      </c>
      <c r="K37" s="8">
        <v>9927500</v>
      </c>
      <c r="L37" s="8">
        <v>9679312</v>
      </c>
      <c r="M37" s="6" t="s">
        <v>111</v>
      </c>
      <c r="N37" s="6" t="s">
        <v>152</v>
      </c>
      <c r="O37" s="6">
        <v>0</v>
      </c>
      <c r="P37" s="6">
        <v>0</v>
      </c>
      <c r="Q37" s="6"/>
      <c r="R37" s="8">
        <v>9927500</v>
      </c>
      <c r="S37" s="6" t="s">
        <v>112</v>
      </c>
      <c r="T37" s="6" t="s">
        <v>63</v>
      </c>
      <c r="U37" s="8">
        <v>9927500</v>
      </c>
      <c r="V37" s="8">
        <v>0</v>
      </c>
      <c r="W37" s="8">
        <v>0</v>
      </c>
      <c r="X37" s="8">
        <v>0</v>
      </c>
      <c r="Y37" s="8">
        <v>0</v>
      </c>
      <c r="Z37" s="8">
        <v>9927500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6"/>
      <c r="AG37" s="6"/>
      <c r="AH37" s="8">
        <v>0</v>
      </c>
      <c r="AI37" s="8">
        <v>9927500</v>
      </c>
      <c r="AJ37" s="6" t="s">
        <v>137</v>
      </c>
      <c r="AK37" s="7">
        <v>44198</v>
      </c>
      <c r="AL37" s="6"/>
      <c r="AM37" s="6">
        <v>9</v>
      </c>
      <c r="AN37" s="6"/>
      <c r="AO37" s="6" t="s">
        <v>54</v>
      </c>
      <c r="AP37" s="6">
        <v>1</v>
      </c>
      <c r="AQ37" s="6">
        <v>21001231</v>
      </c>
      <c r="AR37" s="6">
        <v>20210108</v>
      </c>
      <c r="AS37" s="8">
        <v>9927500</v>
      </c>
      <c r="AT37" s="8">
        <v>0</v>
      </c>
      <c r="AU37" s="6"/>
      <c r="AV37" s="7">
        <v>44610</v>
      </c>
    </row>
    <row r="38" spans="1:48" ht="11.25" customHeight="1" x14ac:dyDescent="0.25">
      <c r="A38" s="6">
        <v>900247752</v>
      </c>
      <c r="B38" s="6" t="s">
        <v>48</v>
      </c>
      <c r="C38" s="6" t="s">
        <v>49</v>
      </c>
      <c r="D38" s="6">
        <v>522</v>
      </c>
      <c r="E38" s="6" t="s">
        <v>49</v>
      </c>
      <c r="F38" s="6">
        <v>522</v>
      </c>
      <c r="G38" s="6"/>
      <c r="H38" s="6" t="s">
        <v>138</v>
      </c>
      <c r="I38" s="6" t="s">
        <v>139</v>
      </c>
      <c r="J38" s="7">
        <v>44198</v>
      </c>
      <c r="K38" s="8">
        <v>320000</v>
      </c>
      <c r="L38" s="8">
        <v>312000</v>
      </c>
      <c r="M38" s="6" t="s">
        <v>111</v>
      </c>
      <c r="N38" s="6" t="s">
        <v>152</v>
      </c>
      <c r="O38" s="6">
        <v>0</v>
      </c>
      <c r="P38" s="6">
        <v>0</v>
      </c>
      <c r="Q38" s="6"/>
      <c r="R38" s="8">
        <v>320000</v>
      </c>
      <c r="S38" s="6" t="s">
        <v>112</v>
      </c>
      <c r="T38" s="6" t="s">
        <v>63</v>
      </c>
      <c r="U38" s="8">
        <v>320000</v>
      </c>
      <c r="V38" s="8">
        <v>0</v>
      </c>
      <c r="W38" s="8">
        <v>0</v>
      </c>
      <c r="X38" s="8">
        <v>0</v>
      </c>
      <c r="Y38" s="8">
        <v>0</v>
      </c>
      <c r="Z38" s="8">
        <v>320000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6"/>
      <c r="AG38" s="6"/>
      <c r="AH38" s="8">
        <v>0</v>
      </c>
      <c r="AI38" s="8">
        <v>320000</v>
      </c>
      <c r="AJ38" s="6" t="s">
        <v>140</v>
      </c>
      <c r="AK38" s="7">
        <v>44198</v>
      </c>
      <c r="AL38" s="6"/>
      <c r="AM38" s="6">
        <v>9</v>
      </c>
      <c r="AN38" s="6"/>
      <c r="AO38" s="6" t="s">
        <v>54</v>
      </c>
      <c r="AP38" s="6">
        <v>1</v>
      </c>
      <c r="AQ38" s="6">
        <v>21001231</v>
      </c>
      <c r="AR38" s="6">
        <v>20210108</v>
      </c>
      <c r="AS38" s="8">
        <v>320000</v>
      </c>
      <c r="AT38" s="8">
        <v>0</v>
      </c>
      <c r="AU38" s="6"/>
      <c r="AV38" s="7">
        <v>44610</v>
      </c>
    </row>
    <row r="39" spans="1:48" ht="11.25" customHeight="1" x14ac:dyDescent="0.25">
      <c r="A39" s="6">
        <v>900247752</v>
      </c>
      <c r="B39" s="6" t="s">
        <v>48</v>
      </c>
      <c r="C39" s="6" t="s">
        <v>49</v>
      </c>
      <c r="D39" s="6">
        <v>523</v>
      </c>
      <c r="E39" s="6" t="s">
        <v>49</v>
      </c>
      <c r="F39" s="6">
        <v>523</v>
      </c>
      <c r="G39" s="6"/>
      <c r="H39" s="6" t="s">
        <v>141</v>
      </c>
      <c r="I39" s="6" t="s">
        <v>142</v>
      </c>
      <c r="J39" s="7">
        <v>44198</v>
      </c>
      <c r="K39" s="8">
        <v>8014600</v>
      </c>
      <c r="L39" s="8">
        <v>7814235</v>
      </c>
      <c r="M39" s="6" t="s">
        <v>111</v>
      </c>
      <c r="N39" s="6" t="s">
        <v>152</v>
      </c>
      <c r="O39" s="6">
        <v>0</v>
      </c>
      <c r="P39" s="6">
        <v>0</v>
      </c>
      <c r="Q39" s="6"/>
      <c r="R39" s="8">
        <v>8014600</v>
      </c>
      <c r="S39" s="6" t="s">
        <v>112</v>
      </c>
      <c r="T39" s="6" t="s">
        <v>63</v>
      </c>
      <c r="U39" s="8">
        <v>8014600</v>
      </c>
      <c r="V39" s="8">
        <v>0</v>
      </c>
      <c r="W39" s="8">
        <v>0</v>
      </c>
      <c r="X39" s="8">
        <v>0</v>
      </c>
      <c r="Y39" s="8">
        <v>0</v>
      </c>
      <c r="Z39" s="8">
        <v>8014600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6"/>
      <c r="AG39" s="6"/>
      <c r="AH39" s="8">
        <v>0</v>
      </c>
      <c r="AI39" s="8">
        <v>8014600</v>
      </c>
      <c r="AJ39" s="6" t="s">
        <v>143</v>
      </c>
      <c r="AK39" s="7">
        <v>44198</v>
      </c>
      <c r="AL39" s="6"/>
      <c r="AM39" s="6">
        <v>9</v>
      </c>
      <c r="AN39" s="6"/>
      <c r="AO39" s="6" t="s">
        <v>54</v>
      </c>
      <c r="AP39" s="6">
        <v>1</v>
      </c>
      <c r="AQ39" s="6">
        <v>21001231</v>
      </c>
      <c r="AR39" s="6">
        <v>20210108</v>
      </c>
      <c r="AS39" s="8">
        <v>8014600</v>
      </c>
      <c r="AT39" s="8">
        <v>0</v>
      </c>
      <c r="AU39" s="6"/>
      <c r="AV39" s="7">
        <v>44610</v>
      </c>
    </row>
    <row r="40" spans="1:48" ht="11.25" customHeight="1" x14ac:dyDescent="0.25">
      <c r="A40" s="6">
        <v>900247752</v>
      </c>
      <c r="B40" s="6" t="s">
        <v>48</v>
      </c>
      <c r="C40" s="6" t="s">
        <v>49</v>
      </c>
      <c r="D40" s="6">
        <v>598</v>
      </c>
      <c r="E40" s="6" t="s">
        <v>49</v>
      </c>
      <c r="F40" s="6">
        <v>598</v>
      </c>
      <c r="G40" s="6"/>
      <c r="H40" s="6" t="s">
        <v>144</v>
      </c>
      <c r="I40" s="6" t="s">
        <v>145</v>
      </c>
      <c r="J40" s="7">
        <v>44257</v>
      </c>
      <c r="K40" s="8">
        <v>11607750</v>
      </c>
      <c r="L40" s="8">
        <v>11317556</v>
      </c>
      <c r="M40" s="6" t="s">
        <v>111</v>
      </c>
      <c r="N40" s="6" t="s">
        <v>152</v>
      </c>
      <c r="O40" s="6">
        <v>0</v>
      </c>
      <c r="P40" s="6">
        <v>0</v>
      </c>
      <c r="Q40" s="6"/>
      <c r="R40" s="8">
        <v>11607750</v>
      </c>
      <c r="S40" s="6" t="s">
        <v>112</v>
      </c>
      <c r="T40" s="6" t="s">
        <v>63</v>
      </c>
      <c r="U40" s="8">
        <v>11607750</v>
      </c>
      <c r="V40" s="8">
        <v>0</v>
      </c>
      <c r="W40" s="8">
        <v>0</v>
      </c>
      <c r="X40" s="8">
        <v>0</v>
      </c>
      <c r="Y40" s="8">
        <v>0</v>
      </c>
      <c r="Z40" s="8">
        <v>11607750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6"/>
      <c r="AG40" s="6"/>
      <c r="AH40" s="8">
        <v>0</v>
      </c>
      <c r="AI40" s="8">
        <v>11607750</v>
      </c>
      <c r="AJ40" s="6" t="s">
        <v>146</v>
      </c>
      <c r="AK40" s="7">
        <v>44257</v>
      </c>
      <c r="AL40" s="6"/>
      <c r="AM40" s="6">
        <v>9</v>
      </c>
      <c r="AN40" s="6"/>
      <c r="AO40" s="6" t="s">
        <v>54</v>
      </c>
      <c r="AP40" s="6">
        <v>1</v>
      </c>
      <c r="AQ40" s="6">
        <v>21001231</v>
      </c>
      <c r="AR40" s="6">
        <v>20210309</v>
      </c>
      <c r="AS40" s="8">
        <v>11607750</v>
      </c>
      <c r="AT40" s="8">
        <v>0</v>
      </c>
      <c r="AU40" s="6"/>
      <c r="AV40" s="7">
        <v>44610</v>
      </c>
    </row>
    <row r="41" spans="1:48" ht="11.25" customHeight="1" x14ac:dyDescent="0.25">
      <c r="A41" s="6">
        <v>900247752</v>
      </c>
      <c r="B41" s="6" t="s">
        <v>48</v>
      </c>
      <c r="C41" s="6" t="s">
        <v>49</v>
      </c>
      <c r="D41" s="6">
        <v>1214</v>
      </c>
      <c r="E41" s="6" t="s">
        <v>49</v>
      </c>
      <c r="F41" s="6">
        <v>1214</v>
      </c>
      <c r="G41" s="6"/>
      <c r="H41" s="6" t="s">
        <v>147</v>
      </c>
      <c r="I41" s="6" t="s">
        <v>148</v>
      </c>
      <c r="J41" s="7">
        <v>44594</v>
      </c>
      <c r="K41" s="8">
        <v>16197500</v>
      </c>
      <c r="L41" s="8">
        <v>15792562</v>
      </c>
      <c r="M41" s="6" t="s">
        <v>149</v>
      </c>
      <c r="N41" s="6" t="s">
        <v>158</v>
      </c>
      <c r="O41" s="6">
        <v>0</v>
      </c>
      <c r="P41" s="6">
        <v>0</v>
      </c>
      <c r="Q41" s="6"/>
      <c r="R41" s="8">
        <v>0</v>
      </c>
      <c r="S41" s="6"/>
      <c r="T41" s="6" t="s">
        <v>63</v>
      </c>
      <c r="U41" s="8">
        <v>16197500</v>
      </c>
      <c r="V41" s="8">
        <v>0</v>
      </c>
      <c r="W41" s="8">
        <v>0</v>
      </c>
      <c r="X41" s="8">
        <v>0</v>
      </c>
      <c r="Y41" s="8">
        <v>0</v>
      </c>
      <c r="Z41" s="8">
        <v>16197500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6"/>
      <c r="AG41" s="6"/>
      <c r="AH41" s="8">
        <v>0</v>
      </c>
      <c r="AI41" s="8">
        <v>0</v>
      </c>
      <c r="AJ41" s="6"/>
      <c r="AK41" s="7">
        <v>44594</v>
      </c>
      <c r="AL41" s="6"/>
      <c r="AM41" s="6">
        <v>1</v>
      </c>
      <c r="AN41" s="6"/>
      <c r="AO41" s="6" t="s">
        <v>54</v>
      </c>
      <c r="AP41" s="6">
        <v>1</v>
      </c>
      <c r="AQ41" s="6">
        <v>20220228</v>
      </c>
      <c r="AR41" s="6">
        <v>20220208</v>
      </c>
      <c r="AS41" s="8">
        <v>16197500</v>
      </c>
      <c r="AT41" s="8">
        <v>0</v>
      </c>
      <c r="AU41" s="6"/>
      <c r="AV41" s="7">
        <v>44610</v>
      </c>
    </row>
  </sheetData>
  <autoFilter ref="A2:AV41" xr:uid="{00000000-0001-0000-0000-000000000000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BEE08-346C-492E-9D68-FFF3A4794590}">
  <dimension ref="B1:J41"/>
  <sheetViews>
    <sheetView showGridLines="0" tabSelected="1" topLeftCell="A10" zoomScale="90" zoomScaleNormal="90" zoomScaleSheetLayoutView="100" workbookViewId="0">
      <selection activeCell="L19" sqref="L19"/>
    </sheetView>
  </sheetViews>
  <sheetFormatPr baseColWidth="10" defaultRowHeight="12.75" x14ac:dyDescent="0.2"/>
  <cols>
    <col min="1" max="1" width="4.42578125" style="27" customWidth="1"/>
    <col min="2" max="2" width="11.42578125" style="27"/>
    <col min="3" max="3" width="17.5703125" style="27" customWidth="1"/>
    <col min="4" max="4" width="11.5703125" style="27" customWidth="1"/>
    <col min="5" max="7" width="11.42578125" style="27"/>
    <col min="8" max="8" width="11.5703125" style="27" bestFit="1" customWidth="1"/>
    <col min="9" max="9" width="22.5703125" style="27" customWidth="1"/>
    <col min="10" max="10" width="14" style="27" customWidth="1"/>
    <col min="11" max="11" width="1.7109375" style="27" customWidth="1"/>
    <col min="12" max="213" width="11.42578125" style="27"/>
    <col min="214" max="214" width="4.42578125" style="27" customWidth="1"/>
    <col min="215" max="215" width="11.42578125" style="27"/>
    <col min="216" max="216" width="17.5703125" style="27" customWidth="1"/>
    <col min="217" max="217" width="11.5703125" style="27" customWidth="1"/>
    <col min="218" max="221" width="11.42578125" style="27"/>
    <col min="222" max="222" width="22.5703125" style="27" customWidth="1"/>
    <col min="223" max="223" width="14" style="27" customWidth="1"/>
    <col min="224" max="224" width="1.7109375" style="27" customWidth="1"/>
    <col min="225" max="469" width="11.42578125" style="27"/>
    <col min="470" max="470" width="4.42578125" style="27" customWidth="1"/>
    <col min="471" max="471" width="11.42578125" style="27"/>
    <col min="472" max="472" width="17.5703125" style="27" customWidth="1"/>
    <col min="473" max="473" width="11.5703125" style="27" customWidth="1"/>
    <col min="474" max="477" width="11.42578125" style="27"/>
    <col min="478" max="478" width="22.5703125" style="27" customWidth="1"/>
    <col min="479" max="479" width="14" style="27" customWidth="1"/>
    <col min="480" max="480" width="1.7109375" style="27" customWidth="1"/>
    <col min="481" max="725" width="11.42578125" style="27"/>
    <col min="726" max="726" width="4.42578125" style="27" customWidth="1"/>
    <col min="727" max="727" width="11.42578125" style="27"/>
    <col min="728" max="728" width="17.5703125" style="27" customWidth="1"/>
    <col min="729" max="729" width="11.5703125" style="27" customWidth="1"/>
    <col min="730" max="733" width="11.42578125" style="27"/>
    <col min="734" max="734" width="22.5703125" style="27" customWidth="1"/>
    <col min="735" max="735" width="14" style="27" customWidth="1"/>
    <col min="736" max="736" width="1.7109375" style="27" customWidth="1"/>
    <col min="737" max="981" width="11.42578125" style="27"/>
    <col min="982" max="982" width="4.42578125" style="27" customWidth="1"/>
    <col min="983" max="983" width="11.42578125" style="27"/>
    <col min="984" max="984" width="17.5703125" style="27" customWidth="1"/>
    <col min="985" max="985" width="11.5703125" style="27" customWidth="1"/>
    <col min="986" max="989" width="11.42578125" style="27"/>
    <col min="990" max="990" width="22.5703125" style="27" customWidth="1"/>
    <col min="991" max="991" width="14" style="27" customWidth="1"/>
    <col min="992" max="992" width="1.7109375" style="27" customWidth="1"/>
    <col min="993" max="1237" width="11.42578125" style="27"/>
    <col min="1238" max="1238" width="4.42578125" style="27" customWidth="1"/>
    <col min="1239" max="1239" width="11.42578125" style="27"/>
    <col min="1240" max="1240" width="17.5703125" style="27" customWidth="1"/>
    <col min="1241" max="1241" width="11.5703125" style="27" customWidth="1"/>
    <col min="1242" max="1245" width="11.42578125" style="27"/>
    <col min="1246" max="1246" width="22.5703125" style="27" customWidth="1"/>
    <col min="1247" max="1247" width="14" style="27" customWidth="1"/>
    <col min="1248" max="1248" width="1.7109375" style="27" customWidth="1"/>
    <col min="1249" max="1493" width="11.42578125" style="27"/>
    <col min="1494" max="1494" width="4.42578125" style="27" customWidth="1"/>
    <col min="1495" max="1495" width="11.42578125" style="27"/>
    <col min="1496" max="1496" width="17.5703125" style="27" customWidth="1"/>
    <col min="1497" max="1497" width="11.5703125" style="27" customWidth="1"/>
    <col min="1498" max="1501" width="11.42578125" style="27"/>
    <col min="1502" max="1502" width="22.5703125" style="27" customWidth="1"/>
    <col min="1503" max="1503" width="14" style="27" customWidth="1"/>
    <col min="1504" max="1504" width="1.7109375" style="27" customWidth="1"/>
    <col min="1505" max="1749" width="11.42578125" style="27"/>
    <col min="1750" max="1750" width="4.42578125" style="27" customWidth="1"/>
    <col min="1751" max="1751" width="11.42578125" style="27"/>
    <col min="1752" max="1752" width="17.5703125" style="27" customWidth="1"/>
    <col min="1753" max="1753" width="11.5703125" style="27" customWidth="1"/>
    <col min="1754" max="1757" width="11.42578125" style="27"/>
    <col min="1758" max="1758" width="22.5703125" style="27" customWidth="1"/>
    <col min="1759" max="1759" width="14" style="27" customWidth="1"/>
    <col min="1760" max="1760" width="1.7109375" style="27" customWidth="1"/>
    <col min="1761" max="2005" width="11.42578125" style="27"/>
    <col min="2006" max="2006" width="4.42578125" style="27" customWidth="1"/>
    <col min="2007" max="2007" width="11.42578125" style="27"/>
    <col min="2008" max="2008" width="17.5703125" style="27" customWidth="1"/>
    <col min="2009" max="2009" width="11.5703125" style="27" customWidth="1"/>
    <col min="2010" max="2013" width="11.42578125" style="27"/>
    <col min="2014" max="2014" width="22.5703125" style="27" customWidth="1"/>
    <col min="2015" max="2015" width="14" style="27" customWidth="1"/>
    <col min="2016" max="2016" width="1.7109375" style="27" customWidth="1"/>
    <col min="2017" max="2261" width="11.42578125" style="27"/>
    <col min="2262" max="2262" width="4.42578125" style="27" customWidth="1"/>
    <col min="2263" max="2263" width="11.42578125" style="27"/>
    <col min="2264" max="2264" width="17.5703125" style="27" customWidth="1"/>
    <col min="2265" max="2265" width="11.5703125" style="27" customWidth="1"/>
    <col min="2266" max="2269" width="11.42578125" style="27"/>
    <col min="2270" max="2270" width="22.5703125" style="27" customWidth="1"/>
    <col min="2271" max="2271" width="14" style="27" customWidth="1"/>
    <col min="2272" max="2272" width="1.7109375" style="27" customWidth="1"/>
    <col min="2273" max="2517" width="11.42578125" style="27"/>
    <col min="2518" max="2518" width="4.42578125" style="27" customWidth="1"/>
    <col min="2519" max="2519" width="11.42578125" style="27"/>
    <col min="2520" max="2520" width="17.5703125" style="27" customWidth="1"/>
    <col min="2521" max="2521" width="11.5703125" style="27" customWidth="1"/>
    <col min="2522" max="2525" width="11.42578125" style="27"/>
    <col min="2526" max="2526" width="22.5703125" style="27" customWidth="1"/>
    <col min="2527" max="2527" width="14" style="27" customWidth="1"/>
    <col min="2528" max="2528" width="1.7109375" style="27" customWidth="1"/>
    <col min="2529" max="2773" width="11.42578125" style="27"/>
    <col min="2774" max="2774" width="4.42578125" style="27" customWidth="1"/>
    <col min="2775" max="2775" width="11.42578125" style="27"/>
    <col min="2776" max="2776" width="17.5703125" style="27" customWidth="1"/>
    <col min="2777" max="2777" width="11.5703125" style="27" customWidth="1"/>
    <col min="2778" max="2781" width="11.42578125" style="27"/>
    <col min="2782" max="2782" width="22.5703125" style="27" customWidth="1"/>
    <col min="2783" max="2783" width="14" style="27" customWidth="1"/>
    <col min="2784" max="2784" width="1.7109375" style="27" customWidth="1"/>
    <col min="2785" max="3029" width="11.42578125" style="27"/>
    <col min="3030" max="3030" width="4.42578125" style="27" customWidth="1"/>
    <col min="3031" max="3031" width="11.42578125" style="27"/>
    <col min="3032" max="3032" width="17.5703125" style="27" customWidth="1"/>
    <col min="3033" max="3033" width="11.5703125" style="27" customWidth="1"/>
    <col min="3034" max="3037" width="11.42578125" style="27"/>
    <col min="3038" max="3038" width="22.5703125" style="27" customWidth="1"/>
    <col min="3039" max="3039" width="14" style="27" customWidth="1"/>
    <col min="3040" max="3040" width="1.7109375" style="27" customWidth="1"/>
    <col min="3041" max="3285" width="11.42578125" style="27"/>
    <col min="3286" max="3286" width="4.42578125" style="27" customWidth="1"/>
    <col min="3287" max="3287" width="11.42578125" style="27"/>
    <col min="3288" max="3288" width="17.5703125" style="27" customWidth="1"/>
    <col min="3289" max="3289" width="11.5703125" style="27" customWidth="1"/>
    <col min="3290" max="3293" width="11.42578125" style="27"/>
    <col min="3294" max="3294" width="22.5703125" style="27" customWidth="1"/>
    <col min="3295" max="3295" width="14" style="27" customWidth="1"/>
    <col min="3296" max="3296" width="1.7109375" style="27" customWidth="1"/>
    <col min="3297" max="3541" width="11.42578125" style="27"/>
    <col min="3542" max="3542" width="4.42578125" style="27" customWidth="1"/>
    <col min="3543" max="3543" width="11.42578125" style="27"/>
    <col min="3544" max="3544" width="17.5703125" style="27" customWidth="1"/>
    <col min="3545" max="3545" width="11.5703125" style="27" customWidth="1"/>
    <col min="3546" max="3549" width="11.42578125" style="27"/>
    <col min="3550" max="3550" width="22.5703125" style="27" customWidth="1"/>
    <col min="3551" max="3551" width="14" style="27" customWidth="1"/>
    <col min="3552" max="3552" width="1.7109375" style="27" customWidth="1"/>
    <col min="3553" max="3797" width="11.42578125" style="27"/>
    <col min="3798" max="3798" width="4.42578125" style="27" customWidth="1"/>
    <col min="3799" max="3799" width="11.42578125" style="27"/>
    <col min="3800" max="3800" width="17.5703125" style="27" customWidth="1"/>
    <col min="3801" max="3801" width="11.5703125" style="27" customWidth="1"/>
    <col min="3802" max="3805" width="11.42578125" style="27"/>
    <col min="3806" max="3806" width="22.5703125" style="27" customWidth="1"/>
    <col min="3807" max="3807" width="14" style="27" customWidth="1"/>
    <col min="3808" max="3808" width="1.7109375" style="27" customWidth="1"/>
    <col min="3809" max="4053" width="11.42578125" style="27"/>
    <col min="4054" max="4054" width="4.42578125" style="27" customWidth="1"/>
    <col min="4055" max="4055" width="11.42578125" style="27"/>
    <col min="4056" max="4056" width="17.5703125" style="27" customWidth="1"/>
    <col min="4057" max="4057" width="11.5703125" style="27" customWidth="1"/>
    <col min="4058" max="4061" width="11.42578125" style="27"/>
    <col min="4062" max="4062" width="22.5703125" style="27" customWidth="1"/>
    <col min="4063" max="4063" width="14" style="27" customWidth="1"/>
    <col min="4064" max="4064" width="1.7109375" style="27" customWidth="1"/>
    <col min="4065" max="4309" width="11.42578125" style="27"/>
    <col min="4310" max="4310" width="4.42578125" style="27" customWidth="1"/>
    <col min="4311" max="4311" width="11.42578125" style="27"/>
    <col min="4312" max="4312" width="17.5703125" style="27" customWidth="1"/>
    <col min="4313" max="4313" width="11.5703125" style="27" customWidth="1"/>
    <col min="4314" max="4317" width="11.42578125" style="27"/>
    <col min="4318" max="4318" width="22.5703125" style="27" customWidth="1"/>
    <col min="4319" max="4319" width="14" style="27" customWidth="1"/>
    <col min="4320" max="4320" width="1.7109375" style="27" customWidth="1"/>
    <col min="4321" max="4565" width="11.42578125" style="27"/>
    <col min="4566" max="4566" width="4.42578125" style="27" customWidth="1"/>
    <col min="4567" max="4567" width="11.42578125" style="27"/>
    <col min="4568" max="4568" width="17.5703125" style="27" customWidth="1"/>
    <col min="4569" max="4569" width="11.5703125" style="27" customWidth="1"/>
    <col min="4570" max="4573" width="11.42578125" style="27"/>
    <col min="4574" max="4574" width="22.5703125" style="27" customWidth="1"/>
    <col min="4575" max="4575" width="14" style="27" customWidth="1"/>
    <col min="4576" max="4576" width="1.7109375" style="27" customWidth="1"/>
    <col min="4577" max="4821" width="11.42578125" style="27"/>
    <col min="4822" max="4822" width="4.42578125" style="27" customWidth="1"/>
    <col min="4823" max="4823" width="11.42578125" style="27"/>
    <col min="4824" max="4824" width="17.5703125" style="27" customWidth="1"/>
    <col min="4825" max="4825" width="11.5703125" style="27" customWidth="1"/>
    <col min="4826" max="4829" width="11.42578125" style="27"/>
    <col min="4830" max="4830" width="22.5703125" style="27" customWidth="1"/>
    <col min="4831" max="4831" width="14" style="27" customWidth="1"/>
    <col min="4832" max="4832" width="1.7109375" style="27" customWidth="1"/>
    <col min="4833" max="5077" width="11.42578125" style="27"/>
    <col min="5078" max="5078" width="4.42578125" style="27" customWidth="1"/>
    <col min="5079" max="5079" width="11.42578125" style="27"/>
    <col min="5080" max="5080" width="17.5703125" style="27" customWidth="1"/>
    <col min="5081" max="5081" width="11.5703125" style="27" customWidth="1"/>
    <col min="5082" max="5085" width="11.42578125" style="27"/>
    <col min="5086" max="5086" width="22.5703125" style="27" customWidth="1"/>
    <col min="5087" max="5087" width="14" style="27" customWidth="1"/>
    <col min="5088" max="5088" width="1.7109375" style="27" customWidth="1"/>
    <col min="5089" max="5333" width="11.42578125" style="27"/>
    <col min="5334" max="5334" width="4.42578125" style="27" customWidth="1"/>
    <col min="5335" max="5335" width="11.42578125" style="27"/>
    <col min="5336" max="5336" width="17.5703125" style="27" customWidth="1"/>
    <col min="5337" max="5337" width="11.5703125" style="27" customWidth="1"/>
    <col min="5338" max="5341" width="11.42578125" style="27"/>
    <col min="5342" max="5342" width="22.5703125" style="27" customWidth="1"/>
    <col min="5343" max="5343" width="14" style="27" customWidth="1"/>
    <col min="5344" max="5344" width="1.7109375" style="27" customWidth="1"/>
    <col min="5345" max="5589" width="11.42578125" style="27"/>
    <col min="5590" max="5590" width="4.42578125" style="27" customWidth="1"/>
    <col min="5591" max="5591" width="11.42578125" style="27"/>
    <col min="5592" max="5592" width="17.5703125" style="27" customWidth="1"/>
    <col min="5593" max="5593" width="11.5703125" style="27" customWidth="1"/>
    <col min="5594" max="5597" width="11.42578125" style="27"/>
    <col min="5598" max="5598" width="22.5703125" style="27" customWidth="1"/>
    <col min="5599" max="5599" width="14" style="27" customWidth="1"/>
    <col min="5600" max="5600" width="1.7109375" style="27" customWidth="1"/>
    <col min="5601" max="5845" width="11.42578125" style="27"/>
    <col min="5846" max="5846" width="4.42578125" style="27" customWidth="1"/>
    <col min="5847" max="5847" width="11.42578125" style="27"/>
    <col min="5848" max="5848" width="17.5703125" style="27" customWidth="1"/>
    <col min="5849" max="5849" width="11.5703125" style="27" customWidth="1"/>
    <col min="5850" max="5853" width="11.42578125" style="27"/>
    <col min="5854" max="5854" width="22.5703125" style="27" customWidth="1"/>
    <col min="5855" max="5855" width="14" style="27" customWidth="1"/>
    <col min="5856" max="5856" width="1.7109375" style="27" customWidth="1"/>
    <col min="5857" max="6101" width="11.42578125" style="27"/>
    <col min="6102" max="6102" width="4.42578125" style="27" customWidth="1"/>
    <col min="6103" max="6103" width="11.42578125" style="27"/>
    <col min="6104" max="6104" width="17.5703125" style="27" customWidth="1"/>
    <col min="6105" max="6105" width="11.5703125" style="27" customWidth="1"/>
    <col min="6106" max="6109" width="11.42578125" style="27"/>
    <col min="6110" max="6110" width="22.5703125" style="27" customWidth="1"/>
    <col min="6111" max="6111" width="14" style="27" customWidth="1"/>
    <col min="6112" max="6112" width="1.7109375" style="27" customWidth="1"/>
    <col min="6113" max="6357" width="11.42578125" style="27"/>
    <col min="6358" max="6358" width="4.42578125" style="27" customWidth="1"/>
    <col min="6359" max="6359" width="11.42578125" style="27"/>
    <col min="6360" max="6360" width="17.5703125" style="27" customWidth="1"/>
    <col min="6361" max="6361" width="11.5703125" style="27" customWidth="1"/>
    <col min="6362" max="6365" width="11.42578125" style="27"/>
    <col min="6366" max="6366" width="22.5703125" style="27" customWidth="1"/>
    <col min="6367" max="6367" width="14" style="27" customWidth="1"/>
    <col min="6368" max="6368" width="1.7109375" style="27" customWidth="1"/>
    <col min="6369" max="6613" width="11.42578125" style="27"/>
    <col min="6614" max="6614" width="4.42578125" style="27" customWidth="1"/>
    <col min="6615" max="6615" width="11.42578125" style="27"/>
    <col min="6616" max="6616" width="17.5703125" style="27" customWidth="1"/>
    <col min="6617" max="6617" width="11.5703125" style="27" customWidth="1"/>
    <col min="6618" max="6621" width="11.42578125" style="27"/>
    <col min="6622" max="6622" width="22.5703125" style="27" customWidth="1"/>
    <col min="6623" max="6623" width="14" style="27" customWidth="1"/>
    <col min="6624" max="6624" width="1.7109375" style="27" customWidth="1"/>
    <col min="6625" max="6869" width="11.42578125" style="27"/>
    <col min="6870" max="6870" width="4.42578125" style="27" customWidth="1"/>
    <col min="6871" max="6871" width="11.42578125" style="27"/>
    <col min="6872" max="6872" width="17.5703125" style="27" customWidth="1"/>
    <col min="6873" max="6873" width="11.5703125" style="27" customWidth="1"/>
    <col min="6874" max="6877" width="11.42578125" style="27"/>
    <col min="6878" max="6878" width="22.5703125" style="27" customWidth="1"/>
    <col min="6879" max="6879" width="14" style="27" customWidth="1"/>
    <col min="6880" max="6880" width="1.7109375" style="27" customWidth="1"/>
    <col min="6881" max="7125" width="11.42578125" style="27"/>
    <col min="7126" max="7126" width="4.42578125" style="27" customWidth="1"/>
    <col min="7127" max="7127" width="11.42578125" style="27"/>
    <col min="7128" max="7128" width="17.5703125" style="27" customWidth="1"/>
    <col min="7129" max="7129" width="11.5703125" style="27" customWidth="1"/>
    <col min="7130" max="7133" width="11.42578125" style="27"/>
    <col min="7134" max="7134" width="22.5703125" style="27" customWidth="1"/>
    <col min="7135" max="7135" width="14" style="27" customWidth="1"/>
    <col min="7136" max="7136" width="1.7109375" style="27" customWidth="1"/>
    <col min="7137" max="7381" width="11.42578125" style="27"/>
    <col min="7382" max="7382" width="4.42578125" style="27" customWidth="1"/>
    <col min="7383" max="7383" width="11.42578125" style="27"/>
    <col min="7384" max="7384" width="17.5703125" style="27" customWidth="1"/>
    <col min="7385" max="7385" width="11.5703125" style="27" customWidth="1"/>
    <col min="7386" max="7389" width="11.42578125" style="27"/>
    <col min="7390" max="7390" width="22.5703125" style="27" customWidth="1"/>
    <col min="7391" max="7391" width="14" style="27" customWidth="1"/>
    <col min="7392" max="7392" width="1.7109375" style="27" customWidth="1"/>
    <col min="7393" max="7637" width="11.42578125" style="27"/>
    <col min="7638" max="7638" width="4.42578125" style="27" customWidth="1"/>
    <col min="7639" max="7639" width="11.42578125" style="27"/>
    <col min="7640" max="7640" width="17.5703125" style="27" customWidth="1"/>
    <col min="7641" max="7641" width="11.5703125" style="27" customWidth="1"/>
    <col min="7642" max="7645" width="11.42578125" style="27"/>
    <col min="7646" max="7646" width="22.5703125" style="27" customWidth="1"/>
    <col min="7647" max="7647" width="14" style="27" customWidth="1"/>
    <col min="7648" max="7648" width="1.7109375" style="27" customWidth="1"/>
    <col min="7649" max="7893" width="11.42578125" style="27"/>
    <col min="7894" max="7894" width="4.42578125" style="27" customWidth="1"/>
    <col min="7895" max="7895" width="11.42578125" style="27"/>
    <col min="7896" max="7896" width="17.5703125" style="27" customWidth="1"/>
    <col min="7897" max="7897" width="11.5703125" style="27" customWidth="1"/>
    <col min="7898" max="7901" width="11.42578125" style="27"/>
    <col min="7902" max="7902" width="22.5703125" style="27" customWidth="1"/>
    <col min="7903" max="7903" width="14" style="27" customWidth="1"/>
    <col min="7904" max="7904" width="1.7109375" style="27" customWidth="1"/>
    <col min="7905" max="8149" width="11.42578125" style="27"/>
    <col min="8150" max="8150" width="4.42578125" style="27" customWidth="1"/>
    <col min="8151" max="8151" width="11.42578125" style="27"/>
    <col min="8152" max="8152" width="17.5703125" style="27" customWidth="1"/>
    <col min="8153" max="8153" width="11.5703125" style="27" customWidth="1"/>
    <col min="8154" max="8157" width="11.42578125" style="27"/>
    <col min="8158" max="8158" width="22.5703125" style="27" customWidth="1"/>
    <col min="8159" max="8159" width="14" style="27" customWidth="1"/>
    <col min="8160" max="8160" width="1.7109375" style="27" customWidth="1"/>
    <col min="8161" max="8405" width="11.42578125" style="27"/>
    <col min="8406" max="8406" width="4.42578125" style="27" customWidth="1"/>
    <col min="8407" max="8407" width="11.42578125" style="27"/>
    <col min="8408" max="8408" width="17.5703125" style="27" customWidth="1"/>
    <col min="8409" max="8409" width="11.5703125" style="27" customWidth="1"/>
    <col min="8410" max="8413" width="11.42578125" style="27"/>
    <col min="8414" max="8414" width="22.5703125" style="27" customWidth="1"/>
    <col min="8415" max="8415" width="14" style="27" customWidth="1"/>
    <col min="8416" max="8416" width="1.7109375" style="27" customWidth="1"/>
    <col min="8417" max="8661" width="11.42578125" style="27"/>
    <col min="8662" max="8662" width="4.42578125" style="27" customWidth="1"/>
    <col min="8663" max="8663" width="11.42578125" style="27"/>
    <col min="8664" max="8664" width="17.5703125" style="27" customWidth="1"/>
    <col min="8665" max="8665" width="11.5703125" style="27" customWidth="1"/>
    <col min="8666" max="8669" width="11.42578125" style="27"/>
    <col min="8670" max="8670" width="22.5703125" style="27" customWidth="1"/>
    <col min="8671" max="8671" width="14" style="27" customWidth="1"/>
    <col min="8672" max="8672" width="1.7109375" style="27" customWidth="1"/>
    <col min="8673" max="8917" width="11.42578125" style="27"/>
    <col min="8918" max="8918" width="4.42578125" style="27" customWidth="1"/>
    <col min="8919" max="8919" width="11.42578125" style="27"/>
    <col min="8920" max="8920" width="17.5703125" style="27" customWidth="1"/>
    <col min="8921" max="8921" width="11.5703125" style="27" customWidth="1"/>
    <col min="8922" max="8925" width="11.42578125" style="27"/>
    <col min="8926" max="8926" width="22.5703125" style="27" customWidth="1"/>
    <col min="8927" max="8927" width="14" style="27" customWidth="1"/>
    <col min="8928" max="8928" width="1.7109375" style="27" customWidth="1"/>
    <col min="8929" max="9173" width="11.42578125" style="27"/>
    <col min="9174" max="9174" width="4.42578125" style="27" customWidth="1"/>
    <col min="9175" max="9175" width="11.42578125" style="27"/>
    <col min="9176" max="9176" width="17.5703125" style="27" customWidth="1"/>
    <col min="9177" max="9177" width="11.5703125" style="27" customWidth="1"/>
    <col min="9178" max="9181" width="11.42578125" style="27"/>
    <col min="9182" max="9182" width="22.5703125" style="27" customWidth="1"/>
    <col min="9183" max="9183" width="14" style="27" customWidth="1"/>
    <col min="9184" max="9184" width="1.7109375" style="27" customWidth="1"/>
    <col min="9185" max="9429" width="11.42578125" style="27"/>
    <col min="9430" max="9430" width="4.42578125" style="27" customWidth="1"/>
    <col min="9431" max="9431" width="11.42578125" style="27"/>
    <col min="9432" max="9432" width="17.5703125" style="27" customWidth="1"/>
    <col min="9433" max="9433" width="11.5703125" style="27" customWidth="1"/>
    <col min="9434" max="9437" width="11.42578125" style="27"/>
    <col min="9438" max="9438" width="22.5703125" style="27" customWidth="1"/>
    <col min="9439" max="9439" width="14" style="27" customWidth="1"/>
    <col min="9440" max="9440" width="1.7109375" style="27" customWidth="1"/>
    <col min="9441" max="9685" width="11.42578125" style="27"/>
    <col min="9686" max="9686" width="4.42578125" style="27" customWidth="1"/>
    <col min="9687" max="9687" width="11.42578125" style="27"/>
    <col min="9688" max="9688" width="17.5703125" style="27" customWidth="1"/>
    <col min="9689" max="9689" width="11.5703125" style="27" customWidth="1"/>
    <col min="9690" max="9693" width="11.42578125" style="27"/>
    <col min="9694" max="9694" width="22.5703125" style="27" customWidth="1"/>
    <col min="9695" max="9695" width="14" style="27" customWidth="1"/>
    <col min="9696" max="9696" width="1.7109375" style="27" customWidth="1"/>
    <col min="9697" max="9941" width="11.42578125" style="27"/>
    <col min="9942" max="9942" width="4.42578125" style="27" customWidth="1"/>
    <col min="9943" max="9943" width="11.42578125" style="27"/>
    <col min="9944" max="9944" width="17.5703125" style="27" customWidth="1"/>
    <col min="9945" max="9945" width="11.5703125" style="27" customWidth="1"/>
    <col min="9946" max="9949" width="11.42578125" style="27"/>
    <col min="9950" max="9950" width="22.5703125" style="27" customWidth="1"/>
    <col min="9951" max="9951" width="14" style="27" customWidth="1"/>
    <col min="9952" max="9952" width="1.7109375" style="27" customWidth="1"/>
    <col min="9953" max="10197" width="11.42578125" style="27"/>
    <col min="10198" max="10198" width="4.42578125" style="27" customWidth="1"/>
    <col min="10199" max="10199" width="11.42578125" style="27"/>
    <col min="10200" max="10200" width="17.5703125" style="27" customWidth="1"/>
    <col min="10201" max="10201" width="11.5703125" style="27" customWidth="1"/>
    <col min="10202" max="10205" width="11.42578125" style="27"/>
    <col min="10206" max="10206" width="22.5703125" style="27" customWidth="1"/>
    <col min="10207" max="10207" width="14" style="27" customWidth="1"/>
    <col min="10208" max="10208" width="1.7109375" style="27" customWidth="1"/>
    <col min="10209" max="10453" width="11.42578125" style="27"/>
    <col min="10454" max="10454" width="4.42578125" style="27" customWidth="1"/>
    <col min="10455" max="10455" width="11.42578125" style="27"/>
    <col min="10456" max="10456" width="17.5703125" style="27" customWidth="1"/>
    <col min="10457" max="10457" width="11.5703125" style="27" customWidth="1"/>
    <col min="10458" max="10461" width="11.42578125" style="27"/>
    <col min="10462" max="10462" width="22.5703125" style="27" customWidth="1"/>
    <col min="10463" max="10463" width="14" style="27" customWidth="1"/>
    <col min="10464" max="10464" width="1.7109375" style="27" customWidth="1"/>
    <col min="10465" max="10709" width="11.42578125" style="27"/>
    <col min="10710" max="10710" width="4.42578125" style="27" customWidth="1"/>
    <col min="10711" max="10711" width="11.42578125" style="27"/>
    <col min="10712" max="10712" width="17.5703125" style="27" customWidth="1"/>
    <col min="10713" max="10713" width="11.5703125" style="27" customWidth="1"/>
    <col min="10714" max="10717" width="11.42578125" style="27"/>
    <col min="10718" max="10718" width="22.5703125" style="27" customWidth="1"/>
    <col min="10719" max="10719" width="14" style="27" customWidth="1"/>
    <col min="10720" max="10720" width="1.7109375" style="27" customWidth="1"/>
    <col min="10721" max="10965" width="11.42578125" style="27"/>
    <col min="10966" max="10966" width="4.42578125" style="27" customWidth="1"/>
    <col min="10967" max="10967" width="11.42578125" style="27"/>
    <col min="10968" max="10968" width="17.5703125" style="27" customWidth="1"/>
    <col min="10969" max="10969" width="11.5703125" style="27" customWidth="1"/>
    <col min="10970" max="10973" width="11.42578125" style="27"/>
    <col min="10974" max="10974" width="22.5703125" style="27" customWidth="1"/>
    <col min="10975" max="10975" width="14" style="27" customWidth="1"/>
    <col min="10976" max="10976" width="1.7109375" style="27" customWidth="1"/>
    <col min="10977" max="11221" width="11.42578125" style="27"/>
    <col min="11222" max="11222" width="4.42578125" style="27" customWidth="1"/>
    <col min="11223" max="11223" width="11.42578125" style="27"/>
    <col min="11224" max="11224" width="17.5703125" style="27" customWidth="1"/>
    <col min="11225" max="11225" width="11.5703125" style="27" customWidth="1"/>
    <col min="11226" max="11229" width="11.42578125" style="27"/>
    <col min="11230" max="11230" width="22.5703125" style="27" customWidth="1"/>
    <col min="11231" max="11231" width="14" style="27" customWidth="1"/>
    <col min="11232" max="11232" width="1.7109375" style="27" customWidth="1"/>
    <col min="11233" max="11477" width="11.42578125" style="27"/>
    <col min="11478" max="11478" width="4.42578125" style="27" customWidth="1"/>
    <col min="11479" max="11479" width="11.42578125" style="27"/>
    <col min="11480" max="11480" width="17.5703125" style="27" customWidth="1"/>
    <col min="11481" max="11481" width="11.5703125" style="27" customWidth="1"/>
    <col min="11482" max="11485" width="11.42578125" style="27"/>
    <col min="11486" max="11486" width="22.5703125" style="27" customWidth="1"/>
    <col min="11487" max="11487" width="14" style="27" customWidth="1"/>
    <col min="11488" max="11488" width="1.7109375" style="27" customWidth="1"/>
    <col min="11489" max="11733" width="11.42578125" style="27"/>
    <col min="11734" max="11734" width="4.42578125" style="27" customWidth="1"/>
    <col min="11735" max="11735" width="11.42578125" style="27"/>
    <col min="11736" max="11736" width="17.5703125" style="27" customWidth="1"/>
    <col min="11737" max="11737" width="11.5703125" style="27" customWidth="1"/>
    <col min="11738" max="11741" width="11.42578125" style="27"/>
    <col min="11742" max="11742" width="22.5703125" style="27" customWidth="1"/>
    <col min="11743" max="11743" width="14" style="27" customWidth="1"/>
    <col min="11744" max="11744" width="1.7109375" style="27" customWidth="1"/>
    <col min="11745" max="11989" width="11.42578125" style="27"/>
    <col min="11990" max="11990" width="4.42578125" style="27" customWidth="1"/>
    <col min="11991" max="11991" width="11.42578125" style="27"/>
    <col min="11992" max="11992" width="17.5703125" style="27" customWidth="1"/>
    <col min="11993" max="11993" width="11.5703125" style="27" customWidth="1"/>
    <col min="11994" max="11997" width="11.42578125" style="27"/>
    <col min="11998" max="11998" width="22.5703125" style="27" customWidth="1"/>
    <col min="11999" max="11999" width="14" style="27" customWidth="1"/>
    <col min="12000" max="12000" width="1.7109375" style="27" customWidth="1"/>
    <col min="12001" max="12245" width="11.42578125" style="27"/>
    <col min="12246" max="12246" width="4.42578125" style="27" customWidth="1"/>
    <col min="12247" max="12247" width="11.42578125" style="27"/>
    <col min="12248" max="12248" width="17.5703125" style="27" customWidth="1"/>
    <col min="12249" max="12249" width="11.5703125" style="27" customWidth="1"/>
    <col min="12250" max="12253" width="11.42578125" style="27"/>
    <col min="12254" max="12254" width="22.5703125" style="27" customWidth="1"/>
    <col min="12255" max="12255" width="14" style="27" customWidth="1"/>
    <col min="12256" max="12256" width="1.7109375" style="27" customWidth="1"/>
    <col min="12257" max="12501" width="11.42578125" style="27"/>
    <col min="12502" max="12502" width="4.42578125" style="27" customWidth="1"/>
    <col min="12503" max="12503" width="11.42578125" style="27"/>
    <col min="12504" max="12504" width="17.5703125" style="27" customWidth="1"/>
    <col min="12505" max="12505" width="11.5703125" style="27" customWidth="1"/>
    <col min="12506" max="12509" width="11.42578125" style="27"/>
    <col min="12510" max="12510" width="22.5703125" style="27" customWidth="1"/>
    <col min="12511" max="12511" width="14" style="27" customWidth="1"/>
    <col min="12512" max="12512" width="1.7109375" style="27" customWidth="1"/>
    <col min="12513" max="12757" width="11.42578125" style="27"/>
    <col min="12758" max="12758" width="4.42578125" style="27" customWidth="1"/>
    <col min="12759" max="12759" width="11.42578125" style="27"/>
    <col min="12760" max="12760" width="17.5703125" style="27" customWidth="1"/>
    <col min="12761" max="12761" width="11.5703125" style="27" customWidth="1"/>
    <col min="12762" max="12765" width="11.42578125" style="27"/>
    <col min="12766" max="12766" width="22.5703125" style="27" customWidth="1"/>
    <col min="12767" max="12767" width="14" style="27" customWidth="1"/>
    <col min="12768" max="12768" width="1.7109375" style="27" customWidth="1"/>
    <col min="12769" max="13013" width="11.42578125" style="27"/>
    <col min="13014" max="13014" width="4.42578125" style="27" customWidth="1"/>
    <col min="13015" max="13015" width="11.42578125" style="27"/>
    <col min="13016" max="13016" width="17.5703125" style="27" customWidth="1"/>
    <col min="13017" max="13017" width="11.5703125" style="27" customWidth="1"/>
    <col min="13018" max="13021" width="11.42578125" style="27"/>
    <col min="13022" max="13022" width="22.5703125" style="27" customWidth="1"/>
    <col min="13023" max="13023" width="14" style="27" customWidth="1"/>
    <col min="13024" max="13024" width="1.7109375" style="27" customWidth="1"/>
    <col min="13025" max="13269" width="11.42578125" style="27"/>
    <col min="13270" max="13270" width="4.42578125" style="27" customWidth="1"/>
    <col min="13271" max="13271" width="11.42578125" style="27"/>
    <col min="13272" max="13272" width="17.5703125" style="27" customWidth="1"/>
    <col min="13273" max="13273" width="11.5703125" style="27" customWidth="1"/>
    <col min="13274" max="13277" width="11.42578125" style="27"/>
    <col min="13278" max="13278" width="22.5703125" style="27" customWidth="1"/>
    <col min="13279" max="13279" width="14" style="27" customWidth="1"/>
    <col min="13280" max="13280" width="1.7109375" style="27" customWidth="1"/>
    <col min="13281" max="13525" width="11.42578125" style="27"/>
    <col min="13526" max="13526" width="4.42578125" style="27" customWidth="1"/>
    <col min="13527" max="13527" width="11.42578125" style="27"/>
    <col min="13528" max="13528" width="17.5703125" style="27" customWidth="1"/>
    <col min="13529" max="13529" width="11.5703125" style="27" customWidth="1"/>
    <col min="13530" max="13533" width="11.42578125" style="27"/>
    <col min="13534" max="13534" width="22.5703125" style="27" customWidth="1"/>
    <col min="13535" max="13535" width="14" style="27" customWidth="1"/>
    <col min="13536" max="13536" width="1.7109375" style="27" customWidth="1"/>
    <col min="13537" max="13781" width="11.42578125" style="27"/>
    <col min="13782" max="13782" width="4.42578125" style="27" customWidth="1"/>
    <col min="13783" max="13783" width="11.42578125" style="27"/>
    <col min="13784" max="13784" width="17.5703125" style="27" customWidth="1"/>
    <col min="13785" max="13785" width="11.5703125" style="27" customWidth="1"/>
    <col min="13786" max="13789" width="11.42578125" style="27"/>
    <col min="13790" max="13790" width="22.5703125" style="27" customWidth="1"/>
    <col min="13791" max="13791" width="14" style="27" customWidth="1"/>
    <col min="13792" max="13792" width="1.7109375" style="27" customWidth="1"/>
    <col min="13793" max="14037" width="11.42578125" style="27"/>
    <col min="14038" max="14038" width="4.42578125" style="27" customWidth="1"/>
    <col min="14039" max="14039" width="11.42578125" style="27"/>
    <col min="14040" max="14040" width="17.5703125" style="27" customWidth="1"/>
    <col min="14041" max="14041" width="11.5703125" style="27" customWidth="1"/>
    <col min="14042" max="14045" width="11.42578125" style="27"/>
    <col min="14046" max="14046" width="22.5703125" style="27" customWidth="1"/>
    <col min="14047" max="14047" width="14" style="27" customWidth="1"/>
    <col min="14048" max="14048" width="1.7109375" style="27" customWidth="1"/>
    <col min="14049" max="14293" width="11.42578125" style="27"/>
    <col min="14294" max="14294" width="4.42578125" style="27" customWidth="1"/>
    <col min="14295" max="14295" width="11.42578125" style="27"/>
    <col min="14296" max="14296" width="17.5703125" style="27" customWidth="1"/>
    <col min="14297" max="14297" width="11.5703125" style="27" customWidth="1"/>
    <col min="14298" max="14301" width="11.42578125" style="27"/>
    <col min="14302" max="14302" width="22.5703125" style="27" customWidth="1"/>
    <col min="14303" max="14303" width="14" style="27" customWidth="1"/>
    <col min="14304" max="14304" width="1.7109375" style="27" customWidth="1"/>
    <col min="14305" max="14549" width="11.42578125" style="27"/>
    <col min="14550" max="14550" width="4.42578125" style="27" customWidth="1"/>
    <col min="14551" max="14551" width="11.42578125" style="27"/>
    <col min="14552" max="14552" width="17.5703125" style="27" customWidth="1"/>
    <col min="14553" max="14553" width="11.5703125" style="27" customWidth="1"/>
    <col min="14554" max="14557" width="11.42578125" style="27"/>
    <col min="14558" max="14558" width="22.5703125" style="27" customWidth="1"/>
    <col min="14559" max="14559" width="14" style="27" customWidth="1"/>
    <col min="14560" max="14560" width="1.7109375" style="27" customWidth="1"/>
    <col min="14561" max="14805" width="11.42578125" style="27"/>
    <col min="14806" max="14806" width="4.42578125" style="27" customWidth="1"/>
    <col min="14807" max="14807" width="11.42578125" style="27"/>
    <col min="14808" max="14808" width="17.5703125" style="27" customWidth="1"/>
    <col min="14809" max="14809" width="11.5703125" style="27" customWidth="1"/>
    <col min="14810" max="14813" width="11.42578125" style="27"/>
    <col min="14814" max="14814" width="22.5703125" style="27" customWidth="1"/>
    <col min="14815" max="14815" width="14" style="27" customWidth="1"/>
    <col min="14816" max="14816" width="1.7109375" style="27" customWidth="1"/>
    <col min="14817" max="15061" width="11.42578125" style="27"/>
    <col min="15062" max="15062" width="4.42578125" style="27" customWidth="1"/>
    <col min="15063" max="15063" width="11.42578125" style="27"/>
    <col min="15064" max="15064" width="17.5703125" style="27" customWidth="1"/>
    <col min="15065" max="15065" width="11.5703125" style="27" customWidth="1"/>
    <col min="15066" max="15069" width="11.42578125" style="27"/>
    <col min="15070" max="15070" width="22.5703125" style="27" customWidth="1"/>
    <col min="15071" max="15071" width="14" style="27" customWidth="1"/>
    <col min="15072" max="15072" width="1.7109375" style="27" customWidth="1"/>
    <col min="15073" max="15317" width="11.42578125" style="27"/>
    <col min="15318" max="15318" width="4.42578125" style="27" customWidth="1"/>
    <col min="15319" max="15319" width="11.42578125" style="27"/>
    <col min="15320" max="15320" width="17.5703125" style="27" customWidth="1"/>
    <col min="15321" max="15321" width="11.5703125" style="27" customWidth="1"/>
    <col min="15322" max="15325" width="11.42578125" style="27"/>
    <col min="15326" max="15326" width="22.5703125" style="27" customWidth="1"/>
    <col min="15327" max="15327" width="14" style="27" customWidth="1"/>
    <col min="15328" max="15328" width="1.7109375" style="27" customWidth="1"/>
    <col min="15329" max="15573" width="11.42578125" style="27"/>
    <col min="15574" max="15574" width="4.42578125" style="27" customWidth="1"/>
    <col min="15575" max="15575" width="11.42578125" style="27"/>
    <col min="15576" max="15576" width="17.5703125" style="27" customWidth="1"/>
    <col min="15577" max="15577" width="11.5703125" style="27" customWidth="1"/>
    <col min="15578" max="15581" width="11.42578125" style="27"/>
    <col min="15582" max="15582" width="22.5703125" style="27" customWidth="1"/>
    <col min="15583" max="15583" width="14" style="27" customWidth="1"/>
    <col min="15584" max="15584" width="1.7109375" style="27" customWidth="1"/>
    <col min="15585" max="15829" width="11.42578125" style="27"/>
    <col min="15830" max="15830" width="4.42578125" style="27" customWidth="1"/>
    <col min="15831" max="15831" width="11.42578125" style="27"/>
    <col min="15832" max="15832" width="17.5703125" style="27" customWidth="1"/>
    <col min="15833" max="15833" width="11.5703125" style="27" customWidth="1"/>
    <col min="15834" max="15837" width="11.42578125" style="27"/>
    <col min="15838" max="15838" width="22.5703125" style="27" customWidth="1"/>
    <col min="15839" max="15839" width="14" style="27" customWidth="1"/>
    <col min="15840" max="15840" width="1.7109375" style="27" customWidth="1"/>
    <col min="15841" max="16085" width="11.42578125" style="27"/>
    <col min="16086" max="16086" width="4.42578125" style="27" customWidth="1"/>
    <col min="16087" max="16087" width="11.42578125" style="27"/>
    <col min="16088" max="16088" width="17.5703125" style="27" customWidth="1"/>
    <col min="16089" max="16089" width="11.5703125" style="27" customWidth="1"/>
    <col min="16090" max="16093" width="11.42578125" style="27"/>
    <col min="16094" max="16094" width="22.5703125" style="27" customWidth="1"/>
    <col min="16095" max="16095" width="14" style="27" customWidth="1"/>
    <col min="16096" max="16096" width="1.7109375" style="27" customWidth="1"/>
    <col min="16097" max="16384" width="11.42578125" style="27"/>
  </cols>
  <sheetData>
    <row r="1" spans="2:10" ht="18" customHeight="1" thickBot="1" x14ac:dyDescent="0.25"/>
    <row r="2" spans="2:10" ht="19.5" customHeight="1" x14ac:dyDescent="0.2">
      <c r="B2" s="28"/>
      <c r="C2" s="29"/>
      <c r="D2" s="30" t="s">
        <v>165</v>
      </c>
      <c r="E2" s="31"/>
      <c r="F2" s="31"/>
      <c r="G2" s="31"/>
      <c r="H2" s="31"/>
      <c r="I2" s="32"/>
      <c r="J2" s="33" t="s">
        <v>166</v>
      </c>
    </row>
    <row r="3" spans="2:10" ht="13.5" thickBot="1" x14ac:dyDescent="0.25">
      <c r="B3" s="34"/>
      <c r="C3" s="35"/>
      <c r="D3" s="36"/>
      <c r="E3" s="37"/>
      <c r="F3" s="37"/>
      <c r="G3" s="37"/>
      <c r="H3" s="37"/>
      <c r="I3" s="38"/>
      <c r="J3" s="39"/>
    </row>
    <row r="4" spans="2:10" x14ac:dyDescent="0.2">
      <c r="B4" s="34"/>
      <c r="C4" s="35"/>
      <c r="D4" s="30" t="s">
        <v>167</v>
      </c>
      <c r="E4" s="31"/>
      <c r="F4" s="31"/>
      <c r="G4" s="31"/>
      <c r="H4" s="31"/>
      <c r="I4" s="32"/>
      <c r="J4" s="33" t="s">
        <v>168</v>
      </c>
    </row>
    <row r="5" spans="2:10" x14ac:dyDescent="0.2">
      <c r="B5" s="34"/>
      <c r="C5" s="35"/>
      <c r="D5" s="40"/>
      <c r="E5" s="41"/>
      <c r="F5" s="41"/>
      <c r="G5" s="41"/>
      <c r="H5" s="41"/>
      <c r="I5" s="42"/>
      <c r="J5" s="43"/>
    </row>
    <row r="6" spans="2:10" ht="13.5" thickBot="1" x14ac:dyDescent="0.25">
      <c r="B6" s="44"/>
      <c r="C6" s="45"/>
      <c r="D6" s="36"/>
      <c r="E6" s="37"/>
      <c r="F6" s="37"/>
      <c r="G6" s="37"/>
      <c r="H6" s="37"/>
      <c r="I6" s="38"/>
      <c r="J6" s="39"/>
    </row>
    <row r="7" spans="2:10" x14ac:dyDescent="0.2">
      <c r="B7" s="46"/>
      <c r="J7" s="47"/>
    </row>
    <row r="8" spans="2:10" x14ac:dyDescent="0.2">
      <c r="B8" s="46"/>
      <c r="J8" s="47"/>
    </row>
    <row r="9" spans="2:10" x14ac:dyDescent="0.2">
      <c r="B9" s="46"/>
      <c r="J9" s="47"/>
    </row>
    <row r="10" spans="2:10" x14ac:dyDescent="0.2">
      <c r="B10" s="46"/>
      <c r="C10" s="27" t="s">
        <v>189</v>
      </c>
      <c r="E10" s="48"/>
      <c r="J10" s="47"/>
    </row>
    <row r="11" spans="2:10" x14ac:dyDescent="0.2">
      <c r="B11" s="46"/>
      <c r="J11" s="47"/>
    </row>
    <row r="12" spans="2:10" x14ac:dyDescent="0.2">
      <c r="B12" s="46"/>
      <c r="C12" s="27" t="s">
        <v>190</v>
      </c>
      <c r="J12" s="47"/>
    </row>
    <row r="13" spans="2:10" x14ac:dyDescent="0.2">
      <c r="B13" s="46"/>
      <c r="C13" s="27" t="s">
        <v>191</v>
      </c>
      <c r="J13" s="47"/>
    </row>
    <row r="14" spans="2:10" x14ac:dyDescent="0.2">
      <c r="B14" s="46"/>
      <c r="J14" s="47"/>
    </row>
    <row r="15" spans="2:10" x14ac:dyDescent="0.2">
      <c r="B15" s="46"/>
      <c r="C15" s="27" t="s">
        <v>192</v>
      </c>
      <c r="J15" s="47"/>
    </row>
    <row r="16" spans="2:10" x14ac:dyDescent="0.2">
      <c r="B16" s="46"/>
      <c r="C16" s="49"/>
      <c r="J16" s="47"/>
    </row>
    <row r="17" spans="2:10" x14ac:dyDescent="0.2">
      <c r="B17" s="46"/>
      <c r="C17" s="27" t="s">
        <v>193</v>
      </c>
      <c r="D17" s="48"/>
      <c r="H17" s="50" t="s">
        <v>169</v>
      </c>
      <c r="I17" s="50" t="s">
        <v>170</v>
      </c>
      <c r="J17" s="47"/>
    </row>
    <row r="18" spans="2:10" x14ac:dyDescent="0.2">
      <c r="B18" s="46"/>
      <c r="C18" s="51" t="s">
        <v>171</v>
      </c>
      <c r="D18" s="51"/>
      <c r="E18" s="51"/>
      <c r="F18" s="51"/>
      <c r="H18" s="50">
        <v>39</v>
      </c>
      <c r="I18" s="52">
        <v>115245350</v>
      </c>
      <c r="J18" s="47"/>
    </row>
    <row r="19" spans="2:10" x14ac:dyDescent="0.2">
      <c r="B19" s="46"/>
      <c r="C19" s="27" t="s">
        <v>172</v>
      </c>
      <c r="H19" s="53">
        <v>11</v>
      </c>
      <c r="I19" s="54">
        <v>23384107</v>
      </c>
      <c r="J19" s="47"/>
    </row>
    <row r="20" spans="2:10" x14ac:dyDescent="0.2">
      <c r="B20" s="46"/>
      <c r="C20" s="27" t="s">
        <v>173</v>
      </c>
      <c r="H20" s="53">
        <v>12</v>
      </c>
      <c r="I20" s="54">
        <v>51606743</v>
      </c>
      <c r="J20" s="47"/>
    </row>
    <row r="21" spans="2:10" x14ac:dyDescent="0.2">
      <c r="B21" s="46"/>
      <c r="C21" s="27" t="s">
        <v>174</v>
      </c>
      <c r="H21" s="53">
        <v>3</v>
      </c>
      <c r="I21" s="54">
        <v>259222</v>
      </c>
      <c r="J21" s="47"/>
    </row>
    <row r="22" spans="2:10" x14ac:dyDescent="0.2">
      <c r="B22" s="46"/>
      <c r="C22" s="27" t="s">
        <v>175</v>
      </c>
      <c r="H22" s="53"/>
      <c r="I22" s="54"/>
      <c r="J22" s="47"/>
    </row>
    <row r="23" spans="2:10" x14ac:dyDescent="0.2">
      <c r="B23" s="46"/>
      <c r="C23" s="27" t="s">
        <v>176</v>
      </c>
      <c r="H23" s="53"/>
      <c r="I23" s="54"/>
      <c r="J23" s="47"/>
    </row>
    <row r="24" spans="2:10" x14ac:dyDescent="0.2">
      <c r="B24" s="46"/>
      <c r="C24" s="27" t="s">
        <v>177</v>
      </c>
      <c r="H24" s="55"/>
      <c r="I24" s="56"/>
      <c r="J24" s="47"/>
    </row>
    <row r="25" spans="2:10" x14ac:dyDescent="0.2">
      <c r="B25" s="46"/>
      <c r="C25" s="51" t="s">
        <v>178</v>
      </c>
      <c r="D25" s="51"/>
      <c r="E25" s="51"/>
      <c r="F25" s="51"/>
      <c r="H25" s="50">
        <f>SUM(H19:H24)</f>
        <v>26</v>
      </c>
      <c r="I25" s="57">
        <f>(I19+I20+I21+I22+I23+I24)</f>
        <v>75250072</v>
      </c>
      <c r="J25" s="47"/>
    </row>
    <row r="26" spans="2:10" x14ac:dyDescent="0.2">
      <c r="B26" s="46"/>
      <c r="C26" s="27" t="s">
        <v>179</v>
      </c>
      <c r="H26" s="53">
        <v>12</v>
      </c>
      <c r="I26" s="54">
        <v>24202716</v>
      </c>
      <c r="J26" s="47"/>
    </row>
    <row r="27" spans="2:10" x14ac:dyDescent="0.2">
      <c r="B27" s="46"/>
      <c r="C27" s="27" t="s">
        <v>180</v>
      </c>
      <c r="H27" s="53"/>
      <c r="I27" s="54"/>
      <c r="J27" s="47"/>
    </row>
    <row r="28" spans="2:10" ht="13.5" thickBot="1" x14ac:dyDescent="0.25">
      <c r="B28" s="46"/>
      <c r="C28" s="27" t="s">
        <v>181</v>
      </c>
      <c r="H28" s="58">
        <v>1</v>
      </c>
      <c r="I28" s="59">
        <v>15792562</v>
      </c>
      <c r="J28" s="47"/>
    </row>
    <row r="29" spans="2:10" ht="12.75" customHeight="1" x14ac:dyDescent="0.2">
      <c r="B29" s="46"/>
      <c r="C29" s="51" t="s">
        <v>182</v>
      </c>
      <c r="D29" s="51"/>
      <c r="E29" s="51"/>
      <c r="F29" s="51"/>
      <c r="H29" s="53">
        <f>H26+H28</f>
        <v>13</v>
      </c>
      <c r="I29" s="57">
        <f>(I28+I26)</f>
        <v>39995278</v>
      </c>
      <c r="J29" s="47"/>
    </row>
    <row r="30" spans="2:10" x14ac:dyDescent="0.2">
      <c r="B30" s="46"/>
      <c r="C30" s="27" t="s">
        <v>183</v>
      </c>
      <c r="D30" s="51"/>
      <c r="E30" s="51"/>
      <c r="F30" s="51"/>
      <c r="H30" s="60"/>
      <c r="I30" s="56"/>
      <c r="J30" s="47"/>
    </row>
    <row r="31" spans="2:10" x14ac:dyDescent="0.2">
      <c r="B31" s="46"/>
      <c r="C31" s="51" t="s">
        <v>184</v>
      </c>
      <c r="D31" s="51"/>
      <c r="E31" s="51"/>
      <c r="F31" s="51"/>
      <c r="H31" s="50">
        <f>H30</f>
        <v>0</v>
      </c>
      <c r="I31" s="57">
        <f>I30</f>
        <v>0</v>
      </c>
      <c r="J31" s="47"/>
    </row>
    <row r="32" spans="2:10" x14ac:dyDescent="0.2">
      <c r="B32" s="46"/>
      <c r="C32" s="51"/>
      <c r="D32" s="51"/>
      <c r="E32" s="51"/>
      <c r="F32" s="51"/>
      <c r="H32" s="50"/>
      <c r="I32" s="57"/>
      <c r="J32" s="47"/>
    </row>
    <row r="33" spans="2:10" ht="13.5" thickBot="1" x14ac:dyDescent="0.25">
      <c r="B33" s="46"/>
      <c r="C33" s="51" t="s">
        <v>185</v>
      </c>
      <c r="D33" s="51"/>
      <c r="H33" s="61">
        <f>(H25+H29+H31)</f>
        <v>39</v>
      </c>
      <c r="I33" s="62">
        <f>(I25+I29+I31)</f>
        <v>115245350</v>
      </c>
      <c r="J33" s="47"/>
    </row>
    <row r="34" spans="2:10" ht="13.5" thickTop="1" x14ac:dyDescent="0.2">
      <c r="B34" s="46"/>
      <c r="C34" s="51"/>
      <c r="D34" s="51"/>
      <c r="H34" s="63"/>
      <c r="I34" s="54"/>
      <c r="J34" s="47"/>
    </row>
    <row r="35" spans="2:10" x14ac:dyDescent="0.2">
      <c r="B35" s="46"/>
      <c r="G35" s="63"/>
      <c r="H35" s="63"/>
      <c r="I35" s="63"/>
      <c r="J35" s="47"/>
    </row>
    <row r="36" spans="2:10" x14ac:dyDescent="0.2">
      <c r="B36" s="46"/>
      <c r="G36" s="63"/>
      <c r="H36" s="63"/>
      <c r="I36" s="63"/>
      <c r="J36" s="47"/>
    </row>
    <row r="37" spans="2:10" x14ac:dyDescent="0.2">
      <c r="B37" s="46"/>
      <c r="G37" s="63"/>
      <c r="H37" s="63"/>
      <c r="I37" s="63"/>
      <c r="J37" s="47"/>
    </row>
    <row r="38" spans="2:10" ht="13.5" thickBot="1" x14ac:dyDescent="0.25">
      <c r="B38" s="46"/>
      <c r="C38" s="64"/>
      <c r="D38" s="64"/>
      <c r="G38" s="64" t="s">
        <v>186</v>
      </c>
      <c r="H38" s="64"/>
      <c r="I38" s="63"/>
      <c r="J38" s="47"/>
    </row>
    <row r="39" spans="2:10" x14ac:dyDescent="0.2">
      <c r="B39" s="46"/>
      <c r="C39" s="63" t="s">
        <v>187</v>
      </c>
      <c r="D39" s="63"/>
      <c r="G39" s="63" t="s">
        <v>188</v>
      </c>
      <c r="H39" s="63"/>
      <c r="I39" s="63"/>
      <c r="J39" s="47"/>
    </row>
    <row r="40" spans="2:10" ht="18.75" customHeight="1" x14ac:dyDescent="0.2">
      <c r="B40" s="46"/>
      <c r="G40" s="63"/>
      <c r="H40" s="63"/>
      <c r="I40" s="63"/>
      <c r="J40" s="47"/>
    </row>
    <row r="41" spans="2:10" ht="13.5" thickBot="1" x14ac:dyDescent="0.25">
      <c r="B41" s="65"/>
      <c r="C41" s="66"/>
      <c r="D41" s="66"/>
      <c r="E41" s="66"/>
      <c r="F41" s="66"/>
      <c r="G41" s="64"/>
      <c r="H41" s="64"/>
      <c r="I41" s="64"/>
      <c r="J41" s="67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TD</vt:lpstr>
      <vt:lpstr>ESTADO DE CADA FACTURA</vt:lpstr>
      <vt:lpstr>FOR-CSA-018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Diego Fernando Fernandez Valencia</dc:creator>
  <cp:lastModifiedBy>Diego Fernando Fernandez Valencia</cp:lastModifiedBy>
  <dcterms:created xsi:type="dcterms:W3CDTF">2015-06-05T18:19:34Z</dcterms:created>
  <dcterms:modified xsi:type="dcterms:W3CDTF">2022-02-25T18:48:31Z</dcterms:modified>
</cp:coreProperties>
</file>