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SAN ANTONIO DE LOS CABALLEROS ANSERMAN NUEVO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externalReferences>
    <externalReference r:id="rId5"/>
  </externalReferences>
  <calcPr calcId="152511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Y1" i="2"/>
  <c r="AA1" i="2"/>
  <c r="AB1" i="2"/>
  <c r="X1" i="2" l="1"/>
  <c r="U1" i="2"/>
  <c r="V1" i="2"/>
  <c r="W1" i="2"/>
  <c r="T1" i="2"/>
  <c r="K1" i="2"/>
  <c r="L1" i="2"/>
  <c r="J76" i="1" l="1"/>
  <c r="J87" i="1"/>
  <c r="H92" i="1"/>
  <c r="J92" i="1" s="1"/>
  <c r="H91" i="1"/>
  <c r="J91" i="1" s="1"/>
  <c r="H90" i="1"/>
  <c r="J90" i="1" s="1"/>
  <c r="H89" i="1"/>
  <c r="J89" i="1" s="1"/>
  <c r="H88" i="1"/>
  <c r="J88" i="1" s="1"/>
  <c r="H86" i="1"/>
  <c r="J86" i="1" s="1"/>
  <c r="H85" i="1"/>
  <c r="J85" i="1" s="1"/>
  <c r="H84" i="1"/>
  <c r="J84" i="1" s="1"/>
  <c r="H83" i="1"/>
  <c r="J83" i="1" s="1"/>
  <c r="H82" i="1"/>
  <c r="J82" i="1" s="1"/>
  <c r="H81" i="1"/>
  <c r="J81" i="1" s="1"/>
  <c r="H80" i="1"/>
  <c r="J80" i="1" s="1"/>
  <c r="H79" i="1"/>
  <c r="J79" i="1" s="1"/>
  <c r="H78" i="1"/>
  <c r="J78" i="1" s="1"/>
  <c r="H77" i="1"/>
  <c r="J77" i="1" s="1"/>
  <c r="G95" i="1" l="1"/>
  <c r="I95" i="1"/>
  <c r="H69" i="1"/>
  <c r="J69" i="1" s="1"/>
  <c r="H68" i="1"/>
  <c r="J68" i="1" s="1"/>
  <c r="H67" i="1"/>
  <c r="J67" i="1" s="1"/>
  <c r="F95" i="1" l="1"/>
  <c r="J94" i="1"/>
  <c r="H75" i="1"/>
  <c r="J75" i="1" s="1"/>
  <c r="H74" i="1"/>
  <c r="J74" i="1" s="1"/>
  <c r="H73" i="1"/>
  <c r="J73" i="1" s="1"/>
  <c r="H72" i="1"/>
  <c r="J72" i="1" s="1"/>
  <c r="H71" i="1"/>
  <c r="J71" i="1" s="1"/>
  <c r="H70" i="1"/>
  <c r="J70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K5" i="1"/>
  <c r="J8" i="1" l="1"/>
  <c r="J95" i="1" s="1"/>
  <c r="H95" i="1"/>
</calcChain>
</file>

<file path=xl/sharedStrings.xml><?xml version="1.0" encoding="utf-8"?>
<sst xmlns="http://schemas.openxmlformats.org/spreadsheetml/2006/main" count="272" uniqueCount="128">
  <si>
    <t>EMPRESA SOCIAL DEL ESTADO</t>
  </si>
  <si>
    <t>HOSPITAL SANTA ANA DE LOS CABALLEROS</t>
  </si>
  <si>
    <t>ESTADO DE  CARTERA</t>
  </si>
  <si>
    <t>CODIGO 001</t>
  </si>
  <si>
    <t>Mes Facturado</t>
  </si>
  <si>
    <t>Fecha Recibido</t>
  </si>
  <si>
    <t>Factura</t>
  </si>
  <si>
    <t>Valor Facturado</t>
  </si>
  <si>
    <t>Valor Descuentos</t>
  </si>
  <si>
    <t>Valor a Pagar</t>
  </si>
  <si>
    <t>Valor Cancelado</t>
  </si>
  <si>
    <t>Valor que Adeuda</t>
  </si>
  <si>
    <t>Observaciones</t>
  </si>
  <si>
    <t>NIT</t>
  </si>
  <si>
    <t>EPS</t>
  </si>
  <si>
    <t>TOTALES</t>
  </si>
  <si>
    <t xml:space="preserve">COMFENALCO  VALLE 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</si>
  <si>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</si>
  <si>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</si>
  <si>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</si>
  <si>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</si>
  <si>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</si>
  <si>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</si>
  <si>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</si>
  <si>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</si>
  <si>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</si>
  <si>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</si>
  <si>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</si>
  <si>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</si>
  <si>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</si>
  <si>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</si>
  <si>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</si>
  <si>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</si>
  <si>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</si>
  <si>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</si>
  <si>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</si>
  <si>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</si>
  <si>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</si>
  <si>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CRUZADO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</si>
  <si>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</si>
  <si>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</si>
  <si>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</si>
  <si>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</si>
  <si>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</si>
  <si>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</si>
  <si>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</si>
  <si>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</si>
  <si>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</si>
  <si>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ULTIMO ESTADO FACT</t>
  </si>
  <si>
    <t>CLASIFICACION GLOSA</t>
  </si>
  <si>
    <t>NUMERO INGRESO FACT</t>
  </si>
  <si>
    <t>F RAD SASS</t>
  </si>
  <si>
    <t>HOSPITAL SANTA ANA DE LOS CABALLEROS (AN</t>
  </si>
  <si>
    <t>_1862567</t>
  </si>
  <si>
    <t>891900446__1862567</t>
  </si>
  <si>
    <t>NULL</t>
  </si>
  <si>
    <t>A)Factura no radicada en ERP</t>
  </si>
  <si>
    <t>no_cruza</t>
  </si>
  <si>
    <t xml:space="preserve"> </t>
  </si>
  <si>
    <t>SI</t>
  </si>
  <si>
    <t>_1862686</t>
  </si>
  <si>
    <t>891900446__1862686</t>
  </si>
  <si>
    <t>_1863961</t>
  </si>
  <si>
    <t>891900446__1863961</t>
  </si>
  <si>
    <t>_1883753</t>
  </si>
  <si>
    <t>891900446__1883753</t>
  </si>
  <si>
    <t>_1883754</t>
  </si>
  <si>
    <t>891900446__1883754</t>
  </si>
  <si>
    <t>_1883812</t>
  </si>
  <si>
    <t>891900446__1883812</t>
  </si>
  <si>
    <t>_1894101</t>
  </si>
  <si>
    <t>891900446__1894101</t>
  </si>
  <si>
    <t>_1894185</t>
  </si>
  <si>
    <t>891900446__1894185</t>
  </si>
  <si>
    <t>_1899544</t>
  </si>
  <si>
    <t>891900446__1899544</t>
  </si>
  <si>
    <t>_1899597</t>
  </si>
  <si>
    <t>891900446__1899597</t>
  </si>
  <si>
    <t>_1902247</t>
  </si>
  <si>
    <t>891900446__1902247</t>
  </si>
  <si>
    <t>_1902810</t>
  </si>
  <si>
    <t>891900446__1902810</t>
  </si>
  <si>
    <t>_998933</t>
  </si>
  <si>
    <t>891900446__998933</t>
  </si>
  <si>
    <t>B)Factura sin saldo ERP</t>
  </si>
  <si>
    <t>OK</t>
  </si>
  <si>
    <t>_999021</t>
  </si>
  <si>
    <t>891900446__999021</t>
  </si>
  <si>
    <t>_1001445</t>
  </si>
  <si>
    <t>891900446__1001445</t>
  </si>
  <si>
    <t>_1020453</t>
  </si>
  <si>
    <t>891900446__1020453</t>
  </si>
  <si>
    <t>P. ABIERTAS</t>
  </si>
  <si>
    <t>No cruza</t>
  </si>
  <si>
    <t>FACTURA NO RADICADA</t>
  </si>
  <si>
    <t>FACTURA CANCELADA</t>
  </si>
  <si>
    <t>Total general</t>
  </si>
  <si>
    <t>Tipificación</t>
  </si>
  <si>
    <t>Cant Facturas</t>
  </si>
  <si>
    <t>Valor Facturas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</si>
  <si>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</si>
  <si>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</si>
  <si>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</si>
  <si>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</si>
  <si>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</si>
  <si>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</si>
  <si>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</si>
  <si>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</si>
  <si>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</si>
  <si>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</si>
  <si>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</si>
  <si>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</si>
  <si>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</si>
  <si>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</si>
  <si>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</si>
  <si>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</si>
  <si>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</si>
  <si>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</si>
  <si>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</si>
  <si>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</si>
  <si>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</si>
  <si>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</si>
  <si>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</si>
  <si>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JUNIO 21 DE 2022</t>
  </si>
  <si>
    <t>Señores : HOSPITAL SANTA ANA DE LOS CABALLEROS</t>
  </si>
  <si>
    <t>NIT: 891900446</t>
  </si>
  <si>
    <t>A continuacion me permito remitir nuestra respuesta al estado de cartera presentado en la fecha: 01/06/2022</t>
  </si>
  <si>
    <t>Con Corte al dia :31//03/2022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</si>
</sst>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#,##0;[Red]#,##0"/>
    <numFmt numFmtId="165" formatCode="yyyy\-mm\-dd;@"/>
    <numFmt numFmtId="166" formatCode="_-* #,##0_-;\-* #,##0_-;_-* &quot;-&quot;??_-;_-@_-"/>
    <numFmt numFmtId="168" formatCode="&quot;$&quot;\ #,##0;[Red]&quot;$&quot;\ #,##0"/>
    <numFmt numFmtId="169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02">
    <xf numFmtId="0" fontId="0" fillId="0" borderId="0" xfId="0"/>
    <xf numFmtId="0" fontId="2" fillId="2" borderId="0" xfId="0" applyFont="1" applyFill="1" applyAlignment="1">
      <alignment horizontal="centerContinuous"/>
    </xf>
    <xf numFmtId="0" fontId="0" fillId="2" borderId="0" xfId="0" applyFill="1"/>
    <xf numFmtId="0" fontId="3" fillId="0" borderId="0" xfId="0" applyFont="1" applyAlignment="1">
      <alignment horizontal="centerContinuous"/>
    </xf>
    <xf numFmtId="14" fontId="3" fillId="0" borderId="0" xfId="0" applyNumberFormat="1" applyFont="1" applyAlignment="1">
      <alignment horizontal="centerContinuous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1" xfId="0" applyNumberFormat="1" applyBorder="1"/>
    <xf numFmtId="164" fontId="0" fillId="4" borderId="1" xfId="0" applyNumberFormat="1" applyFill="1" applyBorder="1"/>
    <xf numFmtId="0" fontId="0" fillId="0" borderId="1" xfId="0" applyBorder="1"/>
    <xf numFmtId="0" fontId="5" fillId="5" borderId="1" xfId="0" applyFont="1" applyFill="1" applyBorder="1" applyAlignment="1">
      <alignment vertical="center"/>
    </xf>
    <xf numFmtId="164" fontId="5" fillId="5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5" borderId="0" xfId="0" applyFont="1" applyFill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14" fontId="0" fillId="0" borderId="4" xfId="0" applyNumberFormat="1" applyBorder="1"/>
    <xf numFmtId="14" fontId="0" fillId="0" borderId="4" xfId="0" applyNumberFormat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164" fontId="0" fillId="4" borderId="4" xfId="0" applyNumberFormat="1" applyFill="1" applyBorder="1"/>
    <xf numFmtId="14" fontId="0" fillId="0" borderId="2" xfId="0" applyNumberFormat="1" applyBorder="1" applyAlignment="1">
      <alignment vertical="top"/>
    </xf>
    <xf numFmtId="14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4" borderId="2" xfId="0" applyNumberFormat="1" applyFill="1" applyBorder="1"/>
    <xf numFmtId="0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/>
    <xf numFmtId="164" fontId="0" fillId="0" borderId="2" xfId="0" applyNumberFormat="1" applyFont="1" applyBorder="1"/>
    <xf numFmtId="164" fontId="0" fillId="0" borderId="2" xfId="0" applyNumberFormat="1" applyBorder="1" applyAlignment="1">
      <alignment horizontal="center"/>
    </xf>
    <xf numFmtId="14" fontId="0" fillId="0" borderId="2" xfId="0" applyNumberFormat="1" applyBorder="1"/>
    <xf numFmtId="0" fontId="0" fillId="0" borderId="2" xfId="0" applyBorder="1"/>
    <xf numFmtId="165" fontId="6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center" vertical="center"/>
    </xf>
    <xf numFmtId="43" fontId="0" fillId="2" borderId="2" xfId="1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166" fontId="9" fillId="0" borderId="2" xfId="1" applyNumberFormat="1" applyFont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166" fontId="9" fillId="7" borderId="2" xfId="1" applyNumberFormat="1" applyFont="1" applyFill="1" applyBorder="1" applyAlignment="1">
      <alignment horizontal="center" vertical="center" wrapText="1"/>
    </xf>
    <xf numFmtId="43" fontId="9" fillId="0" borderId="2" xfId="1" applyFont="1" applyBorder="1" applyAlignment="1">
      <alignment horizontal="center" vertical="center" wrapText="1"/>
    </xf>
    <xf numFmtId="43" fontId="9" fillId="7" borderId="2" xfId="1" applyFont="1" applyFill="1" applyBorder="1" applyAlignment="1">
      <alignment horizontal="center" vertical="center" wrapText="1"/>
    </xf>
    <xf numFmtId="166" fontId="9" fillId="6" borderId="2" xfId="1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43" fontId="10" fillId="0" borderId="2" xfId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2" xfId="0" pivotButton="1" applyBorder="1" applyAlignment="1">
      <alignment horizontal="center"/>
    </xf>
    <xf numFmtId="0" fontId="12" fillId="0" borderId="0" xfId="2" applyFont="1"/>
    <xf numFmtId="0" fontId="12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/>
    </xf>
    <xf numFmtId="0" fontId="12" fillId="0" borderId="12" xfId="2" applyFont="1" applyBorder="1" applyAlignment="1">
      <alignment horizontal="centerContinuous"/>
    </xf>
    <xf numFmtId="0" fontId="13" fillId="0" borderId="13" xfId="2" applyFont="1" applyBorder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3" fillId="0" borderId="16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7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/>
    </xf>
    <xf numFmtId="0" fontId="12" fillId="0" borderId="15" xfId="2" applyFont="1" applyBorder="1" applyAlignment="1">
      <alignment horizontal="centerContinuous"/>
    </xf>
    <xf numFmtId="0" fontId="12" fillId="0" borderId="11" xfId="2" applyFont="1" applyBorder="1"/>
    <xf numFmtId="0" fontId="12" fillId="0" borderId="12" xfId="2" applyFont="1" applyBorder="1"/>
    <xf numFmtId="14" fontId="12" fillId="0" borderId="0" xfId="2" applyNumberFormat="1" applyFont="1"/>
    <xf numFmtId="0" fontId="13" fillId="0" borderId="0" xfId="2" applyFont="1"/>
    <xf numFmtId="14" fontId="12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42" fontId="13" fillId="0" borderId="0" xfId="2" applyNumberFormat="1" applyFont="1" applyAlignment="1">
      <alignment horizontal="right"/>
    </xf>
    <xf numFmtId="1" fontId="12" fillId="0" borderId="0" xfId="2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1" fontId="12" fillId="0" borderId="14" xfId="2" applyNumberFormat="1" applyFont="1" applyBorder="1" applyAlignment="1">
      <alignment horizontal="center"/>
    </xf>
    <xf numFmtId="168" fontId="12" fillId="0" borderId="14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1" fontId="13" fillId="0" borderId="18" xfId="2" applyNumberFormat="1" applyFont="1" applyBorder="1" applyAlignment="1">
      <alignment horizontal="center"/>
    </xf>
    <xf numFmtId="168" fontId="13" fillId="0" borderId="18" xfId="2" applyNumberFormat="1" applyFont="1" applyBorder="1" applyAlignment="1">
      <alignment horizontal="right"/>
    </xf>
    <xf numFmtId="168" fontId="12" fillId="0" borderId="0" xfId="2" applyNumberFormat="1" applyFont="1"/>
    <xf numFmtId="168" fontId="12" fillId="0" borderId="14" xfId="2" applyNumberFormat="1" applyFont="1" applyBorder="1"/>
    <xf numFmtId="0" fontId="12" fillId="0" borderId="13" xfId="2" applyFont="1" applyBorder="1"/>
    <xf numFmtId="0" fontId="12" fillId="0" borderId="14" xfId="2" applyFont="1" applyBorder="1"/>
    <xf numFmtId="0" fontId="12" fillId="0" borderId="15" xfId="2" applyFont="1" applyBorder="1"/>
  </cellXfs>
  <cellStyles count="3">
    <cellStyle name="Millares" xfId="1" builtinId="3"/>
    <cellStyle name="Normal" xfId="0" builtinId="0"/>
    <cellStyle name="Normal 2" xfId="2"/>
  </cellStyles>
  <dxfs count="91">
    <dxf>
      <font>
        <color rgb="FF9C0006"/>
      </font>
      <fill>
        <patternFill patternType="solid"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alignment horizontal="general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0</xdr:rowOff>
    </xdr:from>
    <xdr:to>
      <xdr:col>3</xdr:col>
      <xdr:colOff>466725</xdr:colOff>
      <xdr:row>4</xdr:row>
      <xdr:rowOff>47625</xdr:rowOff>
    </xdr:to>
    <xdr:pic>
      <xdr:nvPicPr>
        <xdr:cNvPr id="2" name="3 Imagen" descr="C:\Users\equipo15\Pictures\plantilla 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90" t="3374" r="52892" b="77908"/>
        <a:stretch>
          <a:fillRect/>
        </a:stretch>
      </xdr:blipFill>
      <xdr:spPr>
        <a:xfrm>
          <a:off x="219075" y="0"/>
          <a:ext cx="1104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RTERA%20ACTUALIZADA%20OKA\CARTERA%20ABRIL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DARIA ESCOLAR "/>
      <sheetName val="CARTERA POR VIGENCIAS"/>
      <sheetName val="Hoja3"/>
      <sheetName val="SECRETARIA DEPTAL VALLE "/>
      <sheetName val="CRUCE"/>
      <sheetName val="ALIANZALUD"/>
      <sheetName val="SANITAS-SUB"/>
      <sheetName val="ASMETSALUD-CONTRIB"/>
      <sheetName val="MEDIMAS SUB EVENTO "/>
      <sheetName val="Cafesalud Cont."/>
      <sheetName val="Medimas Cont."/>
      <sheetName val="Hoja2"/>
      <sheetName val="Comfenalco Valle"/>
      <sheetName val="GESTION DEL RIESGO"/>
      <sheetName val="COMPENSAR.CONTRIB"/>
      <sheetName val="FAMISANAR CONTRI"/>
      <sheetName val="COOMEVA CONTR"/>
      <sheetName val="COMPARTA-CONTRI"/>
      <sheetName val="-SURA EPS-CONTRIB"/>
      <sheetName val="Nueva Eps Cont."/>
      <sheetName val="Aliansalud"/>
      <sheetName val="SaludCoop"/>
      <sheetName val="Salud Total "/>
      <sheetName val="Salud Vida Cont."/>
      <sheetName val="Eps Sanitas "/>
      <sheetName val="S.O.S."/>
      <sheetName val="AMBUQ.Cont."/>
      <sheetName val="Emssanar Cont"/>
      <sheetName val="COOSALUD CON"/>
      <sheetName val=" COMPENSAR CAPITA"/>
      <sheetName val=" COMPENSAR-SUBS"/>
      <sheetName val="Asmet Salud"/>
      <sheetName val="Ambuq"/>
      <sheetName val="AMBUQ CAPITA"/>
      <sheetName val="Emssanar"/>
      <sheetName val="Mallamas"/>
      <sheetName val="Pijaos"/>
      <sheetName val="Salud Vida"/>
      <sheetName val="Coomeva"/>
      <sheetName val="Famisanar"/>
      <sheetName val="Saludcoop Sub"/>
      <sheetName val="Comfenalco Sub"/>
      <sheetName val="Caprecom"/>
      <sheetName val="COLSANITAS"/>
      <sheetName val="Cafesalus Sub."/>
      <sheetName val="Emdisalud"/>
      <sheetName val="Colsubsidio"/>
      <sheetName val="cafam"/>
      <sheetName val="Nueva Eps -Evento-Sub"/>
      <sheetName val="NUEVA EPS CAPITA"/>
      <sheetName val="comfachoco"/>
      <sheetName val="MEDIMAS CAPITA "/>
      <sheetName val="cajacopi"/>
      <sheetName val="Comparta"/>
      <sheetName val="ecoopsos"/>
      <sheetName val="capital"/>
      <sheetName val="comfacordoba"/>
      <sheetName val="asociacion mutual ser"/>
      <sheetName val="asociacion indigena"/>
      <sheetName val="CONVIDA"/>
      <sheetName val="Salud Total Sub"/>
      <sheetName val="Comfamiliar Huila"/>
      <sheetName val="comfacundi"/>
      <sheetName val="Coosalud-SUBS"/>
      <sheetName val="alianza medellin -savia salud"/>
      <sheetName val="COMFANARIÑO"/>
      <sheetName val="S.O.S. SUBSIDIADA"/>
      <sheetName val="SURA.SUBSIDIADA"/>
      <sheetName val="COMPARTA SUB"/>
      <sheetName val="COSMITET "/>
      <sheetName val="POLICIA "/>
      <sheetName val="BATALLON "/>
      <sheetName val="SURATEP SA ARL"/>
      <sheetName val="POSITIVA ARL"/>
      <sheetName val="POSITIVA ARL (2)"/>
      <sheetName val="CAPRESOCA"/>
      <sheetName val="Hoja4"/>
      <sheetName val="Hoja5"/>
      <sheetName val="Hoja1"/>
    </sheetNames>
    <sheetDataSet>
      <sheetData sheetId="0"/>
      <sheetData sheetId="1">
        <row r="5">
          <cell r="E5">
            <v>44651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3.324760763891" createdVersion="5" refreshedVersion="5" minRefreshableVersion="3" recordCount="16">
  <cacheSource type="worksheet">
    <worksheetSource ref="B2:N18" sheet="ESTADO DE CADA FACTURA"/>
  </cacheSource>
  <cacheFields count="13"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998933" maxValue="190281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98933" maxValue="1020453"/>
    </cacheField>
    <cacheField name="DOC CONTABLE" numFmtId="0">
      <sharedItems containsSemiMixedTypes="0" containsString="0" containsNumber="1" containsInteger="1" minValue="0" maxValue="1220960208"/>
    </cacheField>
    <cacheField name="FECHA FACT IPS" numFmtId="14">
      <sharedItems containsSemiMixedTypes="0" containsNonDate="0" containsDate="1" containsString="0" minDate="2015-04-20T00:00:00" maxDate="2021-06-14T00:00:00"/>
    </cacheField>
    <cacheField name="VALOR FACT IPS" numFmtId="166">
      <sharedItems containsSemiMixedTypes="0" containsString="0" containsNumber="1" containsInteger="1" minValue="3708" maxValue="784026"/>
    </cacheField>
    <cacheField name="SALDO FACT IPS" numFmtId="166">
      <sharedItems containsSemiMixedTypes="0" containsString="0" containsNumber="1" containsInteger="1" minValue="3708" maxValue="784026"/>
    </cacheField>
    <cacheField name="OBSERVACION SASS" numFmtId="0">
      <sharedItems/>
    </cacheField>
    <cacheField name="ESTADO EPS" numFmtId="0">
      <sharedItems count="2">
        <s v="FACTURA NO RADICADA"/>
        <s v="FACTURA CANCEL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s v="HOSPITAL SANTA ANA DE LOS CABALLEROS (AN"/>
    <m/>
    <n v="1862567"/>
    <s v="_1862567"/>
    <s v="891900446__1862567"/>
    <s v="NULL"/>
    <m/>
    <n v="0"/>
    <d v="2021-02-16T00:00:00"/>
    <n v="373900"/>
    <n v="373900"/>
    <s v="A)Factura no radicada en ERP"/>
    <x v="0"/>
  </r>
  <r>
    <s v="HOSPITAL SANTA ANA DE LOS CABALLEROS (AN"/>
    <m/>
    <n v="1862686"/>
    <s v="_1862686"/>
    <s v="891900446__1862686"/>
    <s v="NULL"/>
    <m/>
    <n v="0"/>
    <d v="2021-02-16T00:00:00"/>
    <n v="36300"/>
    <n v="36300"/>
    <s v="A)Factura no radicada en ERP"/>
    <x v="0"/>
  </r>
  <r>
    <s v="HOSPITAL SANTA ANA DE LOS CABALLEROS (AN"/>
    <m/>
    <n v="1863961"/>
    <s v="_1863961"/>
    <s v="891900446__1863961"/>
    <s v="NULL"/>
    <m/>
    <n v="0"/>
    <d v="2021-02-20T00:00:00"/>
    <n v="30934"/>
    <n v="30934"/>
    <s v="A)Factura no radicada en ERP"/>
    <x v="0"/>
  </r>
  <r>
    <s v="HOSPITAL SANTA ANA DE LOS CABALLEROS (AN"/>
    <m/>
    <n v="1883753"/>
    <s v="_1883753"/>
    <s v="891900446__1883753"/>
    <s v="NULL"/>
    <m/>
    <n v="0"/>
    <d v="2021-04-17T00:00:00"/>
    <n v="19700"/>
    <n v="19700"/>
    <s v="A)Factura no radicada en ERP"/>
    <x v="0"/>
  </r>
  <r>
    <s v="HOSPITAL SANTA ANA DE LOS CABALLEROS (AN"/>
    <m/>
    <n v="1883754"/>
    <s v="_1883754"/>
    <s v="891900446__1883754"/>
    <s v="NULL"/>
    <m/>
    <n v="0"/>
    <d v="2021-04-17T00:00:00"/>
    <n v="11200"/>
    <n v="11200"/>
    <s v="A)Factura no radicada en ERP"/>
    <x v="0"/>
  </r>
  <r>
    <s v="HOSPITAL SANTA ANA DE LOS CABALLEROS (AN"/>
    <m/>
    <n v="1883812"/>
    <s v="_1883812"/>
    <s v="891900446__1883812"/>
    <s v="NULL"/>
    <m/>
    <n v="0"/>
    <d v="2021-04-17T00:00:00"/>
    <n v="16170"/>
    <n v="16170"/>
    <s v="A)Factura no radicada en ERP"/>
    <x v="0"/>
  </r>
  <r>
    <s v="HOSPITAL SANTA ANA DE LOS CABALLEROS (AN"/>
    <m/>
    <n v="1894101"/>
    <s v="_1894101"/>
    <s v="891900446__1894101"/>
    <s v="NULL"/>
    <m/>
    <n v="0"/>
    <d v="2021-05-21T00:00:00"/>
    <n v="19700"/>
    <n v="19700"/>
    <s v="A)Factura no radicada en ERP"/>
    <x v="0"/>
  </r>
  <r>
    <s v="HOSPITAL SANTA ANA DE LOS CABALLEROS (AN"/>
    <m/>
    <n v="1894185"/>
    <s v="_1894185"/>
    <s v="891900446__1894185"/>
    <s v="NULL"/>
    <m/>
    <n v="0"/>
    <d v="2021-05-21T00:00:00"/>
    <n v="18810"/>
    <n v="18810"/>
    <s v="A)Factura no radicada en ERP"/>
    <x v="0"/>
  </r>
  <r>
    <s v="HOSPITAL SANTA ANA DE LOS CABALLEROS (AN"/>
    <m/>
    <n v="1899544"/>
    <s v="_1899544"/>
    <s v="891900446__1899544"/>
    <s v="NULL"/>
    <m/>
    <n v="0"/>
    <d v="2021-06-05T00:00:00"/>
    <n v="19700"/>
    <n v="19700"/>
    <s v="A)Factura no radicada en ERP"/>
    <x v="0"/>
  </r>
  <r>
    <s v="HOSPITAL SANTA ANA DE LOS CABALLEROS (AN"/>
    <m/>
    <n v="1899597"/>
    <s v="_1899597"/>
    <s v="891900446__1899597"/>
    <s v="NULL"/>
    <m/>
    <n v="0"/>
    <d v="2021-06-05T00:00:00"/>
    <n v="27300"/>
    <n v="27300"/>
    <s v="A)Factura no radicada en ERP"/>
    <x v="0"/>
  </r>
  <r>
    <s v="HOSPITAL SANTA ANA DE LOS CABALLEROS (AN"/>
    <m/>
    <n v="1902247"/>
    <s v="_1902247"/>
    <s v="891900446__1902247"/>
    <s v="NULL"/>
    <m/>
    <n v="0"/>
    <d v="2021-06-13T00:00:00"/>
    <n v="87000"/>
    <n v="87000"/>
    <s v="A)Factura no radicada en ERP"/>
    <x v="0"/>
  </r>
  <r>
    <s v="HOSPITAL SANTA ANA DE LOS CABALLEROS (AN"/>
    <m/>
    <n v="1902810"/>
    <s v="_1902810"/>
    <s v="891900446__1902810"/>
    <s v="NULL"/>
    <m/>
    <n v="0"/>
    <d v="2021-06-13T00:00:00"/>
    <n v="784026"/>
    <n v="784026"/>
    <s v="A)Factura no radicada en ERP"/>
    <x v="0"/>
  </r>
  <r>
    <s v="HOSPITAL SANTA ANA DE LOS CABALLEROS (AN"/>
    <m/>
    <n v="998933"/>
    <s v="_998933"/>
    <s v="891900446__998933"/>
    <m/>
    <n v="998933"/>
    <n v="1220921221"/>
    <d v="2015-04-20T00:00:00"/>
    <n v="42396"/>
    <n v="42396"/>
    <s v="B)Factura sin saldo ERP"/>
    <x v="1"/>
  </r>
  <r>
    <s v="HOSPITAL SANTA ANA DE LOS CABALLEROS (AN"/>
    <m/>
    <n v="999021"/>
    <s v="_999021"/>
    <s v="891900446__999021"/>
    <m/>
    <n v="999021"/>
    <n v="1220921222"/>
    <d v="2015-04-20T00:00:00"/>
    <n v="3708"/>
    <n v="3708"/>
    <s v="B)Factura sin saldo ERP"/>
    <x v="1"/>
  </r>
  <r>
    <s v="HOSPITAL SANTA ANA DE LOS CABALLEROS (AN"/>
    <m/>
    <n v="1001445"/>
    <s v="_1001445"/>
    <s v="891900446__1001445"/>
    <m/>
    <n v="1001445"/>
    <n v="1220921219"/>
    <d v="2015-04-24T00:00:00"/>
    <n v="4894"/>
    <n v="4894"/>
    <s v="B)Factura sin saldo ERP"/>
    <x v="1"/>
  </r>
  <r>
    <s v="HOSPITAL SANTA ANA DE LOS CABALLEROS (AN"/>
    <m/>
    <n v="1020453"/>
    <s v="_1020453"/>
    <s v="891900446__1020453"/>
    <m/>
    <n v="1020453"/>
    <n v="1220960208"/>
    <d v="2015-06-04T00:00:00"/>
    <n v="25800"/>
    <n v="25800"/>
    <s v="B)Factura sin saldo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Valor Facturas" fld="10" baseField="0" baseItem="0" numFmtId="166"/>
  </dataFields>
  <formats count="12"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12" type="button" dataOnly="0" labelOnly="1" outline="0" axis="axisRow" fieldPosition="0"/>
    </format>
    <format dxfId="87">
      <pivotArea dataOnly="0" labelOnly="1" fieldPosition="0">
        <references count="1">
          <reference field="12" count="0"/>
        </references>
      </pivotArea>
    </format>
    <format dxfId="86">
      <pivotArea dataOnly="0" labelOnly="1" grandRow="1" outline="0" fieldPosition="0"/>
    </format>
    <format dxfId="8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4">
      <pivotArea grandRow="1" outline="0" collapsedLevelsAreSubtotals="1" fieldPosition="0"/>
    </format>
    <format dxfId="83">
      <pivotArea dataOnly="0" labelOnly="1" grandRow="1" outline="0" fieldPosition="0"/>
    </format>
    <format dxfId="82">
      <pivotArea outline="0" collapsedLevelsAreSubtotals="1" fieldPosition="0"/>
    </format>
    <format dxfId="5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E17" sqref="E17"/>
    </sheetView>
  </sheetViews>
  <sheetFormatPr baseColWidth="10" defaultColWidth="11.42578125" defaultRowHeight="15" x14ac:dyDescent="0.25"/>
  <cols>
    <col min="2" max="2" width="22.28515625" customWidth="1"/>
    <col min="3" max="3" width="12.85546875" customWidth="1"/>
    <col min="5" max="5" width="9.28515625" customWidth="1"/>
    <col min="7" max="7" width="12.42578125" customWidth="1"/>
    <col min="9" max="9" width="11.7109375" customWidth="1"/>
    <col min="11" max="11" width="20.7109375" customWidth="1"/>
    <col min="12" max="12" width="14.7109375" customWidth="1"/>
  </cols>
  <sheetData>
    <row r="1" spans="1:12" s="2" customFormat="1" ht="15.75" x14ac:dyDescent="0.25">
      <c r="C1" s="1"/>
      <c r="D1" s="1"/>
      <c r="E1" s="35" t="s">
        <v>0</v>
      </c>
      <c r="F1" s="35"/>
      <c r="G1" s="35"/>
      <c r="H1" s="35"/>
      <c r="I1" s="35"/>
      <c r="J1" s="35"/>
      <c r="K1" s="35"/>
      <c r="L1" s="35"/>
    </row>
    <row r="2" spans="1:12" s="2" customFormat="1" ht="15.75" x14ac:dyDescent="0.25">
      <c r="C2" s="1"/>
      <c r="D2" s="1"/>
      <c r="E2" s="35" t="s">
        <v>1</v>
      </c>
      <c r="F2" s="35"/>
      <c r="G2" s="35"/>
      <c r="H2" s="35"/>
      <c r="I2" s="35"/>
      <c r="J2" s="35"/>
      <c r="K2" s="35"/>
      <c r="L2" s="35"/>
    </row>
    <row r="3" spans="1:12" s="2" customFormat="1" ht="15.75" x14ac:dyDescent="0.25">
      <c r="C3" s="1"/>
      <c r="D3" s="1"/>
      <c r="E3" s="35" t="s">
        <v>2</v>
      </c>
      <c r="F3" s="35"/>
      <c r="G3" s="35"/>
      <c r="H3" s="35"/>
      <c r="I3" s="35"/>
      <c r="J3" s="35"/>
      <c r="K3" s="35"/>
      <c r="L3" s="35"/>
    </row>
    <row r="4" spans="1:12" ht="15.75" x14ac:dyDescent="0.25">
      <c r="C4" s="3"/>
      <c r="D4" s="3"/>
      <c r="E4" s="36" t="s">
        <v>16</v>
      </c>
      <c r="F4" s="36"/>
      <c r="G4" s="36"/>
      <c r="H4" s="36"/>
      <c r="I4" s="36"/>
      <c r="J4" s="36"/>
      <c r="K4" s="36"/>
      <c r="L4" s="36"/>
    </row>
    <row r="5" spans="1:12" ht="15.75" x14ac:dyDescent="0.25">
      <c r="C5" s="3"/>
      <c r="D5" s="3"/>
      <c r="E5" s="3"/>
      <c r="F5" s="3"/>
      <c r="G5" s="3"/>
      <c r="H5" s="3"/>
      <c r="I5" s="3"/>
      <c r="J5" s="3"/>
      <c r="K5" s="4">
        <f>'[1]CARTERA POR VIGENCIAS'!E5</f>
        <v>44651</v>
      </c>
    </row>
    <row r="6" spans="1:12" ht="15.75" x14ac:dyDescent="0.25">
      <c r="I6" s="3" t="s">
        <v>3</v>
      </c>
    </row>
    <row r="7" spans="1:12" ht="38.1" customHeight="1" x14ac:dyDescent="0.25">
      <c r="A7" t="s">
        <v>13</v>
      </c>
      <c r="B7" t="s">
        <v>14</v>
      </c>
      <c r="C7" s="15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5" t="s">
        <v>9</v>
      </c>
      <c r="I7" s="15" t="s">
        <v>10</v>
      </c>
      <c r="J7" s="15" t="s">
        <v>11</v>
      </c>
      <c r="K7" s="15" t="s">
        <v>12</v>
      </c>
    </row>
    <row r="8" spans="1:12" ht="30" x14ac:dyDescent="0.25">
      <c r="A8">
        <v>891900446</v>
      </c>
      <c r="B8" s="13" t="s">
        <v>1</v>
      </c>
      <c r="C8" s="21">
        <v>40835</v>
      </c>
      <c r="D8" s="22">
        <v>40865</v>
      </c>
      <c r="E8" s="23">
        <v>481240</v>
      </c>
      <c r="F8" s="24">
        <v>40100</v>
      </c>
      <c r="G8" s="24"/>
      <c r="H8" s="24">
        <f>+F8</f>
        <v>40100</v>
      </c>
      <c r="I8" s="24">
        <v>0</v>
      </c>
      <c r="J8" s="25">
        <f>+H8</f>
        <v>40100</v>
      </c>
      <c r="K8" s="24"/>
    </row>
    <row r="9" spans="1:12" x14ac:dyDescent="0.25">
      <c r="C9" s="21">
        <v>40835</v>
      </c>
      <c r="D9" s="22">
        <v>40865</v>
      </c>
      <c r="E9" s="23">
        <v>493942</v>
      </c>
      <c r="F9" s="24">
        <v>10400</v>
      </c>
      <c r="G9" s="24"/>
      <c r="H9" s="24">
        <f t="shared" ref="H9:H58" si="0">+F9</f>
        <v>10400</v>
      </c>
      <c r="I9" s="24">
        <v>0</v>
      </c>
      <c r="J9" s="25">
        <f t="shared" ref="J9:J40" si="1">+H9-I9</f>
        <v>10400</v>
      </c>
      <c r="K9" s="24"/>
    </row>
    <row r="10" spans="1:12" x14ac:dyDescent="0.25">
      <c r="C10" s="21">
        <v>40835</v>
      </c>
      <c r="D10" s="22">
        <v>40865</v>
      </c>
      <c r="E10" s="23"/>
      <c r="F10" s="24">
        <v>16600</v>
      </c>
      <c r="G10" s="24"/>
      <c r="H10" s="24">
        <f t="shared" si="0"/>
        <v>16600</v>
      </c>
      <c r="I10" s="24">
        <v>0</v>
      </c>
      <c r="J10" s="25">
        <f t="shared" si="1"/>
        <v>16600</v>
      </c>
      <c r="K10" s="24"/>
    </row>
    <row r="11" spans="1:12" x14ac:dyDescent="0.25">
      <c r="C11" s="21">
        <v>40835</v>
      </c>
      <c r="D11" s="22">
        <v>40865</v>
      </c>
      <c r="E11" s="23">
        <v>569004</v>
      </c>
      <c r="F11" s="24">
        <v>40100</v>
      </c>
      <c r="G11" s="24"/>
      <c r="H11" s="24">
        <f t="shared" si="0"/>
        <v>40100</v>
      </c>
      <c r="I11" s="24">
        <v>0</v>
      </c>
      <c r="J11" s="25">
        <f t="shared" si="1"/>
        <v>40100</v>
      </c>
      <c r="K11" s="24"/>
    </row>
    <row r="12" spans="1:12" x14ac:dyDescent="0.25">
      <c r="C12" s="21">
        <v>40835</v>
      </c>
      <c r="D12" s="22">
        <v>40865</v>
      </c>
      <c r="E12" s="23">
        <v>573295</v>
      </c>
      <c r="F12" s="24">
        <v>16600</v>
      </c>
      <c r="G12" s="24"/>
      <c r="H12" s="24">
        <f t="shared" si="0"/>
        <v>16600</v>
      </c>
      <c r="I12" s="24">
        <v>0</v>
      </c>
      <c r="J12" s="25">
        <f t="shared" si="1"/>
        <v>16600</v>
      </c>
      <c r="K12" s="24"/>
    </row>
    <row r="13" spans="1:12" x14ac:dyDescent="0.25">
      <c r="C13" s="21">
        <v>40835</v>
      </c>
      <c r="D13" s="22">
        <v>40865</v>
      </c>
      <c r="E13" s="23">
        <v>660065</v>
      </c>
      <c r="F13" s="24">
        <v>66500</v>
      </c>
      <c r="G13" s="24"/>
      <c r="H13" s="24">
        <f t="shared" si="0"/>
        <v>66500</v>
      </c>
      <c r="I13" s="24">
        <v>0</v>
      </c>
      <c r="J13" s="25">
        <f t="shared" si="1"/>
        <v>66500</v>
      </c>
      <c r="K13" s="24"/>
    </row>
    <row r="14" spans="1:12" x14ac:dyDescent="0.25">
      <c r="C14" s="21">
        <v>40835</v>
      </c>
      <c r="D14" s="22">
        <v>40865</v>
      </c>
      <c r="E14" s="23">
        <v>671036</v>
      </c>
      <c r="F14" s="24">
        <v>10200</v>
      </c>
      <c r="G14" s="24"/>
      <c r="H14" s="24">
        <f t="shared" si="0"/>
        <v>10200</v>
      </c>
      <c r="I14" s="24">
        <v>0</v>
      </c>
      <c r="J14" s="25">
        <f t="shared" si="1"/>
        <v>10200</v>
      </c>
      <c r="K14" s="24"/>
    </row>
    <row r="15" spans="1:12" x14ac:dyDescent="0.25">
      <c r="C15" s="21">
        <v>40835</v>
      </c>
      <c r="D15" s="22">
        <v>40865</v>
      </c>
      <c r="E15" s="23">
        <v>687939</v>
      </c>
      <c r="F15" s="24">
        <v>68100</v>
      </c>
      <c r="G15" s="24"/>
      <c r="H15" s="24">
        <f t="shared" si="0"/>
        <v>68100</v>
      </c>
      <c r="I15" s="24">
        <v>0</v>
      </c>
      <c r="J15" s="25">
        <f t="shared" si="1"/>
        <v>68100</v>
      </c>
      <c r="K15" s="24"/>
    </row>
    <row r="16" spans="1:12" x14ac:dyDescent="0.25">
      <c r="C16" s="21">
        <v>40835</v>
      </c>
      <c r="D16" s="22">
        <v>40865</v>
      </c>
      <c r="E16" s="23">
        <v>711753</v>
      </c>
      <c r="F16" s="24">
        <v>10200</v>
      </c>
      <c r="G16" s="24"/>
      <c r="H16" s="24">
        <f t="shared" si="0"/>
        <v>10200</v>
      </c>
      <c r="I16" s="24">
        <v>0</v>
      </c>
      <c r="J16" s="25">
        <f t="shared" si="1"/>
        <v>10200</v>
      </c>
      <c r="K16" s="24"/>
    </row>
    <row r="17" spans="3:11" x14ac:dyDescent="0.25">
      <c r="C17" s="21">
        <v>40835</v>
      </c>
      <c r="D17" s="22">
        <v>40865</v>
      </c>
      <c r="E17" s="23">
        <v>712122</v>
      </c>
      <c r="F17" s="24">
        <v>12500</v>
      </c>
      <c r="G17" s="24"/>
      <c r="H17" s="24">
        <f t="shared" si="0"/>
        <v>12500</v>
      </c>
      <c r="I17" s="24">
        <v>0</v>
      </c>
      <c r="J17" s="25">
        <f t="shared" si="1"/>
        <v>12500</v>
      </c>
      <c r="K17" s="24"/>
    </row>
    <row r="18" spans="3:11" x14ac:dyDescent="0.25">
      <c r="C18" s="21">
        <v>40835</v>
      </c>
      <c r="D18" s="22">
        <v>40865</v>
      </c>
      <c r="E18" s="23">
        <v>712158</v>
      </c>
      <c r="F18" s="24">
        <v>18200</v>
      </c>
      <c r="G18" s="24"/>
      <c r="H18" s="24">
        <f t="shared" si="0"/>
        <v>18200</v>
      </c>
      <c r="I18" s="24">
        <v>0</v>
      </c>
      <c r="J18" s="25">
        <f t="shared" si="1"/>
        <v>18200</v>
      </c>
      <c r="K18" s="24"/>
    </row>
    <row r="19" spans="3:11" x14ac:dyDescent="0.25">
      <c r="C19" s="21">
        <v>40835</v>
      </c>
      <c r="D19" s="22">
        <v>40865</v>
      </c>
      <c r="E19" s="23">
        <v>712411</v>
      </c>
      <c r="F19" s="24">
        <v>15600</v>
      </c>
      <c r="G19" s="24"/>
      <c r="H19" s="24">
        <f t="shared" si="0"/>
        <v>15600</v>
      </c>
      <c r="I19" s="24">
        <v>0</v>
      </c>
      <c r="J19" s="25">
        <f t="shared" si="1"/>
        <v>15600</v>
      </c>
      <c r="K19" s="24"/>
    </row>
    <row r="20" spans="3:11" x14ac:dyDescent="0.25">
      <c r="C20" s="21">
        <v>40835</v>
      </c>
      <c r="D20" s="22">
        <v>40865</v>
      </c>
      <c r="E20" s="23">
        <v>712498</v>
      </c>
      <c r="F20" s="24">
        <v>3300</v>
      </c>
      <c r="G20" s="24"/>
      <c r="H20" s="24">
        <f t="shared" si="0"/>
        <v>3300</v>
      </c>
      <c r="I20" s="24">
        <v>0</v>
      </c>
      <c r="J20" s="25">
        <f t="shared" si="1"/>
        <v>3300</v>
      </c>
      <c r="K20" s="24"/>
    </row>
    <row r="21" spans="3:11" x14ac:dyDescent="0.25">
      <c r="C21" s="21">
        <v>40835</v>
      </c>
      <c r="D21" s="22">
        <v>40865</v>
      </c>
      <c r="E21" s="23">
        <v>745266</v>
      </c>
      <c r="F21" s="24">
        <v>11600</v>
      </c>
      <c r="G21" s="24"/>
      <c r="H21" s="24">
        <f t="shared" si="0"/>
        <v>11600</v>
      </c>
      <c r="I21" s="24">
        <v>0</v>
      </c>
      <c r="J21" s="25">
        <f t="shared" si="1"/>
        <v>11600</v>
      </c>
      <c r="K21" s="24"/>
    </row>
    <row r="22" spans="3:11" x14ac:dyDescent="0.25">
      <c r="C22" s="21">
        <v>40967</v>
      </c>
      <c r="D22" s="22">
        <v>40997</v>
      </c>
      <c r="E22" s="23">
        <v>756369</v>
      </c>
      <c r="F22" s="24">
        <v>7890</v>
      </c>
      <c r="G22" s="24"/>
      <c r="H22" s="24">
        <f t="shared" si="0"/>
        <v>7890</v>
      </c>
      <c r="I22" s="24">
        <v>0</v>
      </c>
      <c r="J22" s="25">
        <f t="shared" si="1"/>
        <v>7890</v>
      </c>
      <c r="K22" s="24"/>
    </row>
    <row r="23" spans="3:11" x14ac:dyDescent="0.25">
      <c r="C23" s="21">
        <v>40967</v>
      </c>
      <c r="D23" s="22">
        <v>40997</v>
      </c>
      <c r="E23" s="23">
        <v>790847</v>
      </c>
      <c r="F23" s="24">
        <v>18600</v>
      </c>
      <c r="G23" s="24"/>
      <c r="H23" s="24">
        <f t="shared" si="0"/>
        <v>18600</v>
      </c>
      <c r="I23" s="24">
        <v>0</v>
      </c>
      <c r="J23" s="25">
        <f t="shared" si="1"/>
        <v>18600</v>
      </c>
      <c r="K23" s="24"/>
    </row>
    <row r="24" spans="3:11" x14ac:dyDescent="0.25">
      <c r="C24" s="21">
        <v>40967</v>
      </c>
      <c r="D24" s="22">
        <v>40997</v>
      </c>
      <c r="E24" s="23">
        <v>804453</v>
      </c>
      <c r="F24" s="24">
        <v>35174</v>
      </c>
      <c r="G24" s="24"/>
      <c r="H24" s="24">
        <f t="shared" si="0"/>
        <v>35174</v>
      </c>
      <c r="I24" s="24">
        <v>0</v>
      </c>
      <c r="J24" s="25">
        <f t="shared" si="1"/>
        <v>35174</v>
      </c>
      <c r="K24" s="24"/>
    </row>
    <row r="25" spans="3:11" x14ac:dyDescent="0.25">
      <c r="C25" s="21">
        <v>40967</v>
      </c>
      <c r="D25" s="22">
        <v>40997</v>
      </c>
      <c r="E25" s="23">
        <v>808298</v>
      </c>
      <c r="F25" s="24">
        <v>37346</v>
      </c>
      <c r="G25" s="24"/>
      <c r="H25" s="24">
        <f t="shared" si="0"/>
        <v>37346</v>
      </c>
      <c r="I25" s="24">
        <v>0</v>
      </c>
      <c r="J25" s="25">
        <f t="shared" si="1"/>
        <v>37346</v>
      </c>
      <c r="K25" s="24"/>
    </row>
    <row r="26" spans="3:11" x14ac:dyDescent="0.25">
      <c r="C26" s="21">
        <v>40967</v>
      </c>
      <c r="D26" s="22">
        <v>40997</v>
      </c>
      <c r="E26" s="23">
        <v>808436</v>
      </c>
      <c r="F26" s="24">
        <v>57200</v>
      </c>
      <c r="G26" s="24"/>
      <c r="H26" s="24">
        <f t="shared" si="0"/>
        <v>57200</v>
      </c>
      <c r="I26" s="24">
        <v>0</v>
      </c>
      <c r="J26" s="25">
        <f t="shared" si="1"/>
        <v>57200</v>
      </c>
      <c r="K26" s="24"/>
    </row>
    <row r="27" spans="3:11" x14ac:dyDescent="0.25">
      <c r="C27" s="21">
        <v>40967</v>
      </c>
      <c r="D27" s="22">
        <v>40997</v>
      </c>
      <c r="E27" s="23">
        <v>810690</v>
      </c>
      <c r="F27" s="24">
        <v>38052</v>
      </c>
      <c r="G27" s="24"/>
      <c r="H27" s="24">
        <f t="shared" si="0"/>
        <v>38052</v>
      </c>
      <c r="I27" s="24">
        <v>0</v>
      </c>
      <c r="J27" s="25">
        <f t="shared" si="1"/>
        <v>38052</v>
      </c>
      <c r="K27" s="24"/>
    </row>
    <row r="28" spans="3:11" x14ac:dyDescent="0.25">
      <c r="C28" s="21">
        <v>40967</v>
      </c>
      <c r="D28" s="22">
        <v>40997</v>
      </c>
      <c r="E28" s="26">
        <v>811209</v>
      </c>
      <c r="F28" s="27">
        <v>12100</v>
      </c>
      <c r="G28" s="24"/>
      <c r="H28" s="24">
        <f t="shared" si="0"/>
        <v>12100</v>
      </c>
      <c r="I28" s="24">
        <v>0</v>
      </c>
      <c r="J28" s="25">
        <f t="shared" si="1"/>
        <v>12100</v>
      </c>
      <c r="K28" s="24"/>
    </row>
    <row r="29" spans="3:11" x14ac:dyDescent="0.25">
      <c r="C29" s="21">
        <v>40967</v>
      </c>
      <c r="D29" s="22">
        <v>40997</v>
      </c>
      <c r="E29" s="23">
        <v>812741</v>
      </c>
      <c r="F29" s="24">
        <v>5500</v>
      </c>
      <c r="G29" s="24"/>
      <c r="H29" s="24">
        <f t="shared" si="0"/>
        <v>5500</v>
      </c>
      <c r="I29" s="24">
        <v>0</v>
      </c>
      <c r="J29" s="25">
        <f t="shared" si="1"/>
        <v>5500</v>
      </c>
      <c r="K29" s="24"/>
    </row>
    <row r="30" spans="3:11" x14ac:dyDescent="0.25">
      <c r="C30" s="21">
        <v>40967</v>
      </c>
      <c r="D30" s="22">
        <v>40997</v>
      </c>
      <c r="E30" s="23">
        <v>813485</v>
      </c>
      <c r="F30" s="24">
        <v>18600</v>
      </c>
      <c r="G30" s="24"/>
      <c r="H30" s="24">
        <f t="shared" si="0"/>
        <v>18600</v>
      </c>
      <c r="I30" s="24">
        <v>0</v>
      </c>
      <c r="J30" s="25">
        <f t="shared" si="1"/>
        <v>18600</v>
      </c>
      <c r="K30" s="24"/>
    </row>
    <row r="31" spans="3:11" x14ac:dyDescent="0.25">
      <c r="C31" s="21">
        <v>40967</v>
      </c>
      <c r="D31" s="22">
        <v>40997</v>
      </c>
      <c r="E31" s="23">
        <v>813651</v>
      </c>
      <c r="F31" s="24">
        <v>6400</v>
      </c>
      <c r="G31" s="24"/>
      <c r="H31" s="24">
        <f t="shared" si="0"/>
        <v>6400</v>
      </c>
      <c r="I31" s="24">
        <v>0</v>
      </c>
      <c r="J31" s="25">
        <f t="shared" si="1"/>
        <v>6400</v>
      </c>
      <c r="K31" s="24"/>
    </row>
    <row r="32" spans="3:11" x14ac:dyDescent="0.25">
      <c r="C32" s="21">
        <v>40967</v>
      </c>
      <c r="D32" s="22">
        <v>40997</v>
      </c>
      <c r="E32" s="23">
        <v>813792</v>
      </c>
      <c r="F32" s="24">
        <v>13200</v>
      </c>
      <c r="G32" s="24"/>
      <c r="H32" s="24">
        <f t="shared" si="0"/>
        <v>13200</v>
      </c>
      <c r="I32" s="24">
        <v>0</v>
      </c>
      <c r="J32" s="25">
        <f t="shared" si="1"/>
        <v>13200</v>
      </c>
      <c r="K32" s="24"/>
    </row>
    <row r="33" spans="3:11" x14ac:dyDescent="0.25">
      <c r="C33" s="21">
        <v>40967</v>
      </c>
      <c r="D33" s="22">
        <v>40997</v>
      </c>
      <c r="E33" s="23">
        <v>813803</v>
      </c>
      <c r="F33" s="24">
        <v>7400</v>
      </c>
      <c r="G33" s="24"/>
      <c r="H33" s="24">
        <f t="shared" si="0"/>
        <v>7400</v>
      </c>
      <c r="I33" s="24">
        <v>0</v>
      </c>
      <c r="J33" s="25">
        <f t="shared" si="1"/>
        <v>7400</v>
      </c>
      <c r="K33" s="24"/>
    </row>
    <row r="34" spans="3:11" x14ac:dyDescent="0.25">
      <c r="C34" s="21">
        <v>40967</v>
      </c>
      <c r="D34" s="22">
        <v>40997</v>
      </c>
      <c r="E34" s="23">
        <v>814817</v>
      </c>
      <c r="F34" s="24">
        <v>7400</v>
      </c>
      <c r="G34" s="24"/>
      <c r="H34" s="24">
        <f t="shared" si="0"/>
        <v>7400</v>
      </c>
      <c r="I34" s="24">
        <v>0</v>
      </c>
      <c r="J34" s="25">
        <f t="shared" si="1"/>
        <v>7400</v>
      </c>
      <c r="K34" s="24"/>
    </row>
    <row r="35" spans="3:11" x14ac:dyDescent="0.25">
      <c r="C35" s="21">
        <v>40967</v>
      </c>
      <c r="D35" s="22">
        <v>40997</v>
      </c>
      <c r="E35" s="23">
        <v>814936</v>
      </c>
      <c r="F35" s="24">
        <v>18400</v>
      </c>
      <c r="G35" s="24"/>
      <c r="H35" s="24">
        <f t="shared" si="0"/>
        <v>18400</v>
      </c>
      <c r="I35" s="24">
        <v>0</v>
      </c>
      <c r="J35" s="25">
        <f t="shared" si="1"/>
        <v>18400</v>
      </c>
      <c r="K35" s="24"/>
    </row>
    <row r="36" spans="3:11" x14ac:dyDescent="0.25">
      <c r="C36" s="21">
        <v>40375</v>
      </c>
      <c r="D36" s="22">
        <v>40405</v>
      </c>
      <c r="E36" s="23">
        <v>815422</v>
      </c>
      <c r="F36" s="24">
        <v>16800</v>
      </c>
      <c r="G36" s="24"/>
      <c r="H36" s="24">
        <f t="shared" si="0"/>
        <v>16800</v>
      </c>
      <c r="I36" s="24">
        <v>0</v>
      </c>
      <c r="J36" s="25">
        <f t="shared" si="1"/>
        <v>16800</v>
      </c>
      <c r="K36" s="24"/>
    </row>
    <row r="37" spans="3:11" x14ac:dyDescent="0.25">
      <c r="C37" s="21">
        <v>40472</v>
      </c>
      <c r="D37" s="22">
        <v>40502</v>
      </c>
      <c r="E37" s="23">
        <v>815448</v>
      </c>
      <c r="F37" s="24">
        <v>2080</v>
      </c>
      <c r="G37" s="24"/>
      <c r="H37" s="24">
        <f t="shared" si="0"/>
        <v>2080</v>
      </c>
      <c r="I37" s="24">
        <v>0</v>
      </c>
      <c r="J37" s="25">
        <f t="shared" si="1"/>
        <v>2080</v>
      </c>
      <c r="K37" s="24"/>
    </row>
    <row r="38" spans="3:11" x14ac:dyDescent="0.25">
      <c r="C38" s="21">
        <v>40752</v>
      </c>
      <c r="D38" s="22">
        <v>40782</v>
      </c>
      <c r="E38" s="23">
        <v>815647</v>
      </c>
      <c r="F38" s="24">
        <v>3516</v>
      </c>
      <c r="G38" s="24"/>
      <c r="H38" s="24">
        <f t="shared" si="0"/>
        <v>3516</v>
      </c>
      <c r="I38" s="24">
        <v>2100</v>
      </c>
      <c r="J38" s="25">
        <f t="shared" si="1"/>
        <v>1416</v>
      </c>
      <c r="K38" s="24"/>
    </row>
    <row r="39" spans="3:11" x14ac:dyDescent="0.25">
      <c r="C39" s="21">
        <v>40820</v>
      </c>
      <c r="D39" s="22">
        <v>40850</v>
      </c>
      <c r="E39" s="23">
        <v>815818</v>
      </c>
      <c r="F39" s="24">
        <v>3200</v>
      </c>
      <c r="G39" s="24"/>
      <c r="H39" s="24">
        <f t="shared" si="0"/>
        <v>3200</v>
      </c>
      <c r="I39" s="24"/>
      <c r="J39" s="25">
        <f t="shared" si="1"/>
        <v>3200</v>
      </c>
      <c r="K39" s="24"/>
    </row>
    <row r="40" spans="3:11" x14ac:dyDescent="0.25">
      <c r="C40" s="21">
        <v>40969</v>
      </c>
      <c r="D40" s="22">
        <v>40999</v>
      </c>
      <c r="E40" s="23">
        <v>815846</v>
      </c>
      <c r="F40" s="24">
        <v>3400</v>
      </c>
      <c r="G40" s="24"/>
      <c r="H40" s="24">
        <f t="shared" si="0"/>
        <v>3400</v>
      </c>
      <c r="I40" s="24">
        <v>0</v>
      </c>
      <c r="J40" s="25">
        <f t="shared" si="1"/>
        <v>3400</v>
      </c>
      <c r="K40" s="24"/>
    </row>
    <row r="41" spans="3:11" x14ac:dyDescent="0.25">
      <c r="C41" s="21">
        <v>40992</v>
      </c>
      <c r="D41" s="22">
        <v>41022</v>
      </c>
      <c r="E41" s="23">
        <v>815964</v>
      </c>
      <c r="F41" s="24">
        <v>3400</v>
      </c>
      <c r="G41" s="24"/>
      <c r="H41" s="24">
        <f t="shared" si="0"/>
        <v>3400</v>
      </c>
      <c r="I41" s="24">
        <v>0</v>
      </c>
      <c r="J41" s="25">
        <f t="shared" ref="J41:J72" si="2">+H41-I41</f>
        <v>3400</v>
      </c>
      <c r="K41" s="24"/>
    </row>
    <row r="42" spans="3:11" x14ac:dyDescent="0.25">
      <c r="C42" s="21">
        <v>41026</v>
      </c>
      <c r="D42" s="22">
        <v>41056</v>
      </c>
      <c r="E42" s="23">
        <v>815975</v>
      </c>
      <c r="F42" s="24">
        <v>84100</v>
      </c>
      <c r="G42" s="24"/>
      <c r="H42" s="24">
        <f t="shared" si="0"/>
        <v>84100</v>
      </c>
      <c r="I42" s="24">
        <v>0</v>
      </c>
      <c r="J42" s="25">
        <f t="shared" si="2"/>
        <v>84100</v>
      </c>
      <c r="K42" s="24"/>
    </row>
    <row r="43" spans="3:11" x14ac:dyDescent="0.25">
      <c r="C43" s="21">
        <v>40544</v>
      </c>
      <c r="D43" s="22">
        <v>40574</v>
      </c>
      <c r="E43" s="23">
        <v>817134</v>
      </c>
      <c r="F43" s="24">
        <v>14460</v>
      </c>
      <c r="G43" s="24"/>
      <c r="H43" s="24">
        <f t="shared" si="0"/>
        <v>14460</v>
      </c>
      <c r="I43" s="24">
        <v>0</v>
      </c>
      <c r="J43" s="25">
        <f t="shared" si="2"/>
        <v>14460</v>
      </c>
      <c r="K43" s="24"/>
    </row>
    <row r="44" spans="3:11" x14ac:dyDescent="0.25">
      <c r="C44" s="21">
        <v>41159</v>
      </c>
      <c r="D44" s="22">
        <v>41189</v>
      </c>
      <c r="E44" s="23">
        <v>818195</v>
      </c>
      <c r="F44" s="24">
        <v>22700</v>
      </c>
      <c r="G44" s="24"/>
      <c r="H44" s="24">
        <f t="shared" si="0"/>
        <v>22700</v>
      </c>
      <c r="I44" s="24">
        <v>20500</v>
      </c>
      <c r="J44" s="25">
        <f t="shared" si="2"/>
        <v>2200</v>
      </c>
      <c r="K44" s="24"/>
    </row>
    <row r="45" spans="3:11" x14ac:dyDescent="0.25">
      <c r="C45" s="21">
        <v>41178</v>
      </c>
      <c r="D45" s="22">
        <v>41208</v>
      </c>
      <c r="E45" s="23">
        <v>818223</v>
      </c>
      <c r="F45" s="24">
        <v>15500</v>
      </c>
      <c r="G45" s="24"/>
      <c r="H45" s="24">
        <f t="shared" si="0"/>
        <v>15500</v>
      </c>
      <c r="I45" s="24">
        <v>13300</v>
      </c>
      <c r="J45" s="25">
        <f t="shared" si="2"/>
        <v>2200</v>
      </c>
      <c r="K45" s="24"/>
    </row>
    <row r="46" spans="3:11" x14ac:dyDescent="0.25">
      <c r="C46" s="21">
        <v>41375</v>
      </c>
      <c r="D46" s="22">
        <v>41405</v>
      </c>
      <c r="E46" s="23">
        <v>818267</v>
      </c>
      <c r="F46" s="24">
        <v>32200</v>
      </c>
      <c r="G46" s="24"/>
      <c r="H46" s="24">
        <f t="shared" si="0"/>
        <v>32200</v>
      </c>
      <c r="I46" s="24">
        <v>29900</v>
      </c>
      <c r="J46" s="25">
        <f t="shared" si="2"/>
        <v>2300</v>
      </c>
      <c r="K46" s="24"/>
    </row>
    <row r="47" spans="3:11" x14ac:dyDescent="0.25">
      <c r="C47" s="21">
        <v>41396</v>
      </c>
      <c r="D47" s="22">
        <v>41426</v>
      </c>
      <c r="E47" s="23">
        <v>818375</v>
      </c>
      <c r="F47" s="24">
        <v>24900</v>
      </c>
      <c r="G47" s="24"/>
      <c r="H47" s="24">
        <f t="shared" si="0"/>
        <v>24900</v>
      </c>
      <c r="I47" s="24">
        <v>0</v>
      </c>
      <c r="J47" s="25">
        <f t="shared" si="2"/>
        <v>24900</v>
      </c>
      <c r="K47" s="24"/>
    </row>
    <row r="48" spans="3:11" x14ac:dyDescent="0.25">
      <c r="C48" s="21">
        <v>41429</v>
      </c>
      <c r="D48" s="22">
        <v>41459</v>
      </c>
      <c r="E48" s="23">
        <v>818394</v>
      </c>
      <c r="F48" s="24">
        <v>20286</v>
      </c>
      <c r="G48" s="24"/>
      <c r="H48" s="24">
        <f t="shared" si="0"/>
        <v>20286</v>
      </c>
      <c r="I48" s="24">
        <v>2300</v>
      </c>
      <c r="J48" s="25">
        <f t="shared" si="2"/>
        <v>17986</v>
      </c>
      <c r="K48" s="24"/>
    </row>
    <row r="49" spans="3:11" x14ac:dyDescent="0.25">
      <c r="C49" s="21">
        <v>41474</v>
      </c>
      <c r="D49" s="22">
        <v>41504</v>
      </c>
      <c r="E49" s="23">
        <v>818477</v>
      </c>
      <c r="F49" s="24">
        <v>33300</v>
      </c>
      <c r="G49" s="24"/>
      <c r="H49" s="24">
        <f t="shared" si="0"/>
        <v>33300</v>
      </c>
      <c r="I49" s="24">
        <v>6100</v>
      </c>
      <c r="J49" s="25">
        <f t="shared" si="2"/>
        <v>27200</v>
      </c>
      <c r="K49" s="24"/>
    </row>
    <row r="50" spans="3:11" x14ac:dyDescent="0.25">
      <c r="C50" s="21">
        <v>41474</v>
      </c>
      <c r="D50" s="22">
        <v>41504</v>
      </c>
      <c r="E50" s="23">
        <v>818498</v>
      </c>
      <c r="F50" s="24">
        <v>50179</v>
      </c>
      <c r="G50" s="24"/>
      <c r="H50" s="24">
        <f t="shared" si="0"/>
        <v>50179</v>
      </c>
      <c r="I50" s="24">
        <v>28560</v>
      </c>
      <c r="J50" s="25">
        <f t="shared" si="2"/>
        <v>21619</v>
      </c>
      <c r="K50" s="24"/>
    </row>
    <row r="51" spans="3:11" x14ac:dyDescent="0.25">
      <c r="C51" s="21">
        <v>41474</v>
      </c>
      <c r="D51" s="22">
        <v>41504</v>
      </c>
      <c r="E51" s="23">
        <v>818772</v>
      </c>
      <c r="F51" s="24">
        <v>5238</v>
      </c>
      <c r="G51" s="24"/>
      <c r="H51" s="24">
        <f t="shared" si="0"/>
        <v>5238</v>
      </c>
      <c r="I51" s="24">
        <v>0</v>
      </c>
      <c r="J51" s="25">
        <f t="shared" si="2"/>
        <v>5238</v>
      </c>
      <c r="K51" s="24"/>
    </row>
    <row r="52" spans="3:11" x14ac:dyDescent="0.25">
      <c r="C52" s="21">
        <v>41477</v>
      </c>
      <c r="D52" s="22">
        <v>41507</v>
      </c>
      <c r="E52" s="23">
        <v>818796</v>
      </c>
      <c r="F52" s="24">
        <v>7300</v>
      </c>
      <c r="G52" s="24"/>
      <c r="H52" s="24">
        <f t="shared" si="0"/>
        <v>7300</v>
      </c>
      <c r="I52" s="24">
        <v>0</v>
      </c>
      <c r="J52" s="25">
        <f t="shared" si="2"/>
        <v>7300</v>
      </c>
      <c r="K52" s="24"/>
    </row>
    <row r="53" spans="3:11" x14ac:dyDescent="0.25">
      <c r="C53" s="21">
        <v>41477</v>
      </c>
      <c r="D53" s="22">
        <v>41507</v>
      </c>
      <c r="E53" s="23">
        <v>818829</v>
      </c>
      <c r="F53" s="24">
        <v>33300</v>
      </c>
      <c r="G53" s="24"/>
      <c r="H53" s="24">
        <f t="shared" si="0"/>
        <v>33300</v>
      </c>
      <c r="I53" s="24">
        <v>0</v>
      </c>
      <c r="J53" s="25">
        <f t="shared" si="2"/>
        <v>33300</v>
      </c>
      <c r="K53" s="24"/>
    </row>
    <row r="54" spans="3:11" x14ac:dyDescent="0.25">
      <c r="C54" s="21">
        <v>41554</v>
      </c>
      <c r="D54" s="22">
        <v>41584</v>
      </c>
      <c r="E54" s="23">
        <v>818903</v>
      </c>
      <c r="F54" s="24">
        <v>39735</v>
      </c>
      <c r="G54" s="24"/>
      <c r="H54" s="24">
        <f t="shared" si="0"/>
        <v>39735</v>
      </c>
      <c r="I54" s="24">
        <v>0</v>
      </c>
      <c r="J54" s="25">
        <f t="shared" si="2"/>
        <v>39735</v>
      </c>
      <c r="K54" s="24"/>
    </row>
    <row r="55" spans="3:11" x14ac:dyDescent="0.25">
      <c r="C55" s="21">
        <v>41578</v>
      </c>
      <c r="D55" s="22">
        <v>41608</v>
      </c>
      <c r="E55" s="23">
        <v>820659</v>
      </c>
      <c r="F55" s="24">
        <v>43469</v>
      </c>
      <c r="G55" s="24"/>
      <c r="H55" s="24">
        <f t="shared" si="0"/>
        <v>43469</v>
      </c>
      <c r="I55" s="24">
        <v>0</v>
      </c>
      <c r="J55" s="25">
        <f t="shared" si="2"/>
        <v>43469</v>
      </c>
      <c r="K55" s="24"/>
    </row>
    <row r="56" spans="3:11" x14ac:dyDescent="0.25">
      <c r="C56" s="21">
        <v>41663</v>
      </c>
      <c r="D56" s="22">
        <v>41693</v>
      </c>
      <c r="E56" s="23">
        <v>820684</v>
      </c>
      <c r="F56" s="24">
        <v>37980</v>
      </c>
      <c r="G56" s="24"/>
      <c r="H56" s="24">
        <f t="shared" si="0"/>
        <v>37980</v>
      </c>
      <c r="I56" s="24">
        <v>0</v>
      </c>
      <c r="J56" s="25">
        <f t="shared" si="2"/>
        <v>37980</v>
      </c>
      <c r="K56" s="24"/>
    </row>
    <row r="57" spans="3:11" x14ac:dyDescent="0.25">
      <c r="C57" s="21">
        <v>41694</v>
      </c>
      <c r="D57" s="22">
        <v>41724</v>
      </c>
      <c r="E57" s="23">
        <v>820709</v>
      </c>
      <c r="F57" s="24">
        <v>7600</v>
      </c>
      <c r="G57" s="24"/>
      <c r="H57" s="24">
        <f t="shared" si="0"/>
        <v>7600</v>
      </c>
      <c r="I57" s="24">
        <v>1440</v>
      </c>
      <c r="J57" s="25">
        <f t="shared" si="2"/>
        <v>6160</v>
      </c>
      <c r="K57" s="24"/>
    </row>
    <row r="58" spans="3:11" x14ac:dyDescent="0.25">
      <c r="C58" s="21">
        <v>41706</v>
      </c>
      <c r="D58" s="22">
        <v>41736</v>
      </c>
      <c r="E58" s="23">
        <v>822343</v>
      </c>
      <c r="F58" s="24">
        <v>7600</v>
      </c>
      <c r="G58" s="24"/>
      <c r="H58" s="24">
        <f t="shared" si="0"/>
        <v>7600</v>
      </c>
      <c r="I58" s="28">
        <v>3700</v>
      </c>
      <c r="J58" s="25">
        <f t="shared" si="2"/>
        <v>3900</v>
      </c>
      <c r="K58" s="24"/>
    </row>
    <row r="59" spans="3:11" x14ac:dyDescent="0.25">
      <c r="C59" s="21">
        <v>41718</v>
      </c>
      <c r="D59" s="22">
        <v>41748</v>
      </c>
      <c r="E59" s="29">
        <v>830467</v>
      </c>
      <c r="F59" s="24">
        <v>7600</v>
      </c>
      <c r="G59" s="24"/>
      <c r="H59" s="24">
        <f t="shared" ref="H59:H60" si="3">+F59</f>
        <v>7600</v>
      </c>
      <c r="I59" s="28">
        <v>3700</v>
      </c>
      <c r="J59" s="25">
        <f t="shared" si="2"/>
        <v>3900</v>
      </c>
      <c r="K59" s="24"/>
    </row>
    <row r="60" spans="3:11" x14ac:dyDescent="0.25">
      <c r="C60" s="21">
        <v>41729</v>
      </c>
      <c r="D60" s="22">
        <v>41759</v>
      </c>
      <c r="E60" s="29">
        <v>842755</v>
      </c>
      <c r="F60" s="24">
        <v>79900</v>
      </c>
      <c r="G60" s="24"/>
      <c r="H60" s="24">
        <f t="shared" si="3"/>
        <v>79900</v>
      </c>
      <c r="I60" s="28">
        <v>42000</v>
      </c>
      <c r="J60" s="25">
        <f t="shared" si="2"/>
        <v>37900</v>
      </c>
      <c r="K60" s="24"/>
    </row>
    <row r="61" spans="3:11" x14ac:dyDescent="0.25">
      <c r="C61" s="21">
        <v>41914</v>
      </c>
      <c r="D61" s="22">
        <v>41944</v>
      </c>
      <c r="E61" s="29">
        <v>927318</v>
      </c>
      <c r="F61" s="24">
        <v>64000</v>
      </c>
      <c r="G61" s="24"/>
      <c r="H61" s="24">
        <f t="shared" ref="H61" si="4">+F61</f>
        <v>64000</v>
      </c>
      <c r="I61" s="24">
        <v>42600</v>
      </c>
      <c r="J61" s="25">
        <f t="shared" si="2"/>
        <v>21400</v>
      </c>
      <c r="K61" s="24"/>
    </row>
    <row r="62" spans="3:11" x14ac:dyDescent="0.25">
      <c r="C62" s="30">
        <v>42114</v>
      </c>
      <c r="D62" s="22">
        <v>42144</v>
      </c>
      <c r="E62" s="31">
        <v>1016260</v>
      </c>
      <c r="F62" s="31">
        <v>42348</v>
      </c>
      <c r="G62" s="31"/>
      <c r="H62" s="24">
        <f t="shared" ref="H62" si="5">+F62</f>
        <v>42348</v>
      </c>
      <c r="I62" s="31"/>
      <c r="J62" s="25">
        <f t="shared" si="2"/>
        <v>42348</v>
      </c>
      <c r="K62" s="31"/>
    </row>
    <row r="63" spans="3:11" x14ac:dyDescent="0.25">
      <c r="C63" s="30">
        <v>42168</v>
      </c>
      <c r="D63" s="22">
        <v>42198</v>
      </c>
      <c r="E63" s="31">
        <v>1024735</v>
      </c>
      <c r="F63" s="31">
        <v>74774</v>
      </c>
      <c r="G63" s="31"/>
      <c r="H63" s="24">
        <f t="shared" ref="H63:H69" si="6">+F63</f>
        <v>74774</v>
      </c>
      <c r="I63" s="31">
        <v>14589</v>
      </c>
      <c r="J63" s="25">
        <f t="shared" si="2"/>
        <v>60185</v>
      </c>
      <c r="K63" s="31"/>
    </row>
    <row r="64" spans="3:11" x14ac:dyDescent="0.25">
      <c r="C64" s="30">
        <v>42169</v>
      </c>
      <c r="D64" s="22">
        <v>42199</v>
      </c>
      <c r="E64" s="31">
        <v>1025499</v>
      </c>
      <c r="F64" s="31">
        <v>42674</v>
      </c>
      <c r="G64" s="31"/>
      <c r="H64" s="24">
        <f t="shared" si="6"/>
        <v>42674</v>
      </c>
      <c r="I64" s="31"/>
      <c r="J64" s="25">
        <f t="shared" si="2"/>
        <v>42674</v>
      </c>
      <c r="K64" s="31"/>
    </row>
    <row r="65" spans="3:11" x14ac:dyDescent="0.25">
      <c r="C65" s="30">
        <v>42179</v>
      </c>
      <c r="D65" s="22">
        <v>42209</v>
      </c>
      <c r="E65" s="31">
        <v>1029430</v>
      </c>
      <c r="F65" s="31">
        <v>29600</v>
      </c>
      <c r="G65" s="31"/>
      <c r="H65" s="24">
        <f t="shared" si="6"/>
        <v>29600</v>
      </c>
      <c r="I65" s="31"/>
      <c r="J65" s="25">
        <f t="shared" si="2"/>
        <v>29600</v>
      </c>
      <c r="K65" s="31"/>
    </row>
    <row r="66" spans="3:11" x14ac:dyDescent="0.25">
      <c r="C66" s="30">
        <v>42182</v>
      </c>
      <c r="D66" s="22">
        <v>42212</v>
      </c>
      <c r="E66" s="31">
        <v>1031501</v>
      </c>
      <c r="F66" s="31">
        <v>21450</v>
      </c>
      <c r="G66" s="31"/>
      <c r="H66" s="24">
        <f t="shared" si="6"/>
        <v>21450</v>
      </c>
      <c r="I66" s="31"/>
      <c r="J66" s="25">
        <f t="shared" si="2"/>
        <v>21450</v>
      </c>
      <c r="K66" s="31"/>
    </row>
    <row r="67" spans="3:11" x14ac:dyDescent="0.25">
      <c r="C67" s="30">
        <v>44154</v>
      </c>
      <c r="D67" s="22">
        <v>44175</v>
      </c>
      <c r="E67" s="31">
        <v>1837947</v>
      </c>
      <c r="F67" s="31">
        <v>74564</v>
      </c>
      <c r="G67" s="31"/>
      <c r="H67" s="24">
        <f t="shared" si="6"/>
        <v>74564</v>
      </c>
      <c r="I67" s="31"/>
      <c r="J67" s="25">
        <f t="shared" si="2"/>
        <v>74564</v>
      </c>
      <c r="K67" s="31"/>
    </row>
    <row r="68" spans="3:11" x14ac:dyDescent="0.25">
      <c r="C68" s="30">
        <v>44157</v>
      </c>
      <c r="D68" s="22">
        <v>44175</v>
      </c>
      <c r="E68" s="31">
        <v>1838468</v>
      </c>
      <c r="F68" s="31">
        <v>74370</v>
      </c>
      <c r="G68" s="31"/>
      <c r="H68" s="24">
        <f t="shared" si="6"/>
        <v>74370</v>
      </c>
      <c r="I68" s="31"/>
      <c r="J68" s="25">
        <f t="shared" si="2"/>
        <v>74370</v>
      </c>
      <c r="K68" s="31"/>
    </row>
    <row r="69" spans="3:11" x14ac:dyDescent="0.25">
      <c r="C69" s="30">
        <v>44159</v>
      </c>
      <c r="D69" s="22">
        <v>44175</v>
      </c>
      <c r="E69" s="31">
        <v>1839585</v>
      </c>
      <c r="F69" s="31">
        <v>145154</v>
      </c>
      <c r="G69" s="31"/>
      <c r="H69" s="24">
        <f t="shared" si="6"/>
        <v>145154</v>
      </c>
      <c r="I69" s="31"/>
      <c r="J69" s="25">
        <f t="shared" si="2"/>
        <v>145154</v>
      </c>
      <c r="K69" s="31"/>
    </row>
    <row r="70" spans="3:11" x14ac:dyDescent="0.25">
      <c r="C70" s="30">
        <v>44226</v>
      </c>
      <c r="D70" s="22">
        <v>44239</v>
      </c>
      <c r="E70" s="31">
        <v>1839585</v>
      </c>
      <c r="F70" s="31">
        <v>11200</v>
      </c>
      <c r="G70" s="31"/>
      <c r="H70" s="24">
        <f t="shared" ref="H70:H75" si="7">SUM(F70-G70)</f>
        <v>11200</v>
      </c>
      <c r="I70" s="31"/>
      <c r="J70" s="25">
        <f t="shared" si="2"/>
        <v>11200</v>
      </c>
      <c r="K70" s="31"/>
    </row>
    <row r="71" spans="3:11" x14ac:dyDescent="0.25">
      <c r="C71" s="30">
        <v>44243</v>
      </c>
      <c r="D71" s="22">
        <v>44266</v>
      </c>
      <c r="E71" s="31">
        <v>1862544</v>
      </c>
      <c r="F71" s="31">
        <v>22400</v>
      </c>
      <c r="G71" s="31"/>
      <c r="H71" s="24">
        <f t="shared" si="7"/>
        <v>22400</v>
      </c>
      <c r="I71" s="31"/>
      <c r="J71" s="25">
        <f t="shared" si="2"/>
        <v>22400</v>
      </c>
      <c r="K71" s="31"/>
    </row>
    <row r="72" spans="3:11" x14ac:dyDescent="0.25">
      <c r="C72" s="30">
        <v>44243</v>
      </c>
      <c r="D72" s="22">
        <v>44266</v>
      </c>
      <c r="E72" s="31">
        <v>1862555</v>
      </c>
      <c r="F72" s="31">
        <v>117800</v>
      </c>
      <c r="G72" s="31"/>
      <c r="H72" s="24">
        <f t="shared" si="7"/>
        <v>117800</v>
      </c>
      <c r="I72" s="31"/>
      <c r="J72" s="25">
        <f t="shared" si="2"/>
        <v>117800</v>
      </c>
      <c r="K72" s="31"/>
    </row>
    <row r="73" spans="3:11" x14ac:dyDescent="0.25">
      <c r="C73" s="30">
        <v>44388</v>
      </c>
      <c r="D73" s="22">
        <v>44454</v>
      </c>
      <c r="E73" s="31">
        <v>1912621</v>
      </c>
      <c r="F73" s="31">
        <v>71270</v>
      </c>
      <c r="G73" s="31"/>
      <c r="H73" s="24">
        <f t="shared" si="7"/>
        <v>71270</v>
      </c>
      <c r="I73" s="31"/>
      <c r="J73" s="25">
        <f t="shared" ref="J73:J94" si="8">+H73-I73</f>
        <v>71270</v>
      </c>
      <c r="K73" s="31"/>
    </row>
    <row r="74" spans="3:11" x14ac:dyDescent="0.25">
      <c r="C74" s="30">
        <v>44478</v>
      </c>
      <c r="D74" s="22">
        <v>44508</v>
      </c>
      <c r="E74" s="31">
        <v>1950642</v>
      </c>
      <c r="F74" s="31">
        <v>71491</v>
      </c>
      <c r="G74" s="31"/>
      <c r="H74" s="24">
        <f t="shared" si="7"/>
        <v>71491</v>
      </c>
      <c r="I74" s="31"/>
      <c r="J74" s="25">
        <f t="shared" si="8"/>
        <v>71491</v>
      </c>
      <c r="K74" s="31"/>
    </row>
    <row r="75" spans="3:11" x14ac:dyDescent="0.25">
      <c r="C75" s="30">
        <v>44582</v>
      </c>
      <c r="D75" s="22">
        <v>44613</v>
      </c>
      <c r="E75" s="31">
        <v>1990686</v>
      </c>
      <c r="F75" s="31">
        <v>63953</v>
      </c>
      <c r="G75" s="31"/>
      <c r="H75" s="24">
        <f t="shared" si="7"/>
        <v>63953</v>
      </c>
      <c r="I75" s="31"/>
      <c r="J75" s="25">
        <f t="shared" si="8"/>
        <v>63953</v>
      </c>
      <c r="K75" s="31"/>
    </row>
    <row r="76" spans="3:11" x14ac:dyDescent="0.25">
      <c r="C76" s="30"/>
      <c r="D76" s="22"/>
      <c r="E76" s="31"/>
      <c r="F76" s="31"/>
      <c r="G76" s="31"/>
      <c r="H76" s="24"/>
      <c r="I76" s="31"/>
      <c r="J76" s="25">
        <f t="shared" si="8"/>
        <v>0</v>
      </c>
      <c r="K76" s="31"/>
    </row>
    <row r="77" spans="3:11" x14ac:dyDescent="0.25">
      <c r="C77" s="32">
        <v>42114</v>
      </c>
      <c r="D77" s="32">
        <v>42139</v>
      </c>
      <c r="E77" s="33">
        <v>998933</v>
      </c>
      <c r="F77" s="34">
        <v>42396</v>
      </c>
      <c r="G77" s="31"/>
      <c r="H77" s="34">
        <f>+F77</f>
        <v>42396</v>
      </c>
      <c r="I77" s="31"/>
      <c r="J77" s="25">
        <f t="shared" si="8"/>
        <v>42396</v>
      </c>
      <c r="K77" s="31"/>
    </row>
    <row r="78" spans="3:11" x14ac:dyDescent="0.25">
      <c r="C78" s="32">
        <v>42114</v>
      </c>
      <c r="D78" s="32">
        <v>42139</v>
      </c>
      <c r="E78" s="33">
        <v>999021</v>
      </c>
      <c r="F78" s="34">
        <v>3708</v>
      </c>
      <c r="G78" s="31"/>
      <c r="H78" s="34">
        <f>+F78</f>
        <v>3708</v>
      </c>
      <c r="I78" s="31"/>
      <c r="J78" s="25">
        <f t="shared" si="8"/>
        <v>3708</v>
      </c>
      <c r="K78" s="31"/>
    </row>
    <row r="79" spans="3:11" x14ac:dyDescent="0.25">
      <c r="C79" s="32">
        <v>42118</v>
      </c>
      <c r="D79" s="32">
        <v>42139</v>
      </c>
      <c r="E79" s="33">
        <v>1001445</v>
      </c>
      <c r="F79" s="34">
        <v>4894</v>
      </c>
      <c r="G79" s="31"/>
      <c r="H79" s="34">
        <f>+F79</f>
        <v>4894</v>
      </c>
      <c r="I79" s="31"/>
      <c r="J79" s="25">
        <f t="shared" si="8"/>
        <v>4894</v>
      </c>
      <c r="K79" s="31"/>
    </row>
    <row r="80" spans="3:11" x14ac:dyDescent="0.25">
      <c r="C80" s="32">
        <v>42159</v>
      </c>
      <c r="D80" s="32">
        <v>42206</v>
      </c>
      <c r="E80" s="33">
        <v>1020453</v>
      </c>
      <c r="F80" s="34">
        <v>25800</v>
      </c>
      <c r="G80" s="31"/>
      <c r="H80" s="34">
        <f>+F80</f>
        <v>25800</v>
      </c>
      <c r="I80" s="31"/>
      <c r="J80" s="25">
        <f t="shared" si="8"/>
        <v>25800</v>
      </c>
      <c r="K80" s="31"/>
    </row>
    <row r="81" spans="1:11" x14ac:dyDescent="0.25">
      <c r="C81" s="32">
        <v>44243</v>
      </c>
      <c r="D81" s="32">
        <v>44266</v>
      </c>
      <c r="E81" s="33">
        <v>1862567</v>
      </c>
      <c r="F81" s="34">
        <v>373900</v>
      </c>
      <c r="G81" s="31"/>
      <c r="H81" s="34">
        <f t="shared" ref="H81:H86" si="9">+F81</f>
        <v>373900</v>
      </c>
      <c r="I81" s="31"/>
      <c r="J81" s="25">
        <f t="shared" si="8"/>
        <v>373900</v>
      </c>
      <c r="K81" s="31"/>
    </row>
    <row r="82" spans="1:11" x14ac:dyDescent="0.25">
      <c r="C82" s="32">
        <v>44243</v>
      </c>
      <c r="D82" s="32">
        <v>44266</v>
      </c>
      <c r="E82" s="33">
        <v>1862686</v>
      </c>
      <c r="F82" s="34">
        <v>36300</v>
      </c>
      <c r="G82" s="31"/>
      <c r="H82" s="34">
        <f t="shared" si="9"/>
        <v>36300</v>
      </c>
      <c r="I82" s="31"/>
      <c r="J82" s="25">
        <f t="shared" si="8"/>
        <v>36300</v>
      </c>
      <c r="K82" s="31"/>
    </row>
    <row r="83" spans="1:11" x14ac:dyDescent="0.25">
      <c r="C83" s="32">
        <v>44247</v>
      </c>
      <c r="D83" s="32">
        <v>44266</v>
      </c>
      <c r="E83" s="33">
        <v>1863961</v>
      </c>
      <c r="F83" s="34">
        <v>30934</v>
      </c>
      <c r="G83" s="31"/>
      <c r="H83" s="34">
        <f t="shared" si="9"/>
        <v>30934</v>
      </c>
      <c r="I83" s="31"/>
      <c r="J83" s="25">
        <f t="shared" si="8"/>
        <v>30934</v>
      </c>
      <c r="K83" s="31"/>
    </row>
    <row r="84" spans="1:11" x14ac:dyDescent="0.25">
      <c r="C84" s="32">
        <v>44303</v>
      </c>
      <c r="D84" s="32">
        <v>44328</v>
      </c>
      <c r="E84" s="33">
        <v>1883753</v>
      </c>
      <c r="F84" s="34">
        <v>19700</v>
      </c>
      <c r="G84" s="31"/>
      <c r="H84" s="34">
        <f t="shared" si="9"/>
        <v>19700</v>
      </c>
      <c r="I84" s="31"/>
      <c r="J84" s="25">
        <f t="shared" si="8"/>
        <v>19700</v>
      </c>
      <c r="K84" s="31"/>
    </row>
    <row r="85" spans="1:11" x14ac:dyDescent="0.25">
      <c r="C85" s="32">
        <v>44303</v>
      </c>
      <c r="D85" s="32">
        <v>44328</v>
      </c>
      <c r="E85" s="33">
        <v>1883754</v>
      </c>
      <c r="F85" s="34">
        <v>11200</v>
      </c>
      <c r="G85" s="31"/>
      <c r="H85" s="34">
        <f t="shared" si="9"/>
        <v>11200</v>
      </c>
      <c r="I85" s="31"/>
      <c r="J85" s="25">
        <f t="shared" si="8"/>
        <v>11200</v>
      </c>
      <c r="K85" s="31"/>
    </row>
    <row r="86" spans="1:11" x14ac:dyDescent="0.25">
      <c r="C86" s="32">
        <v>44303</v>
      </c>
      <c r="D86" s="32">
        <v>44328</v>
      </c>
      <c r="E86" s="33">
        <v>1883812</v>
      </c>
      <c r="F86" s="34">
        <v>16170</v>
      </c>
      <c r="G86" s="31"/>
      <c r="H86" s="34">
        <f t="shared" si="9"/>
        <v>16170</v>
      </c>
      <c r="I86" s="31"/>
      <c r="J86" s="25">
        <f t="shared" si="8"/>
        <v>16170</v>
      </c>
      <c r="K86" s="31"/>
    </row>
    <row r="87" spans="1:11" x14ac:dyDescent="0.25">
      <c r="C87" s="32">
        <v>44337</v>
      </c>
      <c r="D87" s="32">
        <v>44350</v>
      </c>
      <c r="E87" s="33">
        <v>1894101</v>
      </c>
      <c r="F87" s="34">
        <v>19700</v>
      </c>
      <c r="G87" s="31"/>
      <c r="H87" s="34">
        <v>19700</v>
      </c>
      <c r="I87" s="31"/>
      <c r="J87" s="25">
        <f t="shared" si="8"/>
        <v>19700</v>
      </c>
      <c r="K87" s="31"/>
    </row>
    <row r="88" spans="1:11" x14ac:dyDescent="0.25">
      <c r="C88" s="32">
        <v>44337</v>
      </c>
      <c r="D88" s="32">
        <v>44350</v>
      </c>
      <c r="E88" s="33">
        <v>1894185</v>
      </c>
      <c r="F88" s="34">
        <v>18810</v>
      </c>
      <c r="G88" s="31"/>
      <c r="H88" s="34">
        <f>+F88</f>
        <v>18810</v>
      </c>
      <c r="I88" s="31"/>
      <c r="J88" s="25">
        <f t="shared" si="8"/>
        <v>18810</v>
      </c>
      <c r="K88" s="31"/>
    </row>
    <row r="89" spans="1:11" x14ac:dyDescent="0.25">
      <c r="C89" s="32">
        <v>44352</v>
      </c>
      <c r="D89" s="32">
        <v>44392</v>
      </c>
      <c r="E89" s="33">
        <v>1899544</v>
      </c>
      <c r="F89" s="34">
        <v>19700</v>
      </c>
      <c r="G89" s="31"/>
      <c r="H89" s="34">
        <f>+F89</f>
        <v>19700</v>
      </c>
      <c r="I89" s="31"/>
      <c r="J89" s="25">
        <f t="shared" si="8"/>
        <v>19700</v>
      </c>
      <c r="K89" s="31"/>
    </row>
    <row r="90" spans="1:11" x14ac:dyDescent="0.25">
      <c r="C90" s="32">
        <v>44352</v>
      </c>
      <c r="D90" s="32">
        <v>44392</v>
      </c>
      <c r="E90" s="33">
        <v>1899597</v>
      </c>
      <c r="F90" s="34">
        <v>27300</v>
      </c>
      <c r="G90" s="31"/>
      <c r="H90" s="34">
        <f>+F90</f>
        <v>27300</v>
      </c>
      <c r="I90" s="31"/>
      <c r="J90" s="25">
        <f t="shared" si="8"/>
        <v>27300</v>
      </c>
      <c r="K90" s="31"/>
    </row>
    <row r="91" spans="1:11" x14ac:dyDescent="0.25">
      <c r="C91" s="32">
        <v>44360</v>
      </c>
      <c r="D91" s="32">
        <v>44392</v>
      </c>
      <c r="E91" s="33">
        <v>1902247</v>
      </c>
      <c r="F91" s="34">
        <v>87000</v>
      </c>
      <c r="G91" s="31"/>
      <c r="H91" s="34">
        <f>+F91</f>
        <v>87000</v>
      </c>
      <c r="I91" s="31"/>
      <c r="J91" s="25">
        <f t="shared" si="8"/>
        <v>87000</v>
      </c>
      <c r="K91" s="31"/>
    </row>
    <row r="92" spans="1:11" x14ac:dyDescent="0.25">
      <c r="C92" s="32">
        <v>44360</v>
      </c>
      <c r="D92" s="32">
        <v>44392</v>
      </c>
      <c r="E92" s="33">
        <v>1902810</v>
      </c>
      <c r="F92" s="34">
        <v>784026</v>
      </c>
      <c r="G92" s="31"/>
      <c r="H92" s="34">
        <f>+F92</f>
        <v>784026</v>
      </c>
      <c r="I92" s="31"/>
      <c r="J92" s="25">
        <f t="shared" si="8"/>
        <v>784026</v>
      </c>
      <c r="K92" s="31"/>
    </row>
    <row r="93" spans="1:11" x14ac:dyDescent="0.25">
      <c r="C93" s="16"/>
      <c r="D93" s="17"/>
      <c r="E93" s="18"/>
      <c r="F93" s="18"/>
      <c r="G93" s="18"/>
      <c r="H93" s="19"/>
      <c r="I93" s="18"/>
      <c r="J93" s="20"/>
      <c r="K93" s="18"/>
    </row>
    <row r="94" spans="1:11" x14ac:dyDescent="0.25">
      <c r="C94" s="7"/>
      <c r="D94" s="5"/>
      <c r="E94" s="9"/>
      <c r="F94" s="9"/>
      <c r="G94" s="9"/>
      <c r="H94" s="6"/>
      <c r="I94" s="9"/>
      <c r="J94" s="8">
        <f t="shared" si="8"/>
        <v>0</v>
      </c>
      <c r="K94" s="9"/>
    </row>
    <row r="95" spans="1:11" s="12" customFormat="1" ht="21.75" customHeight="1" x14ac:dyDescent="0.25">
      <c r="A95" s="14"/>
      <c r="B95" s="14"/>
      <c r="C95" s="10" t="s">
        <v>15</v>
      </c>
      <c r="D95" s="10"/>
      <c r="E95" s="10"/>
      <c r="F95" s="11">
        <f>SUM(F8:F94)</f>
        <v>3671591</v>
      </c>
      <c r="G95" s="11">
        <f>SUM(G8:G94)</f>
        <v>0</v>
      </c>
      <c r="H95" s="11">
        <f>SUM(H8:H94)</f>
        <v>3671591</v>
      </c>
      <c r="I95" s="11">
        <f>SUM(I8:I94)</f>
        <v>210789</v>
      </c>
      <c r="J95" s="11">
        <f>SUM(J8:J94)</f>
        <v>3460802</v>
      </c>
      <c r="K95" s="11"/>
    </row>
  </sheetData>
  <mergeCells count="4">
    <mergeCell ref="E1:L1"/>
    <mergeCell ref="E2:L2"/>
    <mergeCell ref="E3:L3"/>
    <mergeCell ref="E4:L4"/>
  </mergeCells>
  <conditionalFormatting sqref="E1:E3">
    <cfRule type="duplicateValues" dxfId="0" priority="1" stopIfTrue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workbookViewId="0">
      <selection activeCell="J19" sqref="J19"/>
    </sheetView>
  </sheetViews>
  <sheetFormatPr baseColWidth="10" defaultRowHeight="15" x14ac:dyDescent="0.25"/>
  <cols>
    <col min="1" max="1" width="8.7109375" bestFit="1" customWidth="1"/>
    <col min="2" max="2" width="35.140625" bestFit="1" customWidth="1"/>
    <col min="3" max="3" width="7.140625" bestFit="1" customWidth="1"/>
    <col min="4" max="5" width="8.42578125" bestFit="1" customWidth="1"/>
    <col min="6" max="6" width="16.5703125" bestFit="1" customWidth="1"/>
    <col min="7" max="7" width="7.5703125" bestFit="1" customWidth="1"/>
    <col min="8" max="8" width="10.5703125" bestFit="1" customWidth="1"/>
    <col min="9" max="9" width="9.5703125" bestFit="1" customWidth="1"/>
    <col min="10" max="10" width="11.5703125" bestFit="1" customWidth="1"/>
    <col min="11" max="11" width="13.140625" bestFit="1" customWidth="1"/>
    <col min="13" max="13" width="21.85546875" bestFit="1" customWidth="1"/>
    <col min="14" max="14" width="20" customWidth="1"/>
    <col min="20" max="20" width="11.85546875" bestFit="1" customWidth="1"/>
    <col min="28" max="28" width="14.5703125" customWidth="1"/>
  </cols>
  <sheetData>
    <row r="1" spans="1:36" x14ac:dyDescent="0.25">
      <c r="J1" s="56"/>
      <c r="K1" s="56">
        <f>SUBTOTAL(9,K3:K18)</f>
        <v>1521538</v>
      </c>
      <c r="L1" s="56">
        <f>SUBTOTAL(9,L3:L18)</f>
        <v>1521538</v>
      </c>
      <c r="T1" s="56">
        <f>SUBTOTAL(9,T3:T18)</f>
        <v>76798</v>
      </c>
      <c r="U1" s="56">
        <f t="shared" ref="U1:AB1" si="0">SUBTOTAL(9,U3:U18)</f>
        <v>0</v>
      </c>
      <c r="V1" s="56">
        <f t="shared" si="0"/>
        <v>0</v>
      </c>
      <c r="W1" s="56">
        <f t="shared" si="0"/>
        <v>76798</v>
      </c>
      <c r="X1" s="56">
        <f t="shared" si="0"/>
        <v>76798</v>
      </c>
      <c r="Y1" s="56">
        <f t="shared" si="0"/>
        <v>0</v>
      </c>
      <c r="Z1" s="56"/>
      <c r="AA1" s="56">
        <f t="shared" si="0"/>
        <v>170736</v>
      </c>
      <c r="AB1" s="56">
        <f t="shared" si="0"/>
        <v>562384</v>
      </c>
    </row>
    <row r="2" spans="1:36" ht="31.5" x14ac:dyDescent="0.25">
      <c r="A2" s="37" t="s">
        <v>17</v>
      </c>
      <c r="B2" s="38" t="s">
        <v>18</v>
      </c>
      <c r="C2" s="38" t="s">
        <v>19</v>
      </c>
      <c r="D2" s="55" t="s">
        <v>20</v>
      </c>
      <c r="E2" s="55" t="s">
        <v>21</v>
      </c>
      <c r="F2" s="38" t="s">
        <v>22</v>
      </c>
      <c r="G2" s="38" t="s">
        <v>23</v>
      </c>
      <c r="H2" s="38" t="s">
        <v>24</v>
      </c>
      <c r="I2" s="38" t="s">
        <v>25</v>
      </c>
      <c r="J2" s="38" t="s">
        <v>26</v>
      </c>
      <c r="K2" s="40" t="s">
        <v>27</v>
      </c>
      <c r="L2" s="40" t="s">
        <v>28</v>
      </c>
      <c r="M2" s="38" t="s">
        <v>29</v>
      </c>
      <c r="N2" s="41" t="s">
        <v>30</v>
      </c>
      <c r="O2" s="41" t="s">
        <v>33</v>
      </c>
      <c r="P2" s="42" t="s">
        <v>31</v>
      </c>
      <c r="Q2" s="41" t="s">
        <v>32</v>
      </c>
      <c r="R2" s="41" t="s">
        <v>92</v>
      </c>
      <c r="S2" s="38" t="s">
        <v>34</v>
      </c>
      <c r="T2" s="40" t="s">
        <v>35</v>
      </c>
      <c r="U2" s="40" t="s">
        <v>36</v>
      </c>
      <c r="V2" s="43" t="s">
        <v>37</v>
      </c>
      <c r="W2" s="40" t="s">
        <v>38</v>
      </c>
      <c r="X2" s="42" t="s">
        <v>39</v>
      </c>
      <c r="Y2" s="42" t="s">
        <v>40</v>
      </c>
      <c r="Z2" s="41" t="s">
        <v>41</v>
      </c>
      <c r="AA2" s="41" t="s">
        <v>42</v>
      </c>
      <c r="AB2" s="44" t="s">
        <v>43</v>
      </c>
      <c r="AC2" s="45" t="s">
        <v>44</v>
      </c>
      <c r="AD2" s="45" t="s">
        <v>45</v>
      </c>
      <c r="AE2" s="39" t="s">
        <v>46</v>
      </c>
      <c r="AF2" s="38" t="s">
        <v>47</v>
      </c>
      <c r="AG2" s="39" t="s">
        <v>48</v>
      </c>
      <c r="AH2" s="38" t="s">
        <v>49</v>
      </c>
      <c r="AI2" s="38" t="s">
        <v>50</v>
      </c>
      <c r="AJ2" s="39" t="s">
        <v>51</v>
      </c>
    </row>
    <row r="3" spans="1:36" x14ac:dyDescent="0.25">
      <c r="A3" s="46">
        <v>891900446</v>
      </c>
      <c r="B3" s="47" t="s">
        <v>52</v>
      </c>
      <c r="C3" s="48"/>
      <c r="D3" s="47">
        <v>1862567</v>
      </c>
      <c r="E3" s="48" t="s">
        <v>53</v>
      </c>
      <c r="F3" s="47" t="s">
        <v>54</v>
      </c>
      <c r="G3" s="48" t="s">
        <v>55</v>
      </c>
      <c r="H3" s="48"/>
      <c r="I3" s="49">
        <v>0</v>
      </c>
      <c r="J3" s="50">
        <v>44243</v>
      </c>
      <c r="K3" s="51">
        <v>373900</v>
      </c>
      <c r="L3" s="51">
        <v>373900</v>
      </c>
      <c r="M3" s="47" t="s">
        <v>56</v>
      </c>
      <c r="N3" s="47" t="s">
        <v>94</v>
      </c>
      <c r="O3" s="47" t="s">
        <v>93</v>
      </c>
      <c r="P3" s="47" t="s">
        <v>93</v>
      </c>
      <c r="Q3" s="47" t="s">
        <v>93</v>
      </c>
      <c r="R3" s="52"/>
      <c r="S3" s="48" t="s">
        <v>57</v>
      </c>
      <c r="T3" s="51">
        <v>0</v>
      </c>
      <c r="U3" s="51">
        <v>0</v>
      </c>
      <c r="V3" s="53">
        <v>0</v>
      </c>
      <c r="W3" s="51">
        <v>0</v>
      </c>
      <c r="X3" s="51">
        <v>0</v>
      </c>
      <c r="Y3" s="51">
        <v>0</v>
      </c>
      <c r="Z3" s="48"/>
      <c r="AA3" s="48"/>
      <c r="AB3" s="54">
        <v>0</v>
      </c>
      <c r="AC3" s="51">
        <v>0</v>
      </c>
      <c r="AD3" s="51">
        <v>0</v>
      </c>
      <c r="AE3" s="47"/>
      <c r="AF3" s="50">
        <v>44266</v>
      </c>
      <c r="AG3" s="48"/>
      <c r="AH3" s="48" t="s">
        <v>59</v>
      </c>
      <c r="AI3" s="48">
        <v>0</v>
      </c>
      <c r="AJ3" s="48" t="s">
        <v>58</v>
      </c>
    </row>
    <row r="4" spans="1:36" x14ac:dyDescent="0.25">
      <c r="A4" s="46">
        <v>891900446</v>
      </c>
      <c r="B4" s="47" t="s">
        <v>52</v>
      </c>
      <c r="C4" s="48"/>
      <c r="D4" s="47">
        <v>1862686</v>
      </c>
      <c r="E4" s="48" t="s">
        <v>60</v>
      </c>
      <c r="F4" s="47" t="s">
        <v>61</v>
      </c>
      <c r="G4" s="48" t="s">
        <v>55</v>
      </c>
      <c r="H4" s="48"/>
      <c r="I4" s="49">
        <v>0</v>
      </c>
      <c r="J4" s="50">
        <v>44243</v>
      </c>
      <c r="K4" s="51">
        <v>36300</v>
      </c>
      <c r="L4" s="51">
        <v>36300</v>
      </c>
      <c r="M4" s="47" t="s">
        <v>56</v>
      </c>
      <c r="N4" s="47" t="s">
        <v>94</v>
      </c>
      <c r="O4" s="47" t="s">
        <v>93</v>
      </c>
      <c r="P4" s="47" t="s">
        <v>93</v>
      </c>
      <c r="Q4" s="47" t="s">
        <v>93</v>
      </c>
      <c r="R4" s="52"/>
      <c r="S4" s="48" t="s">
        <v>57</v>
      </c>
      <c r="T4" s="51">
        <v>0</v>
      </c>
      <c r="U4" s="51">
        <v>0</v>
      </c>
      <c r="V4" s="53">
        <v>0</v>
      </c>
      <c r="W4" s="51">
        <v>0</v>
      </c>
      <c r="X4" s="51">
        <v>0</v>
      </c>
      <c r="Y4" s="51">
        <v>0</v>
      </c>
      <c r="Z4" s="48"/>
      <c r="AA4" s="48"/>
      <c r="AB4" s="54">
        <v>0</v>
      </c>
      <c r="AC4" s="51">
        <v>0</v>
      </c>
      <c r="AD4" s="51">
        <v>0</v>
      </c>
      <c r="AE4" s="47"/>
      <c r="AF4" s="50">
        <v>44266</v>
      </c>
      <c r="AG4" s="48"/>
      <c r="AH4" s="48" t="s">
        <v>59</v>
      </c>
      <c r="AI4" s="48">
        <v>0</v>
      </c>
      <c r="AJ4" s="48" t="s">
        <v>58</v>
      </c>
    </row>
    <row r="5" spans="1:36" x14ac:dyDescent="0.25">
      <c r="A5" s="46">
        <v>891900446</v>
      </c>
      <c r="B5" s="47" t="s">
        <v>52</v>
      </c>
      <c r="C5" s="48"/>
      <c r="D5" s="47">
        <v>1863961</v>
      </c>
      <c r="E5" s="48" t="s">
        <v>62</v>
      </c>
      <c r="F5" s="47" t="s">
        <v>63</v>
      </c>
      <c r="G5" s="48" t="s">
        <v>55</v>
      </c>
      <c r="H5" s="48"/>
      <c r="I5" s="49">
        <v>0</v>
      </c>
      <c r="J5" s="50">
        <v>44247</v>
      </c>
      <c r="K5" s="51">
        <v>30934</v>
      </c>
      <c r="L5" s="51">
        <v>30934</v>
      </c>
      <c r="M5" s="47" t="s">
        <v>56</v>
      </c>
      <c r="N5" s="47" t="s">
        <v>94</v>
      </c>
      <c r="O5" s="47" t="s">
        <v>93</v>
      </c>
      <c r="P5" s="47" t="s">
        <v>93</v>
      </c>
      <c r="Q5" s="47" t="s">
        <v>93</v>
      </c>
      <c r="R5" s="52"/>
      <c r="S5" s="48" t="s">
        <v>57</v>
      </c>
      <c r="T5" s="51">
        <v>0</v>
      </c>
      <c r="U5" s="51">
        <v>0</v>
      </c>
      <c r="V5" s="53">
        <v>0</v>
      </c>
      <c r="W5" s="51">
        <v>0</v>
      </c>
      <c r="X5" s="51">
        <v>0</v>
      </c>
      <c r="Y5" s="51">
        <v>0</v>
      </c>
      <c r="Z5" s="48"/>
      <c r="AA5" s="48"/>
      <c r="AB5" s="54">
        <v>0</v>
      </c>
      <c r="AC5" s="51">
        <v>0</v>
      </c>
      <c r="AD5" s="51">
        <v>0</v>
      </c>
      <c r="AE5" s="47"/>
      <c r="AF5" s="50">
        <v>44266</v>
      </c>
      <c r="AG5" s="48"/>
      <c r="AH5" s="48" t="s">
        <v>59</v>
      </c>
      <c r="AI5" s="48">
        <v>0</v>
      </c>
      <c r="AJ5" s="48" t="s">
        <v>58</v>
      </c>
    </row>
    <row r="6" spans="1:36" x14ac:dyDescent="0.25">
      <c r="A6" s="46">
        <v>891900446</v>
      </c>
      <c r="B6" s="47" t="s">
        <v>52</v>
      </c>
      <c r="C6" s="48"/>
      <c r="D6" s="47">
        <v>1883753</v>
      </c>
      <c r="E6" s="48" t="s">
        <v>64</v>
      </c>
      <c r="F6" s="47" t="s">
        <v>65</v>
      </c>
      <c r="G6" s="48" t="s">
        <v>55</v>
      </c>
      <c r="H6" s="48"/>
      <c r="I6" s="49">
        <v>0</v>
      </c>
      <c r="J6" s="50">
        <v>44303</v>
      </c>
      <c r="K6" s="51">
        <v>19700</v>
      </c>
      <c r="L6" s="51">
        <v>19700</v>
      </c>
      <c r="M6" s="47" t="s">
        <v>56</v>
      </c>
      <c r="N6" s="47" t="s">
        <v>94</v>
      </c>
      <c r="O6" s="47" t="s">
        <v>93</v>
      </c>
      <c r="P6" s="47" t="s">
        <v>93</v>
      </c>
      <c r="Q6" s="47" t="s">
        <v>93</v>
      </c>
      <c r="R6" s="52"/>
      <c r="S6" s="48" t="s">
        <v>57</v>
      </c>
      <c r="T6" s="51">
        <v>0</v>
      </c>
      <c r="U6" s="51">
        <v>0</v>
      </c>
      <c r="V6" s="53">
        <v>0</v>
      </c>
      <c r="W6" s="51">
        <v>0</v>
      </c>
      <c r="X6" s="51">
        <v>0</v>
      </c>
      <c r="Y6" s="51">
        <v>0</v>
      </c>
      <c r="Z6" s="48"/>
      <c r="AA6" s="48"/>
      <c r="AB6" s="54">
        <v>0</v>
      </c>
      <c r="AC6" s="51">
        <v>0</v>
      </c>
      <c r="AD6" s="51">
        <v>0</v>
      </c>
      <c r="AE6" s="47"/>
      <c r="AF6" s="50">
        <v>44328</v>
      </c>
      <c r="AG6" s="48"/>
      <c r="AH6" s="48" t="s">
        <v>59</v>
      </c>
      <c r="AI6" s="48">
        <v>0</v>
      </c>
      <c r="AJ6" s="48" t="s">
        <v>58</v>
      </c>
    </row>
    <row r="7" spans="1:36" x14ac:dyDescent="0.25">
      <c r="A7" s="46">
        <v>891900446</v>
      </c>
      <c r="B7" s="47" t="s">
        <v>52</v>
      </c>
      <c r="C7" s="48"/>
      <c r="D7" s="47">
        <v>1883754</v>
      </c>
      <c r="E7" s="48" t="s">
        <v>66</v>
      </c>
      <c r="F7" s="47" t="s">
        <v>67</v>
      </c>
      <c r="G7" s="48" t="s">
        <v>55</v>
      </c>
      <c r="H7" s="48"/>
      <c r="I7" s="49">
        <v>0</v>
      </c>
      <c r="J7" s="50">
        <v>44303</v>
      </c>
      <c r="K7" s="51">
        <v>11200</v>
      </c>
      <c r="L7" s="51">
        <v>11200</v>
      </c>
      <c r="M7" s="47" t="s">
        <v>56</v>
      </c>
      <c r="N7" s="47" t="s">
        <v>94</v>
      </c>
      <c r="O7" s="47" t="s">
        <v>93</v>
      </c>
      <c r="P7" s="47" t="s">
        <v>93</v>
      </c>
      <c r="Q7" s="47" t="s">
        <v>93</v>
      </c>
      <c r="R7" s="52"/>
      <c r="S7" s="48" t="s">
        <v>57</v>
      </c>
      <c r="T7" s="51">
        <v>0</v>
      </c>
      <c r="U7" s="51">
        <v>0</v>
      </c>
      <c r="V7" s="53">
        <v>0</v>
      </c>
      <c r="W7" s="51">
        <v>0</v>
      </c>
      <c r="X7" s="51">
        <v>0</v>
      </c>
      <c r="Y7" s="51">
        <v>0</v>
      </c>
      <c r="Z7" s="48"/>
      <c r="AA7" s="48"/>
      <c r="AB7" s="54">
        <v>0</v>
      </c>
      <c r="AC7" s="51">
        <v>0</v>
      </c>
      <c r="AD7" s="51">
        <v>0</v>
      </c>
      <c r="AE7" s="47"/>
      <c r="AF7" s="50">
        <v>44328</v>
      </c>
      <c r="AG7" s="48"/>
      <c r="AH7" s="48" t="s">
        <v>59</v>
      </c>
      <c r="AI7" s="48">
        <v>0</v>
      </c>
      <c r="AJ7" s="48" t="s">
        <v>58</v>
      </c>
    </row>
    <row r="8" spans="1:36" x14ac:dyDescent="0.25">
      <c r="A8" s="46">
        <v>891900446</v>
      </c>
      <c r="B8" s="47" t="s">
        <v>52</v>
      </c>
      <c r="C8" s="48"/>
      <c r="D8" s="47">
        <v>1883812</v>
      </c>
      <c r="E8" s="48" t="s">
        <v>68</v>
      </c>
      <c r="F8" s="47" t="s">
        <v>69</v>
      </c>
      <c r="G8" s="48" t="s">
        <v>55</v>
      </c>
      <c r="H8" s="48"/>
      <c r="I8" s="49">
        <v>0</v>
      </c>
      <c r="J8" s="50">
        <v>44303</v>
      </c>
      <c r="K8" s="51">
        <v>16170</v>
      </c>
      <c r="L8" s="51">
        <v>16170</v>
      </c>
      <c r="M8" s="47" t="s">
        <v>56</v>
      </c>
      <c r="N8" s="47" t="s">
        <v>94</v>
      </c>
      <c r="O8" s="47" t="s">
        <v>93</v>
      </c>
      <c r="P8" s="47" t="s">
        <v>93</v>
      </c>
      <c r="Q8" s="47" t="s">
        <v>93</v>
      </c>
      <c r="R8" s="52"/>
      <c r="S8" s="48" t="s">
        <v>57</v>
      </c>
      <c r="T8" s="51">
        <v>0</v>
      </c>
      <c r="U8" s="51">
        <v>0</v>
      </c>
      <c r="V8" s="53">
        <v>0</v>
      </c>
      <c r="W8" s="51">
        <v>0</v>
      </c>
      <c r="X8" s="51">
        <v>0</v>
      </c>
      <c r="Y8" s="51">
        <v>0</v>
      </c>
      <c r="Z8" s="48"/>
      <c r="AA8" s="48"/>
      <c r="AB8" s="54">
        <v>0</v>
      </c>
      <c r="AC8" s="51">
        <v>0</v>
      </c>
      <c r="AD8" s="51">
        <v>0</v>
      </c>
      <c r="AE8" s="47"/>
      <c r="AF8" s="50">
        <v>44328</v>
      </c>
      <c r="AG8" s="48"/>
      <c r="AH8" s="48" t="s">
        <v>59</v>
      </c>
      <c r="AI8" s="48">
        <v>0</v>
      </c>
      <c r="AJ8" s="48" t="s">
        <v>58</v>
      </c>
    </row>
    <row r="9" spans="1:36" x14ac:dyDescent="0.25">
      <c r="A9" s="46">
        <v>891900446</v>
      </c>
      <c r="B9" s="47" t="s">
        <v>52</v>
      </c>
      <c r="C9" s="48"/>
      <c r="D9" s="47">
        <v>1894101</v>
      </c>
      <c r="E9" s="48" t="s">
        <v>70</v>
      </c>
      <c r="F9" s="47" t="s">
        <v>71</v>
      </c>
      <c r="G9" s="48" t="s">
        <v>55</v>
      </c>
      <c r="H9" s="48"/>
      <c r="I9" s="49">
        <v>0</v>
      </c>
      <c r="J9" s="50">
        <v>44337</v>
      </c>
      <c r="K9" s="51">
        <v>19700</v>
      </c>
      <c r="L9" s="51">
        <v>19700</v>
      </c>
      <c r="M9" s="47" t="s">
        <v>56</v>
      </c>
      <c r="N9" s="47" t="s">
        <v>94</v>
      </c>
      <c r="O9" s="47" t="s">
        <v>93</v>
      </c>
      <c r="P9" s="47" t="s">
        <v>93</v>
      </c>
      <c r="Q9" s="47" t="s">
        <v>93</v>
      </c>
      <c r="R9" s="52"/>
      <c r="S9" s="48" t="s">
        <v>57</v>
      </c>
      <c r="T9" s="51">
        <v>0</v>
      </c>
      <c r="U9" s="51">
        <v>0</v>
      </c>
      <c r="V9" s="53">
        <v>0</v>
      </c>
      <c r="W9" s="51">
        <v>0</v>
      </c>
      <c r="X9" s="51">
        <v>0</v>
      </c>
      <c r="Y9" s="51">
        <v>0</v>
      </c>
      <c r="Z9" s="48"/>
      <c r="AA9" s="48"/>
      <c r="AB9" s="54">
        <v>0</v>
      </c>
      <c r="AC9" s="51">
        <v>0</v>
      </c>
      <c r="AD9" s="51">
        <v>0</v>
      </c>
      <c r="AE9" s="47"/>
      <c r="AF9" s="50">
        <v>44350</v>
      </c>
      <c r="AG9" s="48"/>
      <c r="AH9" s="48" t="s">
        <v>59</v>
      </c>
      <c r="AI9" s="48">
        <v>0</v>
      </c>
      <c r="AJ9" s="48" t="s">
        <v>58</v>
      </c>
    </row>
    <row r="10" spans="1:36" x14ac:dyDescent="0.25">
      <c r="A10" s="46">
        <v>891900446</v>
      </c>
      <c r="B10" s="47" t="s">
        <v>52</v>
      </c>
      <c r="C10" s="48"/>
      <c r="D10" s="47">
        <v>1894185</v>
      </c>
      <c r="E10" s="48" t="s">
        <v>72</v>
      </c>
      <c r="F10" s="47" t="s">
        <v>73</v>
      </c>
      <c r="G10" s="48" t="s">
        <v>55</v>
      </c>
      <c r="H10" s="48"/>
      <c r="I10" s="49">
        <v>0</v>
      </c>
      <c r="J10" s="50">
        <v>44337</v>
      </c>
      <c r="K10" s="51">
        <v>18810</v>
      </c>
      <c r="L10" s="51">
        <v>18810</v>
      </c>
      <c r="M10" s="47" t="s">
        <v>56</v>
      </c>
      <c r="N10" s="47" t="s">
        <v>94</v>
      </c>
      <c r="O10" s="47" t="s">
        <v>93</v>
      </c>
      <c r="P10" s="47" t="s">
        <v>93</v>
      </c>
      <c r="Q10" s="47" t="s">
        <v>93</v>
      </c>
      <c r="R10" s="52"/>
      <c r="S10" s="48" t="s">
        <v>57</v>
      </c>
      <c r="T10" s="51">
        <v>0</v>
      </c>
      <c r="U10" s="51">
        <v>0</v>
      </c>
      <c r="V10" s="53">
        <v>0</v>
      </c>
      <c r="W10" s="51">
        <v>0</v>
      </c>
      <c r="X10" s="51">
        <v>0</v>
      </c>
      <c r="Y10" s="51">
        <v>0</v>
      </c>
      <c r="Z10" s="48"/>
      <c r="AA10" s="48"/>
      <c r="AB10" s="54">
        <v>0</v>
      </c>
      <c r="AC10" s="51">
        <v>0</v>
      </c>
      <c r="AD10" s="51">
        <v>0</v>
      </c>
      <c r="AE10" s="47"/>
      <c r="AF10" s="50">
        <v>44350</v>
      </c>
      <c r="AG10" s="48"/>
      <c r="AH10" s="48" t="s">
        <v>59</v>
      </c>
      <c r="AI10" s="48">
        <v>0</v>
      </c>
      <c r="AJ10" s="48" t="s">
        <v>58</v>
      </c>
    </row>
    <row r="11" spans="1:36" x14ac:dyDescent="0.25">
      <c r="A11" s="46">
        <v>891900446</v>
      </c>
      <c r="B11" s="47" t="s">
        <v>52</v>
      </c>
      <c r="C11" s="48"/>
      <c r="D11" s="47">
        <v>1899544</v>
      </c>
      <c r="E11" s="48" t="s">
        <v>74</v>
      </c>
      <c r="F11" s="47" t="s">
        <v>75</v>
      </c>
      <c r="G11" s="48" t="s">
        <v>55</v>
      </c>
      <c r="H11" s="48"/>
      <c r="I11" s="49">
        <v>0</v>
      </c>
      <c r="J11" s="50">
        <v>44352</v>
      </c>
      <c r="K11" s="51">
        <v>19700</v>
      </c>
      <c r="L11" s="51">
        <v>19700</v>
      </c>
      <c r="M11" s="47" t="s">
        <v>56</v>
      </c>
      <c r="N11" s="47" t="s">
        <v>94</v>
      </c>
      <c r="O11" s="47" t="s">
        <v>93</v>
      </c>
      <c r="P11" s="47" t="s">
        <v>93</v>
      </c>
      <c r="Q11" s="47" t="s">
        <v>93</v>
      </c>
      <c r="R11" s="52"/>
      <c r="S11" s="48" t="s">
        <v>57</v>
      </c>
      <c r="T11" s="51">
        <v>0</v>
      </c>
      <c r="U11" s="51">
        <v>0</v>
      </c>
      <c r="V11" s="53">
        <v>0</v>
      </c>
      <c r="W11" s="51">
        <v>0</v>
      </c>
      <c r="X11" s="51">
        <v>0</v>
      </c>
      <c r="Y11" s="51">
        <v>0</v>
      </c>
      <c r="Z11" s="48"/>
      <c r="AA11" s="48"/>
      <c r="AB11" s="54">
        <v>0</v>
      </c>
      <c r="AC11" s="51">
        <v>0</v>
      </c>
      <c r="AD11" s="51">
        <v>0</v>
      </c>
      <c r="AE11" s="47"/>
      <c r="AF11" s="50">
        <v>44392</v>
      </c>
      <c r="AG11" s="48"/>
      <c r="AH11" s="48" t="s">
        <v>59</v>
      </c>
      <c r="AI11" s="48">
        <v>0</v>
      </c>
      <c r="AJ11" s="48" t="s">
        <v>58</v>
      </c>
    </row>
    <row r="12" spans="1:36" x14ac:dyDescent="0.25">
      <c r="A12" s="46">
        <v>891900446</v>
      </c>
      <c r="B12" s="47" t="s">
        <v>52</v>
      </c>
      <c r="C12" s="48"/>
      <c r="D12" s="47">
        <v>1899597</v>
      </c>
      <c r="E12" s="48" t="s">
        <v>76</v>
      </c>
      <c r="F12" s="47" t="s">
        <v>77</v>
      </c>
      <c r="G12" s="48" t="s">
        <v>55</v>
      </c>
      <c r="H12" s="48"/>
      <c r="I12" s="49">
        <v>0</v>
      </c>
      <c r="J12" s="50">
        <v>44352</v>
      </c>
      <c r="K12" s="51">
        <v>27300</v>
      </c>
      <c r="L12" s="51">
        <v>27300</v>
      </c>
      <c r="M12" s="47" t="s">
        <v>56</v>
      </c>
      <c r="N12" s="47" t="s">
        <v>94</v>
      </c>
      <c r="O12" s="47" t="s">
        <v>93</v>
      </c>
      <c r="P12" s="47" t="s">
        <v>93</v>
      </c>
      <c r="Q12" s="47" t="s">
        <v>93</v>
      </c>
      <c r="R12" s="52"/>
      <c r="S12" s="48" t="s">
        <v>57</v>
      </c>
      <c r="T12" s="51">
        <v>0</v>
      </c>
      <c r="U12" s="51">
        <v>0</v>
      </c>
      <c r="V12" s="53">
        <v>0</v>
      </c>
      <c r="W12" s="51">
        <v>0</v>
      </c>
      <c r="X12" s="51">
        <v>0</v>
      </c>
      <c r="Y12" s="51">
        <v>0</v>
      </c>
      <c r="Z12" s="48"/>
      <c r="AA12" s="48"/>
      <c r="AB12" s="54">
        <v>0</v>
      </c>
      <c r="AC12" s="51">
        <v>0</v>
      </c>
      <c r="AD12" s="51">
        <v>0</v>
      </c>
      <c r="AE12" s="47"/>
      <c r="AF12" s="50">
        <v>44392</v>
      </c>
      <c r="AG12" s="48"/>
      <c r="AH12" s="48" t="s">
        <v>59</v>
      </c>
      <c r="AI12" s="48">
        <v>0</v>
      </c>
      <c r="AJ12" s="48" t="s">
        <v>58</v>
      </c>
    </row>
    <row r="13" spans="1:36" x14ac:dyDescent="0.25">
      <c r="A13" s="46">
        <v>891900446</v>
      </c>
      <c r="B13" s="47" t="s">
        <v>52</v>
      </c>
      <c r="C13" s="48"/>
      <c r="D13" s="47">
        <v>1902247</v>
      </c>
      <c r="E13" s="48" t="s">
        <v>78</v>
      </c>
      <c r="F13" s="47" t="s">
        <v>79</v>
      </c>
      <c r="G13" s="48" t="s">
        <v>55</v>
      </c>
      <c r="H13" s="48"/>
      <c r="I13" s="49">
        <v>0</v>
      </c>
      <c r="J13" s="50">
        <v>44360</v>
      </c>
      <c r="K13" s="51">
        <v>87000</v>
      </c>
      <c r="L13" s="51">
        <v>87000</v>
      </c>
      <c r="M13" s="47" t="s">
        <v>56</v>
      </c>
      <c r="N13" s="47" t="s">
        <v>94</v>
      </c>
      <c r="O13" s="47" t="s">
        <v>93</v>
      </c>
      <c r="P13" s="47" t="s">
        <v>93</v>
      </c>
      <c r="Q13" s="47" t="s">
        <v>93</v>
      </c>
      <c r="R13" s="52"/>
      <c r="S13" s="48" t="s">
        <v>57</v>
      </c>
      <c r="T13" s="51">
        <v>0</v>
      </c>
      <c r="U13" s="51">
        <v>0</v>
      </c>
      <c r="V13" s="53">
        <v>0</v>
      </c>
      <c r="W13" s="51">
        <v>0</v>
      </c>
      <c r="X13" s="51">
        <v>0</v>
      </c>
      <c r="Y13" s="51">
        <v>0</v>
      </c>
      <c r="Z13" s="48"/>
      <c r="AA13" s="48"/>
      <c r="AB13" s="54">
        <v>0</v>
      </c>
      <c r="AC13" s="51">
        <v>0</v>
      </c>
      <c r="AD13" s="51">
        <v>0</v>
      </c>
      <c r="AE13" s="47"/>
      <c r="AF13" s="50">
        <v>44392</v>
      </c>
      <c r="AG13" s="48"/>
      <c r="AH13" s="48" t="s">
        <v>59</v>
      </c>
      <c r="AI13" s="48">
        <v>0</v>
      </c>
      <c r="AJ13" s="48" t="s">
        <v>58</v>
      </c>
    </row>
    <row r="14" spans="1:36" x14ac:dyDescent="0.25">
      <c r="A14" s="46">
        <v>891900446</v>
      </c>
      <c r="B14" s="47" t="s">
        <v>52</v>
      </c>
      <c r="C14" s="48"/>
      <c r="D14" s="47">
        <v>1902810</v>
      </c>
      <c r="E14" s="48" t="s">
        <v>80</v>
      </c>
      <c r="F14" s="47" t="s">
        <v>81</v>
      </c>
      <c r="G14" s="48" t="s">
        <v>55</v>
      </c>
      <c r="H14" s="48"/>
      <c r="I14" s="49">
        <v>0</v>
      </c>
      <c r="J14" s="50">
        <v>44360</v>
      </c>
      <c r="K14" s="51">
        <v>784026</v>
      </c>
      <c r="L14" s="51">
        <v>784026</v>
      </c>
      <c r="M14" s="47" t="s">
        <v>56</v>
      </c>
      <c r="N14" s="47" t="s">
        <v>94</v>
      </c>
      <c r="O14" s="47" t="s">
        <v>93</v>
      </c>
      <c r="P14" s="47" t="s">
        <v>93</v>
      </c>
      <c r="Q14" s="47" t="s">
        <v>93</v>
      </c>
      <c r="R14" s="52"/>
      <c r="S14" s="48" t="s">
        <v>57</v>
      </c>
      <c r="T14" s="51">
        <v>0</v>
      </c>
      <c r="U14" s="51">
        <v>0</v>
      </c>
      <c r="V14" s="53">
        <v>0</v>
      </c>
      <c r="W14" s="51">
        <v>0</v>
      </c>
      <c r="X14" s="51">
        <v>0</v>
      </c>
      <c r="Y14" s="51">
        <v>0</v>
      </c>
      <c r="Z14" s="48"/>
      <c r="AA14" s="48"/>
      <c r="AB14" s="54">
        <v>0</v>
      </c>
      <c r="AC14" s="51">
        <v>0</v>
      </c>
      <c r="AD14" s="51">
        <v>0</v>
      </c>
      <c r="AE14" s="47"/>
      <c r="AF14" s="50">
        <v>44392</v>
      </c>
      <c r="AG14" s="48"/>
      <c r="AH14" s="48" t="s">
        <v>59</v>
      </c>
      <c r="AI14" s="48">
        <v>0</v>
      </c>
      <c r="AJ14" s="48" t="s">
        <v>58</v>
      </c>
    </row>
    <row r="15" spans="1:36" x14ac:dyDescent="0.25">
      <c r="A15" s="46">
        <v>891900446</v>
      </c>
      <c r="B15" s="47" t="s">
        <v>52</v>
      </c>
      <c r="C15" s="48"/>
      <c r="D15" s="47">
        <v>998933</v>
      </c>
      <c r="E15" s="48" t="s">
        <v>82</v>
      </c>
      <c r="F15" s="47" t="s">
        <v>83</v>
      </c>
      <c r="G15" s="48"/>
      <c r="H15" s="48">
        <v>998933</v>
      </c>
      <c r="I15" s="48">
        <v>1220921221</v>
      </c>
      <c r="J15" s="50">
        <v>42114</v>
      </c>
      <c r="K15" s="51">
        <v>42396</v>
      </c>
      <c r="L15" s="51">
        <v>42396</v>
      </c>
      <c r="M15" s="47" t="s">
        <v>84</v>
      </c>
      <c r="N15" s="47" t="s">
        <v>95</v>
      </c>
      <c r="O15" s="47" t="s">
        <v>93</v>
      </c>
      <c r="P15" s="47" t="s">
        <v>93</v>
      </c>
      <c r="Q15" s="47" t="s">
        <v>93</v>
      </c>
      <c r="R15" s="52"/>
      <c r="S15" s="48" t="s">
        <v>85</v>
      </c>
      <c r="T15" s="51">
        <v>42396</v>
      </c>
      <c r="U15" s="51">
        <v>0</v>
      </c>
      <c r="V15" s="53">
        <v>0</v>
      </c>
      <c r="W15" s="51">
        <v>42396</v>
      </c>
      <c r="X15" s="51">
        <v>42396</v>
      </c>
      <c r="Y15" s="51">
        <v>0</v>
      </c>
      <c r="Z15" s="48">
        <v>2200403945</v>
      </c>
      <c r="AA15" s="50">
        <v>42684</v>
      </c>
      <c r="AB15" s="51">
        <v>140596</v>
      </c>
      <c r="AC15" s="51">
        <v>0</v>
      </c>
      <c r="AD15" s="51">
        <v>0</v>
      </c>
      <c r="AE15" s="47"/>
      <c r="AF15" s="50">
        <v>42139</v>
      </c>
      <c r="AG15" s="48">
        <v>2</v>
      </c>
      <c r="AH15" s="48" t="s">
        <v>59</v>
      </c>
      <c r="AI15" s="48">
        <v>1</v>
      </c>
      <c r="AJ15" s="48">
        <v>20150526</v>
      </c>
    </row>
    <row r="16" spans="1:36" x14ac:dyDescent="0.25">
      <c r="A16" s="46">
        <v>891900446</v>
      </c>
      <c r="B16" s="47" t="s">
        <v>52</v>
      </c>
      <c r="C16" s="48"/>
      <c r="D16" s="47">
        <v>999021</v>
      </c>
      <c r="E16" s="48" t="s">
        <v>86</v>
      </c>
      <c r="F16" s="47" t="s">
        <v>87</v>
      </c>
      <c r="G16" s="48"/>
      <c r="H16" s="48">
        <v>999021</v>
      </c>
      <c r="I16" s="48">
        <v>1220921222</v>
      </c>
      <c r="J16" s="50">
        <v>42114</v>
      </c>
      <c r="K16" s="51">
        <v>3708</v>
      </c>
      <c r="L16" s="51">
        <v>3708</v>
      </c>
      <c r="M16" s="47" t="s">
        <v>84</v>
      </c>
      <c r="N16" s="47" t="s">
        <v>95</v>
      </c>
      <c r="O16" s="47" t="s">
        <v>93</v>
      </c>
      <c r="P16" s="47" t="s">
        <v>93</v>
      </c>
      <c r="Q16" s="47" t="s">
        <v>93</v>
      </c>
      <c r="R16" s="52"/>
      <c r="S16" s="48" t="s">
        <v>85</v>
      </c>
      <c r="T16" s="51">
        <v>3708</v>
      </c>
      <c r="U16" s="51">
        <v>0</v>
      </c>
      <c r="V16" s="53">
        <v>0</v>
      </c>
      <c r="W16" s="51">
        <v>3708</v>
      </c>
      <c r="X16" s="51">
        <v>3708</v>
      </c>
      <c r="Y16" s="51">
        <v>0</v>
      </c>
      <c r="Z16" s="48">
        <v>2200403945</v>
      </c>
      <c r="AA16" s="50">
        <v>42684</v>
      </c>
      <c r="AB16" s="51">
        <v>140596</v>
      </c>
      <c r="AC16" s="51">
        <v>0</v>
      </c>
      <c r="AD16" s="51">
        <v>0</v>
      </c>
      <c r="AE16" s="47"/>
      <c r="AF16" s="50">
        <v>42139</v>
      </c>
      <c r="AG16" s="48">
        <v>2</v>
      </c>
      <c r="AH16" s="48" t="s">
        <v>59</v>
      </c>
      <c r="AI16" s="48">
        <v>1</v>
      </c>
      <c r="AJ16" s="48">
        <v>20150526</v>
      </c>
    </row>
    <row r="17" spans="1:36" x14ac:dyDescent="0.25">
      <c r="A17" s="46">
        <v>891900446</v>
      </c>
      <c r="B17" s="47" t="s">
        <v>52</v>
      </c>
      <c r="C17" s="48"/>
      <c r="D17" s="47">
        <v>1001445</v>
      </c>
      <c r="E17" s="48" t="s">
        <v>88</v>
      </c>
      <c r="F17" s="47" t="s">
        <v>89</v>
      </c>
      <c r="G17" s="48"/>
      <c r="H17" s="48">
        <v>1001445</v>
      </c>
      <c r="I17" s="48">
        <v>1220921219</v>
      </c>
      <c r="J17" s="50">
        <v>42118</v>
      </c>
      <c r="K17" s="51">
        <v>4894</v>
      </c>
      <c r="L17" s="51">
        <v>4894</v>
      </c>
      <c r="M17" s="47" t="s">
        <v>84</v>
      </c>
      <c r="N17" s="47" t="s">
        <v>95</v>
      </c>
      <c r="O17" s="47" t="s">
        <v>93</v>
      </c>
      <c r="P17" s="47" t="s">
        <v>93</v>
      </c>
      <c r="Q17" s="47" t="s">
        <v>93</v>
      </c>
      <c r="R17" s="52"/>
      <c r="S17" s="48" t="s">
        <v>85</v>
      </c>
      <c r="T17" s="51">
        <v>4894</v>
      </c>
      <c r="U17" s="51">
        <v>0</v>
      </c>
      <c r="V17" s="53">
        <v>0</v>
      </c>
      <c r="W17" s="51">
        <v>4894</v>
      </c>
      <c r="X17" s="51">
        <v>4894</v>
      </c>
      <c r="Y17" s="51">
        <v>0</v>
      </c>
      <c r="Z17" s="48">
        <v>2200403945</v>
      </c>
      <c r="AA17" s="50">
        <v>42684</v>
      </c>
      <c r="AB17" s="51">
        <v>140596</v>
      </c>
      <c r="AC17" s="51">
        <v>0</v>
      </c>
      <c r="AD17" s="51">
        <v>0</v>
      </c>
      <c r="AE17" s="47"/>
      <c r="AF17" s="50">
        <v>42139</v>
      </c>
      <c r="AG17" s="48">
        <v>2</v>
      </c>
      <c r="AH17" s="48" t="s">
        <v>59</v>
      </c>
      <c r="AI17" s="48">
        <v>1</v>
      </c>
      <c r="AJ17" s="48">
        <v>20150526</v>
      </c>
    </row>
    <row r="18" spans="1:36" ht="14.25" customHeight="1" x14ac:dyDescent="0.25">
      <c r="A18" s="46">
        <v>891900446</v>
      </c>
      <c r="B18" s="47" t="s">
        <v>52</v>
      </c>
      <c r="C18" s="48"/>
      <c r="D18" s="47">
        <v>1020453</v>
      </c>
      <c r="E18" s="48" t="s">
        <v>90</v>
      </c>
      <c r="F18" s="47" t="s">
        <v>91</v>
      </c>
      <c r="G18" s="48"/>
      <c r="H18" s="48">
        <v>1020453</v>
      </c>
      <c r="I18" s="48">
        <v>1220960208</v>
      </c>
      <c r="J18" s="50">
        <v>42159</v>
      </c>
      <c r="K18" s="51">
        <v>25800</v>
      </c>
      <c r="L18" s="51">
        <v>25800</v>
      </c>
      <c r="M18" s="47" t="s">
        <v>84</v>
      </c>
      <c r="N18" s="47" t="s">
        <v>95</v>
      </c>
      <c r="O18" s="47" t="s">
        <v>93</v>
      </c>
      <c r="P18" s="47" t="s">
        <v>93</v>
      </c>
      <c r="Q18" s="47" t="s">
        <v>93</v>
      </c>
      <c r="R18" s="52"/>
      <c r="S18" s="48" t="s">
        <v>85</v>
      </c>
      <c r="T18" s="51">
        <v>25800</v>
      </c>
      <c r="U18" s="51">
        <v>0</v>
      </c>
      <c r="V18" s="53">
        <v>0</v>
      </c>
      <c r="W18" s="51">
        <v>25800</v>
      </c>
      <c r="X18" s="51">
        <v>25800</v>
      </c>
      <c r="Y18" s="51">
        <v>0</v>
      </c>
      <c r="Z18" s="48">
        <v>2200403945</v>
      </c>
      <c r="AA18" s="50">
        <v>42684</v>
      </c>
      <c r="AB18" s="51">
        <v>140596</v>
      </c>
      <c r="AC18" s="51">
        <v>0</v>
      </c>
      <c r="AD18" s="51">
        <v>0</v>
      </c>
      <c r="AE18" s="47"/>
      <c r="AF18" s="50">
        <v>42206</v>
      </c>
      <c r="AG18" s="48">
        <v>2</v>
      </c>
      <c r="AH18" s="48" t="s">
        <v>59</v>
      </c>
      <c r="AI18" s="48">
        <v>1</v>
      </c>
      <c r="AJ18" s="48">
        <v>20150811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E20" sqref="E20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42578125" bestFit="1" customWidth="1"/>
  </cols>
  <sheetData>
    <row r="3" spans="1:3" x14ac:dyDescent="0.25">
      <c r="A3" s="60" t="s">
        <v>97</v>
      </c>
      <c r="B3" s="31" t="s">
        <v>98</v>
      </c>
      <c r="C3" s="31" t="s">
        <v>99</v>
      </c>
    </row>
    <row r="4" spans="1:3" x14ac:dyDescent="0.25">
      <c r="A4" s="57" t="s">
        <v>95</v>
      </c>
      <c r="B4" s="23">
        <v>4</v>
      </c>
      <c r="C4" s="59">
        <v>76798</v>
      </c>
    </row>
    <row r="5" spans="1:3" x14ac:dyDescent="0.25">
      <c r="A5" s="57" t="s">
        <v>94</v>
      </c>
      <c r="B5" s="23">
        <v>12</v>
      </c>
      <c r="C5" s="59">
        <v>1444740</v>
      </c>
    </row>
    <row r="6" spans="1:3" x14ac:dyDescent="0.25">
      <c r="A6" s="58" t="s">
        <v>96</v>
      </c>
      <c r="B6" s="23">
        <v>16</v>
      </c>
      <c r="C6" s="59">
        <v>1521538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4.42578125" style="61" customWidth="1"/>
    <col min="2" max="2" width="11.42578125" style="61"/>
    <col min="3" max="3" width="17.5703125" style="61" customWidth="1"/>
    <col min="4" max="4" width="11.5703125" style="61" customWidth="1"/>
    <col min="5" max="8" width="11.42578125" style="61"/>
    <col min="9" max="9" width="22.5703125" style="61" customWidth="1"/>
    <col min="10" max="10" width="14" style="61" customWidth="1"/>
    <col min="11" max="11" width="1.7109375" style="61" customWidth="1"/>
    <col min="12" max="221" width="11.42578125" style="61"/>
    <col min="222" max="222" width="4.42578125" style="61" customWidth="1"/>
    <col min="223" max="223" width="11.42578125" style="61"/>
    <col min="224" max="224" width="17.5703125" style="61" customWidth="1"/>
    <col min="225" max="225" width="11.5703125" style="61" customWidth="1"/>
    <col min="226" max="229" width="11.42578125" style="61"/>
    <col min="230" max="230" width="22.5703125" style="61" customWidth="1"/>
    <col min="231" max="231" width="14" style="61" customWidth="1"/>
    <col min="232" max="232" width="1.7109375" style="61" customWidth="1"/>
    <col min="233" max="477" width="11.42578125" style="61"/>
    <col min="478" max="478" width="4.42578125" style="61" customWidth="1"/>
    <col min="479" max="479" width="11.42578125" style="61"/>
    <col min="480" max="480" width="17.5703125" style="61" customWidth="1"/>
    <col min="481" max="481" width="11.5703125" style="61" customWidth="1"/>
    <col min="482" max="485" width="11.42578125" style="61"/>
    <col min="486" max="486" width="22.5703125" style="61" customWidth="1"/>
    <col min="487" max="487" width="14" style="61" customWidth="1"/>
    <col min="488" max="488" width="1.7109375" style="61" customWidth="1"/>
    <col min="489" max="733" width="11.42578125" style="61"/>
    <col min="734" max="734" width="4.42578125" style="61" customWidth="1"/>
    <col min="735" max="735" width="11.42578125" style="61"/>
    <col min="736" max="736" width="17.5703125" style="61" customWidth="1"/>
    <col min="737" max="737" width="11.5703125" style="61" customWidth="1"/>
    <col min="738" max="741" width="11.42578125" style="61"/>
    <col min="742" max="742" width="22.5703125" style="61" customWidth="1"/>
    <col min="743" max="743" width="14" style="61" customWidth="1"/>
    <col min="744" max="744" width="1.7109375" style="61" customWidth="1"/>
    <col min="745" max="989" width="11.42578125" style="61"/>
    <col min="990" max="990" width="4.42578125" style="61" customWidth="1"/>
    <col min="991" max="991" width="11.42578125" style="61"/>
    <col min="992" max="992" width="17.5703125" style="61" customWidth="1"/>
    <col min="993" max="993" width="11.5703125" style="61" customWidth="1"/>
    <col min="994" max="997" width="11.42578125" style="61"/>
    <col min="998" max="998" width="22.5703125" style="61" customWidth="1"/>
    <col min="999" max="999" width="14" style="61" customWidth="1"/>
    <col min="1000" max="1000" width="1.7109375" style="61" customWidth="1"/>
    <col min="1001" max="1245" width="11.42578125" style="61"/>
    <col min="1246" max="1246" width="4.42578125" style="61" customWidth="1"/>
    <col min="1247" max="1247" width="11.42578125" style="61"/>
    <col min="1248" max="1248" width="17.5703125" style="61" customWidth="1"/>
    <col min="1249" max="1249" width="11.5703125" style="61" customWidth="1"/>
    <col min="1250" max="1253" width="11.42578125" style="61"/>
    <col min="1254" max="1254" width="22.5703125" style="61" customWidth="1"/>
    <col min="1255" max="1255" width="14" style="61" customWidth="1"/>
    <col min="1256" max="1256" width="1.7109375" style="61" customWidth="1"/>
    <col min="1257" max="1501" width="11.42578125" style="61"/>
    <col min="1502" max="1502" width="4.42578125" style="61" customWidth="1"/>
    <col min="1503" max="1503" width="11.42578125" style="61"/>
    <col min="1504" max="1504" width="17.5703125" style="61" customWidth="1"/>
    <col min="1505" max="1505" width="11.5703125" style="61" customWidth="1"/>
    <col min="1506" max="1509" width="11.42578125" style="61"/>
    <col min="1510" max="1510" width="22.5703125" style="61" customWidth="1"/>
    <col min="1511" max="1511" width="14" style="61" customWidth="1"/>
    <col min="1512" max="1512" width="1.7109375" style="61" customWidth="1"/>
    <col min="1513" max="1757" width="11.42578125" style="61"/>
    <col min="1758" max="1758" width="4.42578125" style="61" customWidth="1"/>
    <col min="1759" max="1759" width="11.42578125" style="61"/>
    <col min="1760" max="1760" width="17.5703125" style="61" customWidth="1"/>
    <col min="1761" max="1761" width="11.5703125" style="61" customWidth="1"/>
    <col min="1762" max="1765" width="11.42578125" style="61"/>
    <col min="1766" max="1766" width="22.5703125" style="61" customWidth="1"/>
    <col min="1767" max="1767" width="14" style="61" customWidth="1"/>
    <col min="1768" max="1768" width="1.7109375" style="61" customWidth="1"/>
    <col min="1769" max="2013" width="11.42578125" style="61"/>
    <col min="2014" max="2014" width="4.42578125" style="61" customWidth="1"/>
    <col min="2015" max="2015" width="11.42578125" style="61"/>
    <col min="2016" max="2016" width="17.5703125" style="61" customWidth="1"/>
    <col min="2017" max="2017" width="11.5703125" style="61" customWidth="1"/>
    <col min="2018" max="2021" width="11.42578125" style="61"/>
    <col min="2022" max="2022" width="22.5703125" style="61" customWidth="1"/>
    <col min="2023" max="2023" width="14" style="61" customWidth="1"/>
    <col min="2024" max="2024" width="1.7109375" style="61" customWidth="1"/>
    <col min="2025" max="2269" width="11.42578125" style="61"/>
    <col min="2270" max="2270" width="4.42578125" style="61" customWidth="1"/>
    <col min="2271" max="2271" width="11.42578125" style="61"/>
    <col min="2272" max="2272" width="17.5703125" style="61" customWidth="1"/>
    <col min="2273" max="2273" width="11.5703125" style="61" customWidth="1"/>
    <col min="2274" max="2277" width="11.42578125" style="61"/>
    <col min="2278" max="2278" width="22.5703125" style="61" customWidth="1"/>
    <col min="2279" max="2279" width="14" style="61" customWidth="1"/>
    <col min="2280" max="2280" width="1.7109375" style="61" customWidth="1"/>
    <col min="2281" max="2525" width="11.42578125" style="61"/>
    <col min="2526" max="2526" width="4.42578125" style="61" customWidth="1"/>
    <col min="2527" max="2527" width="11.42578125" style="61"/>
    <col min="2528" max="2528" width="17.5703125" style="61" customWidth="1"/>
    <col min="2529" max="2529" width="11.5703125" style="61" customWidth="1"/>
    <col min="2530" max="2533" width="11.42578125" style="61"/>
    <col min="2534" max="2534" width="22.5703125" style="61" customWidth="1"/>
    <col min="2535" max="2535" width="14" style="61" customWidth="1"/>
    <col min="2536" max="2536" width="1.7109375" style="61" customWidth="1"/>
    <col min="2537" max="2781" width="11.42578125" style="61"/>
    <col min="2782" max="2782" width="4.42578125" style="61" customWidth="1"/>
    <col min="2783" max="2783" width="11.42578125" style="61"/>
    <col min="2784" max="2784" width="17.5703125" style="61" customWidth="1"/>
    <col min="2785" max="2785" width="11.5703125" style="61" customWidth="1"/>
    <col min="2786" max="2789" width="11.42578125" style="61"/>
    <col min="2790" max="2790" width="22.5703125" style="61" customWidth="1"/>
    <col min="2791" max="2791" width="14" style="61" customWidth="1"/>
    <col min="2792" max="2792" width="1.7109375" style="61" customWidth="1"/>
    <col min="2793" max="3037" width="11.42578125" style="61"/>
    <col min="3038" max="3038" width="4.42578125" style="61" customWidth="1"/>
    <col min="3039" max="3039" width="11.42578125" style="61"/>
    <col min="3040" max="3040" width="17.5703125" style="61" customWidth="1"/>
    <col min="3041" max="3041" width="11.5703125" style="61" customWidth="1"/>
    <col min="3042" max="3045" width="11.42578125" style="61"/>
    <col min="3046" max="3046" width="22.5703125" style="61" customWidth="1"/>
    <col min="3047" max="3047" width="14" style="61" customWidth="1"/>
    <col min="3048" max="3048" width="1.7109375" style="61" customWidth="1"/>
    <col min="3049" max="3293" width="11.42578125" style="61"/>
    <col min="3294" max="3294" width="4.42578125" style="61" customWidth="1"/>
    <col min="3295" max="3295" width="11.42578125" style="61"/>
    <col min="3296" max="3296" width="17.5703125" style="61" customWidth="1"/>
    <col min="3297" max="3297" width="11.5703125" style="61" customWidth="1"/>
    <col min="3298" max="3301" width="11.42578125" style="61"/>
    <col min="3302" max="3302" width="22.5703125" style="61" customWidth="1"/>
    <col min="3303" max="3303" width="14" style="61" customWidth="1"/>
    <col min="3304" max="3304" width="1.7109375" style="61" customWidth="1"/>
    <col min="3305" max="3549" width="11.42578125" style="61"/>
    <col min="3550" max="3550" width="4.42578125" style="61" customWidth="1"/>
    <col min="3551" max="3551" width="11.42578125" style="61"/>
    <col min="3552" max="3552" width="17.5703125" style="61" customWidth="1"/>
    <col min="3553" max="3553" width="11.5703125" style="61" customWidth="1"/>
    <col min="3554" max="3557" width="11.42578125" style="61"/>
    <col min="3558" max="3558" width="22.5703125" style="61" customWidth="1"/>
    <col min="3559" max="3559" width="14" style="61" customWidth="1"/>
    <col min="3560" max="3560" width="1.7109375" style="61" customWidth="1"/>
    <col min="3561" max="3805" width="11.42578125" style="61"/>
    <col min="3806" max="3806" width="4.42578125" style="61" customWidth="1"/>
    <col min="3807" max="3807" width="11.42578125" style="61"/>
    <col min="3808" max="3808" width="17.5703125" style="61" customWidth="1"/>
    <col min="3809" max="3809" width="11.5703125" style="61" customWidth="1"/>
    <col min="3810" max="3813" width="11.42578125" style="61"/>
    <col min="3814" max="3814" width="22.5703125" style="61" customWidth="1"/>
    <col min="3815" max="3815" width="14" style="61" customWidth="1"/>
    <col min="3816" max="3816" width="1.7109375" style="61" customWidth="1"/>
    <col min="3817" max="4061" width="11.42578125" style="61"/>
    <col min="4062" max="4062" width="4.42578125" style="61" customWidth="1"/>
    <col min="4063" max="4063" width="11.42578125" style="61"/>
    <col min="4064" max="4064" width="17.5703125" style="61" customWidth="1"/>
    <col min="4065" max="4065" width="11.5703125" style="61" customWidth="1"/>
    <col min="4066" max="4069" width="11.42578125" style="61"/>
    <col min="4070" max="4070" width="22.5703125" style="61" customWidth="1"/>
    <col min="4071" max="4071" width="14" style="61" customWidth="1"/>
    <col min="4072" max="4072" width="1.7109375" style="61" customWidth="1"/>
    <col min="4073" max="4317" width="11.42578125" style="61"/>
    <col min="4318" max="4318" width="4.42578125" style="61" customWidth="1"/>
    <col min="4319" max="4319" width="11.42578125" style="61"/>
    <col min="4320" max="4320" width="17.5703125" style="61" customWidth="1"/>
    <col min="4321" max="4321" width="11.5703125" style="61" customWidth="1"/>
    <col min="4322" max="4325" width="11.42578125" style="61"/>
    <col min="4326" max="4326" width="22.5703125" style="61" customWidth="1"/>
    <col min="4327" max="4327" width="14" style="61" customWidth="1"/>
    <col min="4328" max="4328" width="1.7109375" style="61" customWidth="1"/>
    <col min="4329" max="4573" width="11.42578125" style="61"/>
    <col min="4574" max="4574" width="4.42578125" style="61" customWidth="1"/>
    <col min="4575" max="4575" width="11.42578125" style="61"/>
    <col min="4576" max="4576" width="17.5703125" style="61" customWidth="1"/>
    <col min="4577" max="4577" width="11.5703125" style="61" customWidth="1"/>
    <col min="4578" max="4581" width="11.42578125" style="61"/>
    <col min="4582" max="4582" width="22.5703125" style="61" customWidth="1"/>
    <col min="4583" max="4583" width="14" style="61" customWidth="1"/>
    <col min="4584" max="4584" width="1.7109375" style="61" customWidth="1"/>
    <col min="4585" max="4829" width="11.42578125" style="61"/>
    <col min="4830" max="4830" width="4.42578125" style="61" customWidth="1"/>
    <col min="4831" max="4831" width="11.42578125" style="61"/>
    <col min="4832" max="4832" width="17.5703125" style="61" customWidth="1"/>
    <col min="4833" max="4833" width="11.5703125" style="61" customWidth="1"/>
    <col min="4834" max="4837" width="11.42578125" style="61"/>
    <col min="4838" max="4838" width="22.5703125" style="61" customWidth="1"/>
    <col min="4839" max="4839" width="14" style="61" customWidth="1"/>
    <col min="4840" max="4840" width="1.7109375" style="61" customWidth="1"/>
    <col min="4841" max="5085" width="11.42578125" style="61"/>
    <col min="5086" max="5086" width="4.42578125" style="61" customWidth="1"/>
    <col min="5087" max="5087" width="11.42578125" style="61"/>
    <col min="5088" max="5088" width="17.5703125" style="61" customWidth="1"/>
    <col min="5089" max="5089" width="11.5703125" style="61" customWidth="1"/>
    <col min="5090" max="5093" width="11.42578125" style="61"/>
    <col min="5094" max="5094" width="22.5703125" style="61" customWidth="1"/>
    <col min="5095" max="5095" width="14" style="61" customWidth="1"/>
    <col min="5096" max="5096" width="1.7109375" style="61" customWidth="1"/>
    <col min="5097" max="5341" width="11.42578125" style="61"/>
    <col min="5342" max="5342" width="4.42578125" style="61" customWidth="1"/>
    <col min="5343" max="5343" width="11.42578125" style="61"/>
    <col min="5344" max="5344" width="17.5703125" style="61" customWidth="1"/>
    <col min="5345" max="5345" width="11.5703125" style="61" customWidth="1"/>
    <col min="5346" max="5349" width="11.42578125" style="61"/>
    <col min="5350" max="5350" width="22.5703125" style="61" customWidth="1"/>
    <col min="5351" max="5351" width="14" style="61" customWidth="1"/>
    <col min="5352" max="5352" width="1.7109375" style="61" customWidth="1"/>
    <col min="5353" max="5597" width="11.42578125" style="61"/>
    <col min="5598" max="5598" width="4.42578125" style="61" customWidth="1"/>
    <col min="5599" max="5599" width="11.42578125" style="61"/>
    <col min="5600" max="5600" width="17.5703125" style="61" customWidth="1"/>
    <col min="5601" max="5601" width="11.5703125" style="61" customWidth="1"/>
    <col min="5602" max="5605" width="11.42578125" style="61"/>
    <col min="5606" max="5606" width="22.5703125" style="61" customWidth="1"/>
    <col min="5607" max="5607" width="14" style="61" customWidth="1"/>
    <col min="5608" max="5608" width="1.7109375" style="61" customWidth="1"/>
    <col min="5609" max="5853" width="11.42578125" style="61"/>
    <col min="5854" max="5854" width="4.42578125" style="61" customWidth="1"/>
    <col min="5855" max="5855" width="11.42578125" style="61"/>
    <col min="5856" max="5856" width="17.5703125" style="61" customWidth="1"/>
    <col min="5857" max="5857" width="11.5703125" style="61" customWidth="1"/>
    <col min="5858" max="5861" width="11.42578125" style="61"/>
    <col min="5862" max="5862" width="22.5703125" style="61" customWidth="1"/>
    <col min="5863" max="5863" width="14" style="61" customWidth="1"/>
    <col min="5864" max="5864" width="1.7109375" style="61" customWidth="1"/>
    <col min="5865" max="6109" width="11.42578125" style="61"/>
    <col min="6110" max="6110" width="4.42578125" style="61" customWidth="1"/>
    <col min="6111" max="6111" width="11.42578125" style="61"/>
    <col min="6112" max="6112" width="17.5703125" style="61" customWidth="1"/>
    <col min="6113" max="6113" width="11.5703125" style="61" customWidth="1"/>
    <col min="6114" max="6117" width="11.42578125" style="61"/>
    <col min="6118" max="6118" width="22.5703125" style="61" customWidth="1"/>
    <col min="6119" max="6119" width="14" style="61" customWidth="1"/>
    <col min="6120" max="6120" width="1.7109375" style="61" customWidth="1"/>
    <col min="6121" max="6365" width="11.42578125" style="61"/>
    <col min="6366" max="6366" width="4.42578125" style="61" customWidth="1"/>
    <col min="6367" max="6367" width="11.42578125" style="61"/>
    <col min="6368" max="6368" width="17.5703125" style="61" customWidth="1"/>
    <col min="6369" max="6369" width="11.5703125" style="61" customWidth="1"/>
    <col min="6370" max="6373" width="11.42578125" style="61"/>
    <col min="6374" max="6374" width="22.5703125" style="61" customWidth="1"/>
    <col min="6375" max="6375" width="14" style="61" customWidth="1"/>
    <col min="6376" max="6376" width="1.7109375" style="61" customWidth="1"/>
    <col min="6377" max="6621" width="11.42578125" style="61"/>
    <col min="6622" max="6622" width="4.42578125" style="61" customWidth="1"/>
    <col min="6623" max="6623" width="11.42578125" style="61"/>
    <col min="6624" max="6624" width="17.5703125" style="61" customWidth="1"/>
    <col min="6625" max="6625" width="11.5703125" style="61" customWidth="1"/>
    <col min="6626" max="6629" width="11.42578125" style="61"/>
    <col min="6630" max="6630" width="22.5703125" style="61" customWidth="1"/>
    <col min="6631" max="6631" width="14" style="61" customWidth="1"/>
    <col min="6632" max="6632" width="1.7109375" style="61" customWidth="1"/>
    <col min="6633" max="6877" width="11.42578125" style="61"/>
    <col min="6878" max="6878" width="4.42578125" style="61" customWidth="1"/>
    <col min="6879" max="6879" width="11.42578125" style="61"/>
    <col min="6880" max="6880" width="17.5703125" style="61" customWidth="1"/>
    <col min="6881" max="6881" width="11.5703125" style="61" customWidth="1"/>
    <col min="6882" max="6885" width="11.42578125" style="61"/>
    <col min="6886" max="6886" width="22.5703125" style="61" customWidth="1"/>
    <col min="6887" max="6887" width="14" style="61" customWidth="1"/>
    <col min="6888" max="6888" width="1.7109375" style="61" customWidth="1"/>
    <col min="6889" max="7133" width="11.42578125" style="61"/>
    <col min="7134" max="7134" width="4.42578125" style="61" customWidth="1"/>
    <col min="7135" max="7135" width="11.42578125" style="61"/>
    <col min="7136" max="7136" width="17.5703125" style="61" customWidth="1"/>
    <col min="7137" max="7137" width="11.5703125" style="61" customWidth="1"/>
    <col min="7138" max="7141" width="11.42578125" style="61"/>
    <col min="7142" max="7142" width="22.5703125" style="61" customWidth="1"/>
    <col min="7143" max="7143" width="14" style="61" customWidth="1"/>
    <col min="7144" max="7144" width="1.7109375" style="61" customWidth="1"/>
    <col min="7145" max="7389" width="11.42578125" style="61"/>
    <col min="7390" max="7390" width="4.42578125" style="61" customWidth="1"/>
    <col min="7391" max="7391" width="11.42578125" style="61"/>
    <col min="7392" max="7392" width="17.5703125" style="61" customWidth="1"/>
    <col min="7393" max="7393" width="11.5703125" style="61" customWidth="1"/>
    <col min="7394" max="7397" width="11.42578125" style="61"/>
    <col min="7398" max="7398" width="22.5703125" style="61" customWidth="1"/>
    <col min="7399" max="7399" width="14" style="61" customWidth="1"/>
    <col min="7400" max="7400" width="1.7109375" style="61" customWidth="1"/>
    <col min="7401" max="7645" width="11.42578125" style="61"/>
    <col min="7646" max="7646" width="4.42578125" style="61" customWidth="1"/>
    <col min="7647" max="7647" width="11.42578125" style="61"/>
    <col min="7648" max="7648" width="17.5703125" style="61" customWidth="1"/>
    <col min="7649" max="7649" width="11.5703125" style="61" customWidth="1"/>
    <col min="7650" max="7653" width="11.42578125" style="61"/>
    <col min="7654" max="7654" width="22.5703125" style="61" customWidth="1"/>
    <col min="7655" max="7655" width="14" style="61" customWidth="1"/>
    <col min="7656" max="7656" width="1.7109375" style="61" customWidth="1"/>
    <col min="7657" max="7901" width="11.42578125" style="61"/>
    <col min="7902" max="7902" width="4.42578125" style="61" customWidth="1"/>
    <col min="7903" max="7903" width="11.42578125" style="61"/>
    <col min="7904" max="7904" width="17.5703125" style="61" customWidth="1"/>
    <col min="7905" max="7905" width="11.5703125" style="61" customWidth="1"/>
    <col min="7906" max="7909" width="11.42578125" style="61"/>
    <col min="7910" max="7910" width="22.5703125" style="61" customWidth="1"/>
    <col min="7911" max="7911" width="14" style="61" customWidth="1"/>
    <col min="7912" max="7912" width="1.7109375" style="61" customWidth="1"/>
    <col min="7913" max="8157" width="11.42578125" style="61"/>
    <col min="8158" max="8158" width="4.42578125" style="61" customWidth="1"/>
    <col min="8159" max="8159" width="11.42578125" style="61"/>
    <col min="8160" max="8160" width="17.5703125" style="61" customWidth="1"/>
    <col min="8161" max="8161" width="11.5703125" style="61" customWidth="1"/>
    <col min="8162" max="8165" width="11.42578125" style="61"/>
    <col min="8166" max="8166" width="22.5703125" style="61" customWidth="1"/>
    <col min="8167" max="8167" width="14" style="61" customWidth="1"/>
    <col min="8168" max="8168" width="1.7109375" style="61" customWidth="1"/>
    <col min="8169" max="8413" width="11.42578125" style="61"/>
    <col min="8414" max="8414" width="4.42578125" style="61" customWidth="1"/>
    <col min="8415" max="8415" width="11.42578125" style="61"/>
    <col min="8416" max="8416" width="17.5703125" style="61" customWidth="1"/>
    <col min="8417" max="8417" width="11.5703125" style="61" customWidth="1"/>
    <col min="8418" max="8421" width="11.42578125" style="61"/>
    <col min="8422" max="8422" width="22.5703125" style="61" customWidth="1"/>
    <col min="8423" max="8423" width="14" style="61" customWidth="1"/>
    <col min="8424" max="8424" width="1.7109375" style="61" customWidth="1"/>
    <col min="8425" max="8669" width="11.42578125" style="61"/>
    <col min="8670" max="8670" width="4.42578125" style="61" customWidth="1"/>
    <col min="8671" max="8671" width="11.42578125" style="61"/>
    <col min="8672" max="8672" width="17.5703125" style="61" customWidth="1"/>
    <col min="8673" max="8673" width="11.5703125" style="61" customWidth="1"/>
    <col min="8674" max="8677" width="11.42578125" style="61"/>
    <col min="8678" max="8678" width="22.5703125" style="61" customWidth="1"/>
    <col min="8679" max="8679" width="14" style="61" customWidth="1"/>
    <col min="8680" max="8680" width="1.7109375" style="61" customWidth="1"/>
    <col min="8681" max="8925" width="11.42578125" style="61"/>
    <col min="8926" max="8926" width="4.42578125" style="61" customWidth="1"/>
    <col min="8927" max="8927" width="11.42578125" style="61"/>
    <col min="8928" max="8928" width="17.5703125" style="61" customWidth="1"/>
    <col min="8929" max="8929" width="11.5703125" style="61" customWidth="1"/>
    <col min="8930" max="8933" width="11.42578125" style="61"/>
    <col min="8934" max="8934" width="22.5703125" style="61" customWidth="1"/>
    <col min="8935" max="8935" width="14" style="61" customWidth="1"/>
    <col min="8936" max="8936" width="1.7109375" style="61" customWidth="1"/>
    <col min="8937" max="9181" width="11.42578125" style="61"/>
    <col min="9182" max="9182" width="4.42578125" style="61" customWidth="1"/>
    <col min="9183" max="9183" width="11.42578125" style="61"/>
    <col min="9184" max="9184" width="17.5703125" style="61" customWidth="1"/>
    <col min="9185" max="9185" width="11.5703125" style="61" customWidth="1"/>
    <col min="9186" max="9189" width="11.42578125" style="61"/>
    <col min="9190" max="9190" width="22.5703125" style="61" customWidth="1"/>
    <col min="9191" max="9191" width="14" style="61" customWidth="1"/>
    <col min="9192" max="9192" width="1.7109375" style="61" customWidth="1"/>
    <col min="9193" max="9437" width="11.42578125" style="61"/>
    <col min="9438" max="9438" width="4.42578125" style="61" customWidth="1"/>
    <col min="9439" max="9439" width="11.42578125" style="61"/>
    <col min="9440" max="9440" width="17.5703125" style="61" customWidth="1"/>
    <col min="9441" max="9441" width="11.5703125" style="61" customWidth="1"/>
    <col min="9442" max="9445" width="11.42578125" style="61"/>
    <col min="9446" max="9446" width="22.5703125" style="61" customWidth="1"/>
    <col min="9447" max="9447" width="14" style="61" customWidth="1"/>
    <col min="9448" max="9448" width="1.7109375" style="61" customWidth="1"/>
    <col min="9449" max="9693" width="11.42578125" style="61"/>
    <col min="9694" max="9694" width="4.42578125" style="61" customWidth="1"/>
    <col min="9695" max="9695" width="11.42578125" style="61"/>
    <col min="9696" max="9696" width="17.5703125" style="61" customWidth="1"/>
    <col min="9697" max="9697" width="11.5703125" style="61" customWidth="1"/>
    <col min="9698" max="9701" width="11.42578125" style="61"/>
    <col min="9702" max="9702" width="22.5703125" style="61" customWidth="1"/>
    <col min="9703" max="9703" width="14" style="61" customWidth="1"/>
    <col min="9704" max="9704" width="1.7109375" style="61" customWidth="1"/>
    <col min="9705" max="9949" width="11.42578125" style="61"/>
    <col min="9950" max="9950" width="4.42578125" style="61" customWidth="1"/>
    <col min="9951" max="9951" width="11.42578125" style="61"/>
    <col min="9952" max="9952" width="17.5703125" style="61" customWidth="1"/>
    <col min="9953" max="9953" width="11.5703125" style="61" customWidth="1"/>
    <col min="9954" max="9957" width="11.42578125" style="61"/>
    <col min="9958" max="9958" width="22.5703125" style="61" customWidth="1"/>
    <col min="9959" max="9959" width="14" style="61" customWidth="1"/>
    <col min="9960" max="9960" width="1.7109375" style="61" customWidth="1"/>
    <col min="9961" max="10205" width="11.42578125" style="61"/>
    <col min="10206" max="10206" width="4.42578125" style="61" customWidth="1"/>
    <col min="10207" max="10207" width="11.42578125" style="61"/>
    <col min="10208" max="10208" width="17.5703125" style="61" customWidth="1"/>
    <col min="10209" max="10209" width="11.5703125" style="61" customWidth="1"/>
    <col min="10210" max="10213" width="11.42578125" style="61"/>
    <col min="10214" max="10214" width="22.5703125" style="61" customWidth="1"/>
    <col min="10215" max="10215" width="14" style="61" customWidth="1"/>
    <col min="10216" max="10216" width="1.7109375" style="61" customWidth="1"/>
    <col min="10217" max="10461" width="11.42578125" style="61"/>
    <col min="10462" max="10462" width="4.42578125" style="61" customWidth="1"/>
    <col min="10463" max="10463" width="11.42578125" style="61"/>
    <col min="10464" max="10464" width="17.5703125" style="61" customWidth="1"/>
    <col min="10465" max="10465" width="11.5703125" style="61" customWidth="1"/>
    <col min="10466" max="10469" width="11.42578125" style="61"/>
    <col min="10470" max="10470" width="22.5703125" style="61" customWidth="1"/>
    <col min="10471" max="10471" width="14" style="61" customWidth="1"/>
    <col min="10472" max="10472" width="1.7109375" style="61" customWidth="1"/>
    <col min="10473" max="10717" width="11.42578125" style="61"/>
    <col min="10718" max="10718" width="4.42578125" style="61" customWidth="1"/>
    <col min="10719" max="10719" width="11.42578125" style="61"/>
    <col min="10720" max="10720" width="17.5703125" style="61" customWidth="1"/>
    <col min="10721" max="10721" width="11.5703125" style="61" customWidth="1"/>
    <col min="10722" max="10725" width="11.42578125" style="61"/>
    <col min="10726" max="10726" width="22.5703125" style="61" customWidth="1"/>
    <col min="10727" max="10727" width="14" style="61" customWidth="1"/>
    <col min="10728" max="10728" width="1.7109375" style="61" customWidth="1"/>
    <col min="10729" max="10973" width="11.42578125" style="61"/>
    <col min="10974" max="10974" width="4.42578125" style="61" customWidth="1"/>
    <col min="10975" max="10975" width="11.42578125" style="61"/>
    <col min="10976" max="10976" width="17.5703125" style="61" customWidth="1"/>
    <col min="10977" max="10977" width="11.5703125" style="61" customWidth="1"/>
    <col min="10978" max="10981" width="11.42578125" style="61"/>
    <col min="10982" max="10982" width="22.5703125" style="61" customWidth="1"/>
    <col min="10983" max="10983" width="14" style="61" customWidth="1"/>
    <col min="10984" max="10984" width="1.7109375" style="61" customWidth="1"/>
    <col min="10985" max="11229" width="11.42578125" style="61"/>
    <col min="11230" max="11230" width="4.42578125" style="61" customWidth="1"/>
    <col min="11231" max="11231" width="11.42578125" style="61"/>
    <col min="11232" max="11232" width="17.5703125" style="61" customWidth="1"/>
    <col min="11233" max="11233" width="11.5703125" style="61" customWidth="1"/>
    <col min="11234" max="11237" width="11.42578125" style="61"/>
    <col min="11238" max="11238" width="22.5703125" style="61" customWidth="1"/>
    <col min="11239" max="11239" width="14" style="61" customWidth="1"/>
    <col min="11240" max="11240" width="1.7109375" style="61" customWidth="1"/>
    <col min="11241" max="11485" width="11.42578125" style="61"/>
    <col min="11486" max="11486" width="4.42578125" style="61" customWidth="1"/>
    <col min="11487" max="11487" width="11.42578125" style="61"/>
    <col min="11488" max="11488" width="17.5703125" style="61" customWidth="1"/>
    <col min="11489" max="11489" width="11.5703125" style="61" customWidth="1"/>
    <col min="11490" max="11493" width="11.42578125" style="61"/>
    <col min="11494" max="11494" width="22.5703125" style="61" customWidth="1"/>
    <col min="11495" max="11495" width="14" style="61" customWidth="1"/>
    <col min="11496" max="11496" width="1.7109375" style="61" customWidth="1"/>
    <col min="11497" max="11741" width="11.42578125" style="61"/>
    <col min="11742" max="11742" width="4.42578125" style="61" customWidth="1"/>
    <col min="11743" max="11743" width="11.42578125" style="61"/>
    <col min="11744" max="11744" width="17.5703125" style="61" customWidth="1"/>
    <col min="11745" max="11745" width="11.5703125" style="61" customWidth="1"/>
    <col min="11746" max="11749" width="11.42578125" style="61"/>
    <col min="11750" max="11750" width="22.5703125" style="61" customWidth="1"/>
    <col min="11751" max="11751" width="14" style="61" customWidth="1"/>
    <col min="11752" max="11752" width="1.7109375" style="61" customWidth="1"/>
    <col min="11753" max="11997" width="11.42578125" style="61"/>
    <col min="11998" max="11998" width="4.42578125" style="61" customWidth="1"/>
    <col min="11999" max="11999" width="11.42578125" style="61"/>
    <col min="12000" max="12000" width="17.5703125" style="61" customWidth="1"/>
    <col min="12001" max="12001" width="11.5703125" style="61" customWidth="1"/>
    <col min="12002" max="12005" width="11.42578125" style="61"/>
    <col min="12006" max="12006" width="22.5703125" style="61" customWidth="1"/>
    <col min="12007" max="12007" width="14" style="61" customWidth="1"/>
    <col min="12008" max="12008" width="1.7109375" style="61" customWidth="1"/>
    <col min="12009" max="12253" width="11.42578125" style="61"/>
    <col min="12254" max="12254" width="4.42578125" style="61" customWidth="1"/>
    <col min="12255" max="12255" width="11.42578125" style="61"/>
    <col min="12256" max="12256" width="17.5703125" style="61" customWidth="1"/>
    <col min="12257" max="12257" width="11.5703125" style="61" customWidth="1"/>
    <col min="12258" max="12261" width="11.42578125" style="61"/>
    <col min="12262" max="12262" width="22.5703125" style="61" customWidth="1"/>
    <col min="12263" max="12263" width="14" style="61" customWidth="1"/>
    <col min="12264" max="12264" width="1.7109375" style="61" customWidth="1"/>
    <col min="12265" max="12509" width="11.42578125" style="61"/>
    <col min="12510" max="12510" width="4.42578125" style="61" customWidth="1"/>
    <col min="12511" max="12511" width="11.42578125" style="61"/>
    <col min="12512" max="12512" width="17.5703125" style="61" customWidth="1"/>
    <col min="12513" max="12513" width="11.5703125" style="61" customWidth="1"/>
    <col min="12514" max="12517" width="11.42578125" style="61"/>
    <col min="12518" max="12518" width="22.5703125" style="61" customWidth="1"/>
    <col min="12519" max="12519" width="14" style="61" customWidth="1"/>
    <col min="12520" max="12520" width="1.7109375" style="61" customWidth="1"/>
    <col min="12521" max="12765" width="11.42578125" style="61"/>
    <col min="12766" max="12766" width="4.42578125" style="61" customWidth="1"/>
    <col min="12767" max="12767" width="11.42578125" style="61"/>
    <col min="12768" max="12768" width="17.5703125" style="61" customWidth="1"/>
    <col min="12769" max="12769" width="11.5703125" style="61" customWidth="1"/>
    <col min="12770" max="12773" width="11.42578125" style="61"/>
    <col min="12774" max="12774" width="22.5703125" style="61" customWidth="1"/>
    <col min="12775" max="12775" width="14" style="61" customWidth="1"/>
    <col min="12776" max="12776" width="1.7109375" style="61" customWidth="1"/>
    <col min="12777" max="13021" width="11.42578125" style="61"/>
    <col min="13022" max="13022" width="4.42578125" style="61" customWidth="1"/>
    <col min="13023" max="13023" width="11.42578125" style="61"/>
    <col min="13024" max="13024" width="17.5703125" style="61" customWidth="1"/>
    <col min="13025" max="13025" width="11.5703125" style="61" customWidth="1"/>
    <col min="13026" max="13029" width="11.42578125" style="61"/>
    <col min="13030" max="13030" width="22.5703125" style="61" customWidth="1"/>
    <col min="13031" max="13031" width="14" style="61" customWidth="1"/>
    <col min="13032" max="13032" width="1.7109375" style="61" customWidth="1"/>
    <col min="13033" max="13277" width="11.42578125" style="61"/>
    <col min="13278" max="13278" width="4.42578125" style="61" customWidth="1"/>
    <col min="13279" max="13279" width="11.42578125" style="61"/>
    <col min="13280" max="13280" width="17.5703125" style="61" customWidth="1"/>
    <col min="13281" max="13281" width="11.5703125" style="61" customWidth="1"/>
    <col min="13282" max="13285" width="11.42578125" style="61"/>
    <col min="13286" max="13286" width="22.5703125" style="61" customWidth="1"/>
    <col min="13287" max="13287" width="14" style="61" customWidth="1"/>
    <col min="13288" max="13288" width="1.7109375" style="61" customWidth="1"/>
    <col min="13289" max="13533" width="11.42578125" style="61"/>
    <col min="13534" max="13534" width="4.42578125" style="61" customWidth="1"/>
    <col min="13535" max="13535" width="11.42578125" style="61"/>
    <col min="13536" max="13536" width="17.5703125" style="61" customWidth="1"/>
    <col min="13537" max="13537" width="11.5703125" style="61" customWidth="1"/>
    <col min="13538" max="13541" width="11.42578125" style="61"/>
    <col min="13542" max="13542" width="22.5703125" style="61" customWidth="1"/>
    <col min="13543" max="13543" width="14" style="61" customWidth="1"/>
    <col min="13544" max="13544" width="1.7109375" style="61" customWidth="1"/>
    <col min="13545" max="13789" width="11.42578125" style="61"/>
    <col min="13790" max="13790" width="4.42578125" style="61" customWidth="1"/>
    <col min="13791" max="13791" width="11.42578125" style="61"/>
    <col min="13792" max="13792" width="17.5703125" style="61" customWidth="1"/>
    <col min="13793" max="13793" width="11.5703125" style="61" customWidth="1"/>
    <col min="13794" max="13797" width="11.42578125" style="61"/>
    <col min="13798" max="13798" width="22.5703125" style="61" customWidth="1"/>
    <col min="13799" max="13799" width="14" style="61" customWidth="1"/>
    <col min="13800" max="13800" width="1.7109375" style="61" customWidth="1"/>
    <col min="13801" max="14045" width="11.42578125" style="61"/>
    <col min="14046" max="14046" width="4.42578125" style="61" customWidth="1"/>
    <col min="14047" max="14047" width="11.42578125" style="61"/>
    <col min="14048" max="14048" width="17.5703125" style="61" customWidth="1"/>
    <col min="14049" max="14049" width="11.5703125" style="61" customWidth="1"/>
    <col min="14050" max="14053" width="11.42578125" style="61"/>
    <col min="14054" max="14054" width="22.5703125" style="61" customWidth="1"/>
    <col min="14055" max="14055" width="14" style="61" customWidth="1"/>
    <col min="14056" max="14056" width="1.7109375" style="61" customWidth="1"/>
    <col min="14057" max="14301" width="11.42578125" style="61"/>
    <col min="14302" max="14302" width="4.42578125" style="61" customWidth="1"/>
    <col min="14303" max="14303" width="11.42578125" style="61"/>
    <col min="14304" max="14304" width="17.5703125" style="61" customWidth="1"/>
    <col min="14305" max="14305" width="11.5703125" style="61" customWidth="1"/>
    <col min="14306" max="14309" width="11.42578125" style="61"/>
    <col min="14310" max="14310" width="22.5703125" style="61" customWidth="1"/>
    <col min="14311" max="14311" width="14" style="61" customWidth="1"/>
    <col min="14312" max="14312" width="1.7109375" style="61" customWidth="1"/>
    <col min="14313" max="14557" width="11.42578125" style="61"/>
    <col min="14558" max="14558" width="4.42578125" style="61" customWidth="1"/>
    <col min="14559" max="14559" width="11.42578125" style="61"/>
    <col min="14560" max="14560" width="17.5703125" style="61" customWidth="1"/>
    <col min="14561" max="14561" width="11.5703125" style="61" customWidth="1"/>
    <col min="14562" max="14565" width="11.42578125" style="61"/>
    <col min="14566" max="14566" width="22.5703125" style="61" customWidth="1"/>
    <col min="14567" max="14567" width="14" style="61" customWidth="1"/>
    <col min="14568" max="14568" width="1.7109375" style="61" customWidth="1"/>
    <col min="14569" max="14813" width="11.42578125" style="61"/>
    <col min="14814" max="14814" width="4.42578125" style="61" customWidth="1"/>
    <col min="14815" max="14815" width="11.42578125" style="61"/>
    <col min="14816" max="14816" width="17.5703125" style="61" customWidth="1"/>
    <col min="14817" max="14817" width="11.5703125" style="61" customWidth="1"/>
    <col min="14818" max="14821" width="11.42578125" style="61"/>
    <col min="14822" max="14822" width="22.5703125" style="61" customWidth="1"/>
    <col min="14823" max="14823" width="14" style="61" customWidth="1"/>
    <col min="14824" max="14824" width="1.7109375" style="61" customWidth="1"/>
    <col min="14825" max="15069" width="11.42578125" style="61"/>
    <col min="15070" max="15070" width="4.42578125" style="61" customWidth="1"/>
    <col min="15071" max="15071" width="11.42578125" style="61"/>
    <col min="15072" max="15072" width="17.5703125" style="61" customWidth="1"/>
    <col min="15073" max="15073" width="11.5703125" style="61" customWidth="1"/>
    <col min="15074" max="15077" width="11.42578125" style="61"/>
    <col min="15078" max="15078" width="22.5703125" style="61" customWidth="1"/>
    <col min="15079" max="15079" width="14" style="61" customWidth="1"/>
    <col min="15080" max="15080" width="1.7109375" style="61" customWidth="1"/>
    <col min="15081" max="15325" width="11.42578125" style="61"/>
    <col min="15326" max="15326" width="4.42578125" style="61" customWidth="1"/>
    <col min="15327" max="15327" width="11.42578125" style="61"/>
    <col min="15328" max="15328" width="17.5703125" style="61" customWidth="1"/>
    <col min="15329" max="15329" width="11.5703125" style="61" customWidth="1"/>
    <col min="15330" max="15333" width="11.42578125" style="61"/>
    <col min="15334" max="15334" width="22.5703125" style="61" customWidth="1"/>
    <col min="15335" max="15335" width="14" style="61" customWidth="1"/>
    <col min="15336" max="15336" width="1.7109375" style="61" customWidth="1"/>
    <col min="15337" max="15581" width="11.42578125" style="61"/>
    <col min="15582" max="15582" width="4.42578125" style="61" customWidth="1"/>
    <col min="15583" max="15583" width="11.42578125" style="61"/>
    <col min="15584" max="15584" width="17.5703125" style="61" customWidth="1"/>
    <col min="15585" max="15585" width="11.5703125" style="61" customWidth="1"/>
    <col min="15586" max="15589" width="11.42578125" style="61"/>
    <col min="15590" max="15590" width="22.5703125" style="61" customWidth="1"/>
    <col min="15591" max="15591" width="14" style="61" customWidth="1"/>
    <col min="15592" max="15592" width="1.7109375" style="61" customWidth="1"/>
    <col min="15593" max="15837" width="11.42578125" style="61"/>
    <col min="15838" max="15838" width="4.42578125" style="61" customWidth="1"/>
    <col min="15839" max="15839" width="11.42578125" style="61"/>
    <col min="15840" max="15840" width="17.5703125" style="61" customWidth="1"/>
    <col min="15841" max="15841" width="11.5703125" style="61" customWidth="1"/>
    <col min="15842" max="15845" width="11.42578125" style="61"/>
    <col min="15846" max="15846" width="22.5703125" style="61" customWidth="1"/>
    <col min="15847" max="15847" width="14" style="61" customWidth="1"/>
    <col min="15848" max="15848" width="1.7109375" style="61" customWidth="1"/>
    <col min="15849" max="16093" width="11.42578125" style="61"/>
    <col min="16094" max="16094" width="4.42578125" style="61" customWidth="1"/>
    <col min="16095" max="16095" width="11.42578125" style="61"/>
    <col min="16096" max="16096" width="17.5703125" style="61" customWidth="1"/>
    <col min="16097" max="16097" width="11.5703125" style="61" customWidth="1"/>
    <col min="16098" max="16101" width="11.42578125" style="61"/>
    <col min="16102" max="16102" width="22.5703125" style="61" customWidth="1"/>
    <col min="16103" max="16103" width="14" style="61" customWidth="1"/>
    <col min="16104" max="16104" width="1.7109375" style="61" customWidth="1"/>
    <col min="16105" max="16384" width="11.42578125" style="61"/>
  </cols>
  <sheetData>
    <row r="1" spans="2:10" ht="18" customHeight="1" thickBot="1" x14ac:dyDescent="0.25"/>
    <row r="2" spans="2:10" ht="19.5" customHeight="1" x14ac:dyDescent="0.2">
      <c r="B2" s="62"/>
      <c r="C2" s="63"/>
      <c r="D2" s="64" t="s">
        <v>100</v>
      </c>
      <c r="E2" s="65"/>
      <c r="F2" s="65"/>
      <c r="G2" s="65"/>
      <c r="H2" s="65"/>
      <c r="I2" s="66"/>
      <c r="J2" s="67" t="s">
        <v>101</v>
      </c>
    </row>
    <row r="3" spans="2:10" ht="13.5" thickBot="1" x14ac:dyDescent="0.25">
      <c r="B3" s="68"/>
      <c r="C3" s="69"/>
      <c r="D3" s="70"/>
      <c r="E3" s="71"/>
      <c r="F3" s="71"/>
      <c r="G3" s="71"/>
      <c r="H3" s="71"/>
      <c r="I3" s="72"/>
      <c r="J3" s="73"/>
    </row>
    <row r="4" spans="2:10" x14ac:dyDescent="0.2">
      <c r="B4" s="68"/>
      <c r="C4" s="69"/>
      <c r="D4" s="64" t="s">
        <v>102</v>
      </c>
      <c r="E4" s="65"/>
      <c r="F4" s="65"/>
      <c r="G4" s="65"/>
      <c r="H4" s="65"/>
      <c r="I4" s="66"/>
      <c r="J4" s="67" t="s">
        <v>103</v>
      </c>
    </row>
    <row r="5" spans="2:10" x14ac:dyDescent="0.2">
      <c r="B5" s="68"/>
      <c r="C5" s="69"/>
      <c r="D5" s="74"/>
      <c r="E5" s="75"/>
      <c r="F5" s="75"/>
      <c r="G5" s="75"/>
      <c r="H5" s="75"/>
      <c r="I5" s="76"/>
      <c r="J5" s="77"/>
    </row>
    <row r="6" spans="2:10" ht="13.5" thickBot="1" x14ac:dyDescent="0.25">
      <c r="B6" s="78"/>
      <c r="C6" s="79"/>
      <c r="D6" s="70"/>
      <c r="E6" s="71"/>
      <c r="F6" s="71"/>
      <c r="G6" s="71"/>
      <c r="H6" s="71"/>
      <c r="I6" s="72"/>
      <c r="J6" s="73"/>
    </row>
    <row r="7" spans="2:10" x14ac:dyDescent="0.2">
      <c r="B7" s="80"/>
      <c r="J7" s="81"/>
    </row>
    <row r="8" spans="2:10" x14ac:dyDescent="0.2">
      <c r="B8" s="80"/>
      <c r="J8" s="81"/>
    </row>
    <row r="9" spans="2:10" x14ac:dyDescent="0.2">
      <c r="B9" s="80"/>
      <c r="J9" s="81"/>
    </row>
    <row r="10" spans="2:10" x14ac:dyDescent="0.2">
      <c r="B10" s="80"/>
      <c r="C10" s="61" t="s">
        <v>123</v>
      </c>
      <c r="E10" s="82"/>
      <c r="J10" s="81"/>
    </row>
    <row r="11" spans="2:10" x14ac:dyDescent="0.2">
      <c r="B11" s="80"/>
      <c r="J11" s="81"/>
    </row>
    <row r="12" spans="2:10" x14ac:dyDescent="0.2">
      <c r="B12" s="80"/>
      <c r="C12" s="83" t="s">
        <v>124</v>
      </c>
      <c r="J12" s="81"/>
    </row>
    <row r="13" spans="2:10" x14ac:dyDescent="0.2">
      <c r="B13" s="80"/>
      <c r="C13" s="61" t="s">
        <v>125</v>
      </c>
      <c r="J13" s="81"/>
    </row>
    <row r="14" spans="2:10" x14ac:dyDescent="0.2">
      <c r="B14" s="80"/>
      <c r="J14" s="81"/>
    </row>
    <row r="15" spans="2:10" x14ac:dyDescent="0.2">
      <c r="B15" s="80"/>
      <c r="C15" s="61" t="s">
        <v>126</v>
      </c>
      <c r="J15" s="81"/>
    </row>
    <row r="16" spans="2:10" x14ac:dyDescent="0.2">
      <c r="B16" s="80"/>
      <c r="C16" s="84"/>
      <c r="J16" s="81"/>
    </row>
    <row r="17" spans="2:10" x14ac:dyDescent="0.2">
      <c r="B17" s="80"/>
      <c r="C17" s="61" t="s">
        <v>127</v>
      </c>
      <c r="D17" s="82"/>
      <c r="H17" s="85" t="s">
        <v>104</v>
      </c>
      <c r="I17" s="85" t="s">
        <v>105</v>
      </c>
      <c r="J17" s="81"/>
    </row>
    <row r="18" spans="2:10" x14ac:dyDescent="0.2">
      <c r="B18" s="80"/>
      <c r="C18" s="83" t="s">
        <v>106</v>
      </c>
      <c r="D18" s="83"/>
      <c r="E18" s="83"/>
      <c r="F18" s="83"/>
      <c r="H18" s="86">
        <v>16</v>
      </c>
      <c r="I18" s="87">
        <v>1521538</v>
      </c>
      <c r="J18" s="81"/>
    </row>
    <row r="19" spans="2:10" x14ac:dyDescent="0.2">
      <c r="B19" s="80"/>
      <c r="C19" s="61" t="s">
        <v>107</v>
      </c>
      <c r="H19" s="88">
        <v>4</v>
      </c>
      <c r="I19" s="89">
        <v>76798</v>
      </c>
      <c r="J19" s="81"/>
    </row>
    <row r="20" spans="2:10" x14ac:dyDescent="0.2">
      <c r="B20" s="80"/>
      <c r="C20" s="61" t="s">
        <v>108</v>
      </c>
      <c r="H20" s="88"/>
      <c r="I20" s="89">
        <v>0</v>
      </c>
      <c r="J20" s="81"/>
    </row>
    <row r="21" spans="2:10" x14ac:dyDescent="0.2">
      <c r="B21" s="80"/>
      <c r="C21" s="61" t="s">
        <v>109</v>
      </c>
      <c r="H21" s="88">
        <v>12</v>
      </c>
      <c r="I21" s="90">
        <v>1444740</v>
      </c>
      <c r="J21" s="81"/>
    </row>
    <row r="22" spans="2:10" x14ac:dyDescent="0.2">
      <c r="B22" s="80"/>
      <c r="C22" s="61" t="s">
        <v>110</v>
      </c>
      <c r="H22" s="88"/>
      <c r="I22" s="89">
        <v>0</v>
      </c>
      <c r="J22" s="81"/>
    </row>
    <row r="23" spans="2:10" ht="13.5" thickBot="1" x14ac:dyDescent="0.25">
      <c r="B23" s="80"/>
      <c r="C23" s="61" t="s">
        <v>111</v>
      </c>
      <c r="H23" s="91"/>
      <c r="I23" s="92">
        <v>0</v>
      </c>
      <c r="J23" s="81"/>
    </row>
    <row r="24" spans="2:10" x14ac:dyDescent="0.2">
      <c r="B24" s="80"/>
      <c r="C24" s="83" t="s">
        <v>112</v>
      </c>
      <c r="D24" s="83"/>
      <c r="E24" s="83"/>
      <c r="F24" s="83"/>
      <c r="H24" s="86">
        <f>H19+H20+H21+H22+H23</f>
        <v>16</v>
      </c>
      <c r="I24" s="93">
        <f>I19+I20+I21+I22+I23</f>
        <v>1521538</v>
      </c>
      <c r="J24" s="81"/>
    </row>
    <row r="25" spans="2:10" x14ac:dyDescent="0.2">
      <c r="B25" s="80"/>
      <c r="C25" s="61" t="s">
        <v>113</v>
      </c>
      <c r="H25" s="88"/>
      <c r="I25" s="89">
        <v>0</v>
      </c>
      <c r="J25" s="81"/>
    </row>
    <row r="26" spans="2:10" x14ac:dyDescent="0.2">
      <c r="B26" s="80"/>
      <c r="C26" s="61" t="s">
        <v>114</v>
      </c>
      <c r="H26" s="88"/>
      <c r="I26" s="89">
        <v>0</v>
      </c>
      <c r="J26" s="81"/>
    </row>
    <row r="27" spans="2:10" ht="13.5" thickBot="1" x14ac:dyDescent="0.25">
      <c r="B27" s="80"/>
      <c r="C27" s="61" t="s">
        <v>115</v>
      </c>
      <c r="H27" s="91"/>
      <c r="I27" s="92">
        <v>0</v>
      </c>
      <c r="J27" s="81"/>
    </row>
    <row r="28" spans="2:10" x14ac:dyDescent="0.2">
      <c r="B28" s="80"/>
      <c r="C28" s="83" t="s">
        <v>116</v>
      </c>
      <c r="D28" s="83"/>
      <c r="E28" s="83"/>
      <c r="F28" s="83"/>
      <c r="H28" s="86">
        <f>H25+H26+H27</f>
        <v>0</v>
      </c>
      <c r="I28" s="93">
        <f>I25+I26+I27</f>
        <v>0</v>
      </c>
      <c r="J28" s="81"/>
    </row>
    <row r="29" spans="2:10" ht="13.5" thickBot="1" x14ac:dyDescent="0.25">
      <c r="B29" s="80"/>
      <c r="C29" s="61" t="s">
        <v>117</v>
      </c>
      <c r="D29" s="83"/>
      <c r="E29" s="83"/>
      <c r="F29" s="83"/>
      <c r="H29" s="91">
        <v>0</v>
      </c>
      <c r="I29" s="92">
        <v>0</v>
      </c>
      <c r="J29" s="81"/>
    </row>
    <row r="30" spans="2:10" x14ac:dyDescent="0.2">
      <c r="B30" s="80"/>
      <c r="C30" s="83" t="s">
        <v>118</v>
      </c>
      <c r="D30" s="83"/>
      <c r="E30" s="83"/>
      <c r="F30" s="83"/>
      <c r="H30" s="88">
        <f>H29</f>
        <v>0</v>
      </c>
      <c r="I30" s="89">
        <f>I29</f>
        <v>0</v>
      </c>
      <c r="J30" s="81"/>
    </row>
    <row r="31" spans="2:10" x14ac:dyDescent="0.2">
      <c r="B31" s="80"/>
      <c r="C31" s="83"/>
      <c r="D31" s="83"/>
      <c r="E31" s="83"/>
      <c r="F31" s="83"/>
      <c r="H31" s="94"/>
      <c r="I31" s="93"/>
      <c r="J31" s="81"/>
    </row>
    <row r="32" spans="2:10" ht="13.5" thickBot="1" x14ac:dyDescent="0.25">
      <c r="B32" s="80"/>
      <c r="C32" s="83" t="s">
        <v>119</v>
      </c>
      <c r="D32" s="83"/>
      <c r="H32" s="95">
        <f>H24+H28+H30</f>
        <v>16</v>
      </c>
      <c r="I32" s="96">
        <f>I24+I28+I30</f>
        <v>1521538</v>
      </c>
      <c r="J32" s="81"/>
    </row>
    <row r="33" spans="2:10" ht="13.5" thickTop="1" x14ac:dyDescent="0.2">
      <c r="B33" s="80"/>
      <c r="C33" s="83"/>
      <c r="D33" s="83"/>
      <c r="H33" s="97"/>
      <c r="I33" s="89"/>
      <c r="J33" s="81"/>
    </row>
    <row r="34" spans="2:10" x14ac:dyDescent="0.2">
      <c r="B34" s="80"/>
      <c r="G34" s="97"/>
      <c r="H34" s="97"/>
      <c r="I34" s="97"/>
      <c r="J34" s="81"/>
    </row>
    <row r="35" spans="2:10" x14ac:dyDescent="0.2">
      <c r="B35" s="80"/>
      <c r="G35" s="97"/>
      <c r="H35" s="97"/>
      <c r="I35" s="97"/>
      <c r="J35" s="81"/>
    </row>
    <row r="36" spans="2:10" x14ac:dyDescent="0.2">
      <c r="B36" s="80"/>
      <c r="G36" s="97"/>
      <c r="H36" s="97"/>
      <c r="I36" s="97"/>
      <c r="J36" s="81"/>
    </row>
    <row r="37" spans="2:10" ht="13.5" thickBot="1" x14ac:dyDescent="0.25">
      <c r="B37" s="80"/>
      <c r="C37" s="98"/>
      <c r="D37" s="98"/>
      <c r="G37" s="98" t="s">
        <v>120</v>
      </c>
      <c r="H37" s="98"/>
      <c r="I37" s="97"/>
      <c r="J37" s="81"/>
    </row>
    <row r="38" spans="2:10" x14ac:dyDescent="0.2">
      <c r="B38" s="80"/>
      <c r="C38" s="97" t="s">
        <v>121</v>
      </c>
      <c r="D38" s="97"/>
      <c r="G38" s="97" t="s">
        <v>122</v>
      </c>
      <c r="H38" s="97"/>
      <c r="I38" s="97"/>
      <c r="J38" s="81"/>
    </row>
    <row r="39" spans="2:10" x14ac:dyDescent="0.2">
      <c r="B39" s="80"/>
      <c r="G39" s="97"/>
      <c r="H39" s="97"/>
      <c r="I39" s="97"/>
      <c r="J39" s="81"/>
    </row>
    <row r="40" spans="2:10" x14ac:dyDescent="0.2">
      <c r="B40" s="80"/>
      <c r="G40" s="97"/>
      <c r="H40" s="97"/>
      <c r="I40" s="97"/>
      <c r="J40" s="81"/>
    </row>
    <row r="41" spans="2:10" ht="18.75" customHeight="1" thickBot="1" x14ac:dyDescent="0.25">
      <c r="B41" s="99"/>
      <c r="C41" s="100"/>
      <c r="D41" s="100"/>
      <c r="E41" s="100"/>
      <c r="F41" s="100"/>
      <c r="G41" s="98"/>
      <c r="H41" s="98"/>
      <c r="I41" s="98"/>
      <c r="J41" s="10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2022-05-06T23:00:01Z</dcterms:created>
  <dcterms:modified xsi:type="dcterms:W3CDTF">2022-06-21T12:53:23Z</dcterms:modified>
</cp:coreProperties>
</file>