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ffernandezv\OneDrive - CAJA DE COMPENSACION FAMILIAR COMFENALCO DEL VALLE DEL CAUCA\Escritorio\"/>
    </mc:Choice>
  </mc:AlternateContent>
  <xr:revisionPtr revIDLastSave="0" documentId="13_ncr:1_{C658DF69-D8F2-45C5-B470-C1765360DFB5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4" r:id="rId2"/>
    <sheet name="ESTADO DE CADA FACTURA" sheetId="2" r:id="rId3"/>
    <sheet name="FOR-CSA-018" sheetId="3" r:id="rId4"/>
  </sheets>
  <calcPr calcId="191029"/>
  <pivotCaches>
    <pivotCache cacheId="2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3" l="1"/>
  <c r="H31" i="3"/>
  <c r="I29" i="3"/>
  <c r="H29" i="3"/>
  <c r="I25" i="3"/>
  <c r="H25" i="3"/>
  <c r="H33" i="3" l="1"/>
  <c r="I33" i="3"/>
  <c r="Y1" i="2"/>
  <c r="U1" i="2"/>
  <c r="M1" i="2"/>
  <c r="L1" i="2"/>
  <c r="AB1" i="2"/>
</calcChain>
</file>

<file path=xl/sharedStrings.xml><?xml version="1.0" encoding="utf-8"?>
<sst xmlns="http://schemas.openxmlformats.org/spreadsheetml/2006/main" count="119" uniqueCount="100">
  <si>
    <t>RESPONSABLE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</si>
  <si>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</si>
  <si>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</si>
  <si>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</si>
  <si>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</si>
  <si>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</si>
  <si>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</si>
  <si>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</si>
  <si>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</si>
  <si>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</si>
  <si>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</si>
  <si>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</si>
  <si>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</si>
  <si>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</si>
  <si>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</si>
  <si>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POR PAGAR</t>
  </si>
  <si>
    <t>VALOR VAGLO</t>
  </si>
  <si>
    <t>ESTADO VAGLO</t>
  </si>
  <si>
    <t>FUERA DE CIERRE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</si>
  <si>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</si>
  <si>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</si>
  <si>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</si>
  <si>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</si>
  <si>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</si>
  <si>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</si>
  <si>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</si>
  <si>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CANT</t>
  </si>
  <si>
    <t>VALO CANCELADO SAP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</si>
  <si>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</si>
  <si>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</si>
  <si>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</si>
  <si>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</si>
  <si>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</si>
  <si>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</si>
  <si>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</si>
  <si>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</si>
  <si>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</si>
  <si>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</si>
  <si>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</si>
  <si>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</si>
  <si>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</si>
  <si>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</si>
  <si>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</si>
  <si>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</si>
  <si>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</si>
  <si>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</si>
  <si>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</si>
  <si>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</si>
  <si>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Diego Fernandez Valencia</t>
  </si>
  <si>
    <t>SOLAIR S.A.S</t>
  </si>
  <si>
    <t>SOL</t>
  </si>
  <si>
    <t>SOL_1651</t>
  </si>
  <si>
    <t>805019730_SOL_1651</t>
  </si>
  <si>
    <t>B)Factura sin saldo ERP</t>
  </si>
  <si>
    <t>OK</t>
  </si>
  <si>
    <t xml:space="preserve"> </t>
  </si>
  <si>
    <t>SI</t>
  </si>
  <si>
    <t>B)Factura sin saldo ERP/conciliar diferencia valor de factura</t>
  </si>
  <si>
    <t>SOL_1430</t>
  </si>
  <si>
    <t>805019730_SOL_1430</t>
  </si>
  <si>
    <t>SOL_1730</t>
  </si>
  <si>
    <t>805019730_SOL_1730</t>
  </si>
  <si>
    <t>16.06.2022</t>
  </si>
  <si>
    <t>28.04.2022</t>
  </si>
  <si>
    <t>FACTURA CANCELADA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</si>
  <si>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</si>
  <si>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</si>
  <si>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</si>
  <si>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</si>
  <si>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</si>
  <si>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</si>
  <si>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</si>
  <si>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</si>
  <si>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</si>
  <si>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</si>
  <si>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</si>
  <si>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</si>
  <si>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</si>
  <si>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</si>
  <si>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</si>
  <si>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</si>
  <si>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</si>
  <si>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</si>
  <si>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</si>
  <si>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</si>
  <si>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</si>
  <si>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</si>
  <si>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</si>
  <si>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</si>
  <si>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Etiquetas de fila</t>
  </si>
  <si>
    <t>Total general</t>
  </si>
  <si>
    <t>FACTURAS</t>
  </si>
  <si>
    <t xml:space="preserve">SALDO FACT IPS </t>
  </si>
  <si>
    <t>VALOR CANCELADO</t>
  </si>
  <si>
    <t>SANTIAGO DE CALI , JUNIO 17 DE 2022</t>
  </si>
  <si>
    <t>Señores  SOLAIR S.A.S</t>
  </si>
  <si>
    <t>NIT: 805019730</t>
  </si>
  <si>
    <t>FACTURA PENDIENTE DE PAGO</t>
  </si>
  <si>
    <t>A continuacion me permito remitir   nuestra respuesta al estado de cartera presentado en la fecha: 14/06/2022</t>
  </si>
  <si>
    <t>Con Corte al dia :14/06/2022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</si>
</sst>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7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 wrapText="1"/>
    </xf>
    <xf numFmtId="43" fontId="3" fillId="3" borderId="1" xfId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4" fontId="4" fillId="0" borderId="3" xfId="1" applyNumberFormat="1" applyFont="1" applyBorder="1" applyAlignment="1">
      <alignment horizontal="center"/>
    </xf>
    <xf numFmtId="43" fontId="4" fillId="0" borderId="1" xfId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0" xfId="0" applyFont="1" applyAlignment="1">
      <alignment horizontal="center"/>
    </xf>
    <xf numFmtId="164" fontId="0" fillId="0" borderId="0" xfId="1" applyNumberFormat="1" applyFont="1"/>
    <xf numFmtId="0" fontId="6" fillId="0" borderId="0" xfId="2" applyFont="1"/>
    <xf numFmtId="0" fontId="6" fillId="0" borderId="4" xfId="2" applyFont="1" applyBorder="1" applyAlignment="1">
      <alignment horizontal="centerContinuous"/>
    </xf>
    <xf numFmtId="0" fontId="6" fillId="0" borderId="5" xfId="2" applyFont="1" applyBorder="1" applyAlignment="1">
      <alignment horizontal="centerContinuous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9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4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/>
    </xf>
    <xf numFmtId="0" fontId="6" fillId="0" borderId="12" xfId="2" applyFont="1" applyBorder="1" applyAlignment="1">
      <alignment horizontal="centerContinuous"/>
    </xf>
    <xf numFmtId="0" fontId="6" fillId="0" borderId="8" xfId="2" applyFont="1" applyBorder="1"/>
    <xf numFmtId="0" fontId="6" fillId="0" borderId="9" xfId="2" applyFont="1" applyBorder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0" fontId="7" fillId="0" borderId="0" xfId="2" applyFont="1"/>
    <xf numFmtId="42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" fontId="6" fillId="0" borderId="15" xfId="2" applyNumberFormat="1" applyFont="1" applyBorder="1" applyAlignment="1">
      <alignment horizontal="center"/>
    </xf>
    <xf numFmtId="165" fontId="6" fillId="0" borderId="15" xfId="2" applyNumberFormat="1" applyFont="1" applyBorder="1" applyAlignment="1">
      <alignment horizontal="right"/>
    </xf>
    <xf numFmtId="165" fontId="7" fillId="0" borderId="0" xfId="2" applyNumberFormat="1" applyFont="1" applyAlignment="1">
      <alignment horizontal="right"/>
    </xf>
    <xf numFmtId="1" fontId="6" fillId="0" borderId="11" xfId="2" applyNumberFormat="1" applyFont="1" applyBorder="1" applyAlignment="1">
      <alignment horizontal="center"/>
    </xf>
    <xf numFmtId="165" fontId="6" fillId="0" borderId="11" xfId="2" applyNumberFormat="1" applyFont="1" applyBorder="1" applyAlignment="1">
      <alignment horizontal="right"/>
    </xf>
    <xf numFmtId="0" fontId="6" fillId="0" borderId="15" xfId="2" applyFont="1" applyBorder="1" applyAlignment="1">
      <alignment horizontal="center"/>
    </xf>
    <xf numFmtId="0" fontId="6" fillId="0" borderId="16" xfId="2" applyFont="1" applyBorder="1" applyAlignment="1">
      <alignment horizontal="center"/>
    </xf>
    <xf numFmtId="165" fontId="6" fillId="0" borderId="16" xfId="2" applyNumberFormat="1" applyFont="1" applyBorder="1" applyAlignment="1">
      <alignment horizontal="right"/>
    </xf>
    <xf numFmtId="165" fontId="6" fillId="0" borderId="0" xfId="2" applyNumberFormat="1" applyFont="1"/>
    <xf numFmtId="165" fontId="6" fillId="0" borderId="11" xfId="2" applyNumberFormat="1" applyFont="1" applyBorder="1"/>
    <xf numFmtId="0" fontId="6" fillId="0" borderId="10" xfId="2" applyFont="1" applyBorder="1"/>
    <xf numFmtId="0" fontId="6" fillId="0" borderId="11" xfId="2" applyFont="1" applyBorder="1"/>
    <xf numFmtId="0" fontId="6" fillId="0" borderId="12" xfId="2" applyFont="1" applyBorder="1"/>
    <xf numFmtId="0" fontId="0" fillId="0" borderId="17" xfId="0" applyBorder="1" applyAlignment="1">
      <alignment horizontal="left"/>
    </xf>
    <xf numFmtId="164" fontId="0" fillId="0" borderId="19" xfId="0" applyNumberFormat="1" applyBorder="1"/>
    <xf numFmtId="164" fontId="0" fillId="0" borderId="20" xfId="0" applyNumberFormat="1" applyBorder="1"/>
    <xf numFmtId="0" fontId="0" fillId="0" borderId="18" xfId="0" applyBorder="1" applyAlignment="1">
      <alignment horizontal="left"/>
    </xf>
    <xf numFmtId="164" fontId="0" fillId="0" borderId="21" xfId="0" applyNumberFormat="1" applyBorder="1"/>
    <xf numFmtId="164" fontId="0" fillId="0" borderId="22" xfId="0" applyNumberFormat="1" applyBorder="1"/>
    <xf numFmtId="0" fontId="2" fillId="0" borderId="23" xfId="0" applyFont="1" applyBorder="1" applyAlignment="1">
      <alignment horizontal="left"/>
    </xf>
    <xf numFmtId="164" fontId="2" fillId="0" borderId="24" xfId="0" applyNumberFormat="1" applyFont="1" applyBorder="1"/>
    <xf numFmtId="164" fontId="2" fillId="0" borderId="25" xfId="0" applyNumberFormat="1" applyFont="1" applyBorder="1"/>
    <xf numFmtId="0" fontId="2" fillId="0" borderId="17" xfId="0" applyFont="1" applyBorder="1" applyAlignment="1">
      <alignment horizontal="center"/>
    </xf>
    <xf numFmtId="0" fontId="0" fillId="0" borderId="17" xfId="0" applyNumberFormat="1" applyBorder="1" applyAlignment="1">
      <alignment horizontal="center"/>
    </xf>
    <xf numFmtId="0" fontId="0" fillId="0" borderId="18" xfId="0" applyNumberForma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17" xfId="0" pivotButton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1" fontId="4" fillId="0" borderId="3" xfId="1" applyNumberFormat="1" applyFont="1" applyBorder="1" applyAlignment="1">
      <alignment horizontal="right"/>
    </xf>
  </cellXfs>
  <cellStyles count="3">
    <cellStyle name="Millares" xfId="1" builtinId="3"/>
    <cellStyle name="Normal" xfId="0" builtinId="0"/>
    <cellStyle name="Normal 2" xfId="2" xr:uid="{87EAF10C-981E-4EE2-B822-18720CEA999C}"/>
  </cellStyles>
  <dxfs count="16">
    <dxf>
      <numFmt numFmtId="164" formatCode="_-* #,##0_-;\-* #,##0_-;_-* &quot;-&quot;??_-;_-@_-"/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113371</xdr:colOff>
      <xdr:row>15</xdr:row>
      <xdr:rowOff>171071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C57510A-F9C1-16D9-4F69-11EE2C06CE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428571" cy="30285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34</xdr:row>
      <xdr:rowOff>9525</xdr:rowOff>
    </xdr:from>
    <xdr:to>
      <xdr:col>7</xdr:col>
      <xdr:colOff>742950</xdr:colOff>
      <xdr:row>36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52508B72-9EE2-4082-8890-6999FF92E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71500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729.434619791668" createdVersion="8" refreshedVersion="8" minRefreshableVersion="3" recordCount="3" xr:uid="{52EBAE97-35D6-473D-A759-8ADFB74142B6}">
  <cacheSource type="worksheet">
    <worksheetSource ref="A2:AV5" sheet="ESTADO DE CADA FACTURA"/>
  </cacheSource>
  <cacheFields count="48">
    <cacheField name="RESPONSABLE" numFmtId="0">
      <sharedItems/>
    </cacheField>
    <cacheField name="NIT IPS" numFmtId="0">
      <sharedItems containsSemiMixedTypes="0" containsString="0" containsNumber="1" containsInteger="1" minValue="805019730" maxValue="805019730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430" maxValue="1730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1430" maxValue="1730"/>
    </cacheField>
    <cacheField name="DOC CONTABLE" numFmtId="0">
      <sharedItems containsSemiMixedTypes="0" containsString="0" containsNumber="1" containsInteger="1" minValue="0" maxValue="0"/>
    </cacheField>
    <cacheField name="FECHA FACT IPS" numFmtId="14">
      <sharedItems containsSemiMixedTypes="0" containsNonDate="0" containsDate="1" containsString="0" minDate="2021-12-14T00:00:00" maxDate="2022-03-29T00:00:00"/>
    </cacheField>
    <cacheField name="VALOR FACT IPS" numFmtId="164">
      <sharedItems containsSemiMixedTypes="0" containsString="0" containsNumber="1" containsInteger="1" minValue="684948" maxValue="9004500"/>
    </cacheField>
    <cacheField name="SALDO FACT IPS" numFmtId="164">
      <sharedItems containsSemiMixedTypes="0" containsString="0" containsNumber="1" containsInteger="1" minValue="684948" maxValue="9004500"/>
    </cacheField>
    <cacheField name="OBSERVACION SASS" numFmtId="0">
      <sharedItems/>
    </cacheField>
    <cacheField name="ESTADO EPS" numFmtId="0">
      <sharedItems count="3">
        <s v="FACTURA CANCELADA"/>
        <s v="FACTURA PENDIENTE DE PAGO"/>
        <s v="FACTURA PENDIENTE DE PROGRAMACIÓN DE PAGO" u="1"/>
      </sharedItems>
    </cacheField>
    <cacheField name="POR PAGAR" numFmtId="0">
      <sharedItems containsNonDate="0" containsString="0" containsBlank="1"/>
    </cacheField>
    <cacheField name="VALOR VAGLO" numFmtId="164">
      <sharedItems containsNonDate="0" containsString="0" containsBlank="1"/>
    </cacheField>
    <cacheField name="ESTADO VAGLO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6045435" maxValue="900450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43">
      <sharedItems containsSemiMixedTypes="0" containsString="0" containsNumber="1" containsInteger="1" minValue="0" maxValue="0"/>
    </cacheField>
    <cacheField name="VALOR DESCCOMERCIAL" numFmtId="43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6045435" maxValue="9004500"/>
    </cacheField>
    <cacheField name="SALDO SASS" numFmtId="164">
      <sharedItems containsSemiMixedTypes="0" containsString="0" containsNumber="1" containsInteger="1" minValue="0" maxValue="0"/>
    </cacheField>
    <cacheField name="CANT" numFmtId="164">
      <sharedItems containsNonDate="0" containsString="0" containsBlank="1"/>
    </cacheField>
    <cacheField name="VALO CANCELADO SAP" numFmtId="164">
      <sharedItems containsSemiMixedTypes="0" containsString="0" containsNumber="1" containsInteger="1" minValue="0" maxValue="6194707"/>
    </cacheField>
    <cacheField name="DOC COMPENSACION SAP" numFmtId="0">
      <sharedItems containsSemiMixedTypes="0" containsString="0" containsNumber="1" containsInteger="1" minValue="0" maxValue="4800055502"/>
    </cacheField>
    <cacheField name="FECHA COMPENSACION SAP" numFmtId="164">
      <sharedItems containsMixedTypes="1" containsNumber="1" containsInteger="1" minValue="0" maxValue="0"/>
    </cacheField>
    <cacheField name="VALOR TRANFERENCIA" numFmtId="0">
      <sharedItems containsSemiMixedTypes="0" containsString="0" containsNumber="1" containsInteger="1" minValue="0" maxValue="0"/>
    </cacheField>
    <cacheField name="AUTORIZACION" numFmtId="0">
      <sharedItems/>
    </cacheField>
    <cacheField name="ENTIDAD RESPONSABLE PAGO" numFmtId="0">
      <sharedItems containsNonDate="0" containsString="0" containsBlank="1"/>
    </cacheField>
    <cacheField name="VALOR GLOSA ACEPTDA" numFmtId="164">
      <sharedItems containsSemiMixedTypes="0" containsString="0" containsNumber="1" containsInteger="1" minValue="0" maxValue="0"/>
    </cacheField>
    <cacheField name="VALOR GLOSA DV" numFmtId="164">
      <sharedItems containsSemiMixedTypes="0" containsString="0" containsNumber="1" containsInteger="1" minValue="0" maxValue="0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12-14T00:00:00" maxDate="2022-03-29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11130" maxValue="20220430"/>
    </cacheField>
    <cacheField name="F RAD SASS" numFmtId="0">
      <sharedItems containsSemiMixedTypes="0" containsString="0" containsNumber="1" containsInteger="1" minValue="20211111" maxValue="20220412"/>
    </cacheField>
    <cacheField name="VALOR REPORTADO CRICULAR 030" numFmtId="164">
      <sharedItems containsSemiMixedTypes="0" containsString="0" containsNumber="1" containsInteger="1" minValue="684948" maxValue="9004500"/>
    </cacheField>
    <cacheField name="VALOR GLOSA ACEPTADA REPORTADO CIRCULAR 030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s v="Diego Fernandez Valencia"/>
    <n v="805019730"/>
    <s v="SOLAIR S.A.S"/>
    <s v="SOL"/>
    <n v="1430"/>
    <s v="SOL_1430"/>
    <s v="805019730_SOL_1430"/>
    <s v="SOL"/>
    <n v="1430"/>
    <n v="0"/>
    <d v="2021-12-14T00:00:00"/>
    <n v="698625"/>
    <n v="698625"/>
    <s v="B)Factura sin saldo ERP"/>
    <x v="0"/>
    <m/>
    <m/>
    <m/>
    <m/>
    <s v="OK"/>
    <n v="6986250"/>
    <n v="0"/>
    <n v="0"/>
    <n v="0"/>
    <n v="6986250"/>
    <n v="0"/>
    <m/>
    <n v="6194707"/>
    <n v="2201226735"/>
    <s v="28.04.2022"/>
    <n v="0"/>
    <s v=" "/>
    <m/>
    <n v="0"/>
    <n v="0"/>
    <m/>
    <d v="2021-12-14T00:00:00"/>
    <m/>
    <n v="2"/>
    <m/>
    <s v="SI"/>
    <n v="1"/>
    <n v="20220430"/>
    <n v="20220412"/>
    <n v="698625"/>
    <n v="0"/>
    <m/>
    <m/>
  </r>
  <r>
    <s v="Diego Fernandez Valencia"/>
    <n v="805019730"/>
    <s v="SOLAIR S.A.S"/>
    <s v="SOL"/>
    <n v="1651"/>
    <s v="SOL_1651"/>
    <s v="805019730_SOL_1651"/>
    <s v="SOL"/>
    <n v="1651"/>
    <n v="0"/>
    <d v="2022-02-26T00:00:00"/>
    <n v="684948"/>
    <n v="684948"/>
    <s v="B)Factura sin saldo ERP/conciliar diferencia valor de factura"/>
    <x v="0"/>
    <m/>
    <m/>
    <m/>
    <m/>
    <s v="OK"/>
    <n v="6045435"/>
    <n v="0"/>
    <n v="0"/>
    <n v="0"/>
    <n v="6045435"/>
    <n v="0"/>
    <m/>
    <n v="5360487"/>
    <n v="4800055502"/>
    <s v="16.06.2022"/>
    <n v="0"/>
    <s v=" "/>
    <m/>
    <n v="0"/>
    <n v="0"/>
    <m/>
    <d v="2022-02-26T00:00:00"/>
    <m/>
    <n v="2"/>
    <m/>
    <s v="SI"/>
    <n v="1"/>
    <n v="20211130"/>
    <n v="20211111"/>
    <n v="684948"/>
    <n v="0"/>
    <m/>
    <m/>
  </r>
  <r>
    <s v="Diego Fernandez Valencia"/>
    <n v="805019730"/>
    <s v="SOLAIR S.A.S"/>
    <s v="SOL"/>
    <n v="1730"/>
    <s v="SOL_1730"/>
    <s v="805019730_SOL_1730"/>
    <s v="SOL"/>
    <n v="1730"/>
    <n v="0"/>
    <d v="2022-03-28T00:00:00"/>
    <n v="9004500"/>
    <n v="9004500"/>
    <s v="B)Factura sin saldo ERP/conciliar diferencia valor de factura"/>
    <x v="1"/>
    <m/>
    <m/>
    <m/>
    <m/>
    <s v="OK"/>
    <n v="9004500"/>
    <n v="0"/>
    <n v="0"/>
    <n v="0"/>
    <n v="9004500"/>
    <n v="0"/>
    <m/>
    <n v="0"/>
    <n v="0"/>
    <n v="0"/>
    <n v="0"/>
    <s v=" "/>
    <m/>
    <n v="0"/>
    <n v="0"/>
    <m/>
    <d v="2022-03-28T00:00:00"/>
    <m/>
    <n v="2"/>
    <m/>
    <s v="SI"/>
    <n v="1"/>
    <n v="20220430"/>
    <n v="20220412"/>
    <n v="9004500"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EEBEDF6-0AB0-4ECC-9C79-722F90EEC60F}" name="TablaDinámica3" cacheId="2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D6" firstHeaderRow="0" firstDataRow="1" firstDataCol="1"/>
  <pivotFields count="48"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4">
        <item x="0"/>
        <item m="1" x="2"/>
        <item x="1"/>
        <item t="default"/>
      </items>
    </pivotField>
    <pivotField showAll="0"/>
    <pivotField showAll="0"/>
    <pivotField showAll="0"/>
    <pivotField showAll="0"/>
    <pivotField showAll="0"/>
    <pivotField numFmtId="164" showAll="0"/>
    <pivotField numFmtId="164" showAll="0"/>
    <pivotField numFmtId="43" showAll="0"/>
    <pivotField numFmtId="43" showAll="0"/>
    <pivotField numFmtId="164" showAll="0"/>
    <pivotField numFmtId="164" showAll="0"/>
    <pivotField showAll="0"/>
    <pivotField dataField="1" numFmtId="164" showAll="0"/>
    <pivotField showAll="0"/>
    <pivotField showAll="0"/>
    <pivotField numFmtId="43" showAll="0"/>
    <pivotField showAll="0"/>
    <pivotField showAll="0"/>
    <pivotField numFmtId="164" showAll="0"/>
    <pivotField numFmtId="164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</pivotFields>
  <rowFields count="1">
    <field x="14"/>
  </rowFields>
  <rowItems count="3">
    <i>
      <x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FACTURAS" fld="5" subtotal="count" baseField="0" baseItem="0"/>
    <dataField name="SALDO FACT IPS " fld="12" baseField="0" baseItem="0" numFmtId="164"/>
    <dataField name="VALOR CANCELADO" fld="27" baseField="0" baseItem="0" numFmtId="164"/>
  </dataFields>
  <formats count="8">
    <format dxfId="15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4">
      <pivotArea field="14" type="button" dataOnly="0" labelOnly="1" outline="0" axis="axisRow" fieldPosition="0"/>
    </format>
    <format dxfId="1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2">
      <pivotArea grandRow="1" outline="0" collapsedLevelsAreSubtotals="1" fieldPosition="0"/>
    </format>
    <format dxfId="11">
      <pivotArea dataOnly="0" labelOnly="1" grandRow="1" outline="0" fieldPosition="0"/>
    </format>
    <format dxfId="1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9">
      <pivotArea field="14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workbookViewId="0">
      <selection activeCell="E23" sqref="E23"/>
    </sheetView>
  </sheetViews>
  <sheetFormatPr baseColWidth="10" defaultColWidth="9.140625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4E1AE-B10B-40A3-9B99-C05D77486F03}">
  <dimension ref="A3:D6"/>
  <sheetViews>
    <sheetView showGridLines="0" workbookViewId="0">
      <selection activeCell="C3" sqref="A3:C6"/>
    </sheetView>
  </sheetViews>
  <sheetFormatPr baseColWidth="10" defaultRowHeight="15" x14ac:dyDescent="0.25"/>
  <cols>
    <col min="1" max="1" width="28.140625" bestFit="1" customWidth="1"/>
    <col min="2" max="2" width="10.28515625" bestFit="1" customWidth="1"/>
    <col min="3" max="3" width="15.28515625" bestFit="1" customWidth="1"/>
    <col min="4" max="4" width="18.42578125" bestFit="1" customWidth="1"/>
  </cols>
  <sheetData>
    <row r="3" spans="1:4" x14ac:dyDescent="0.25">
      <c r="A3" s="74" t="s">
        <v>89</v>
      </c>
      <c r="B3" s="70" t="s">
        <v>91</v>
      </c>
      <c r="C3" s="75" t="s">
        <v>92</v>
      </c>
      <c r="D3" s="76" t="s">
        <v>93</v>
      </c>
    </row>
    <row r="4" spans="1:4" x14ac:dyDescent="0.25">
      <c r="A4" s="61" t="s">
        <v>64</v>
      </c>
      <c r="B4" s="71">
        <v>2</v>
      </c>
      <c r="C4" s="62">
        <v>1383573</v>
      </c>
      <c r="D4" s="63">
        <v>11555194</v>
      </c>
    </row>
    <row r="5" spans="1:4" x14ac:dyDescent="0.25">
      <c r="A5" s="64" t="s">
        <v>97</v>
      </c>
      <c r="B5" s="72">
        <v>1</v>
      </c>
      <c r="C5" s="65">
        <v>9004500</v>
      </c>
      <c r="D5" s="66">
        <v>0</v>
      </c>
    </row>
    <row r="6" spans="1:4" x14ac:dyDescent="0.25">
      <c r="A6" s="67" t="s">
        <v>90</v>
      </c>
      <c r="B6" s="73">
        <v>3</v>
      </c>
      <c r="C6" s="68">
        <v>10388073</v>
      </c>
      <c r="D6" s="69">
        <v>11555194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7F07C-A0E8-4724-80A1-F1FE6A9995A9}">
  <dimension ref="A1:AV5"/>
  <sheetViews>
    <sheetView topLeftCell="F1" workbookViewId="0">
      <selection activeCell="K8" sqref="K8"/>
    </sheetView>
  </sheetViews>
  <sheetFormatPr baseColWidth="10" defaultRowHeight="15" x14ac:dyDescent="0.25"/>
  <cols>
    <col min="1" max="1" width="18.7109375" bestFit="1" customWidth="1"/>
    <col min="7" max="7" width="16.7109375" bestFit="1" customWidth="1"/>
    <col min="12" max="12" width="14.140625" bestFit="1" customWidth="1"/>
    <col min="15" max="15" width="38" bestFit="1" customWidth="1"/>
    <col min="29" max="29" width="14.7109375" bestFit="1" customWidth="1"/>
  </cols>
  <sheetData>
    <row r="1" spans="1:48" x14ac:dyDescent="0.25">
      <c r="L1" s="19">
        <f>SUBTOTAL(9,L3:L5)</f>
        <v>10388073</v>
      </c>
      <c r="M1" s="19">
        <f>SUBTOTAL(9,M3:M5)</f>
        <v>10388073</v>
      </c>
      <c r="U1" s="19">
        <f>SUBTOTAL(9,U3:U5)</f>
        <v>22036185</v>
      </c>
      <c r="Y1" s="19">
        <f>SUBTOTAL(9,Y3:Y5)</f>
        <v>22036185</v>
      </c>
      <c r="AB1" s="19">
        <f>SUBTOTAL(9,AB3:AB5)</f>
        <v>11555194</v>
      </c>
    </row>
    <row r="2" spans="1:48" s="1" customFormat="1" ht="63" x14ac:dyDescent="0.25">
      <c r="A2" s="1" t="s">
        <v>0</v>
      </c>
      <c r="B2" s="2" t="s">
        <v>1</v>
      </c>
      <c r="C2" s="1" t="s">
        <v>2</v>
      </c>
      <c r="D2" s="1" t="s">
        <v>3</v>
      </c>
      <c r="E2" s="3" t="s">
        <v>4</v>
      </c>
      <c r="F2" s="3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4" t="s">
        <v>11</v>
      </c>
      <c r="M2" s="4" t="s">
        <v>12</v>
      </c>
      <c r="N2" s="1" t="s">
        <v>13</v>
      </c>
      <c r="O2" s="5" t="s">
        <v>14</v>
      </c>
      <c r="P2" s="5" t="s">
        <v>15</v>
      </c>
      <c r="Q2" s="6" t="s">
        <v>16</v>
      </c>
      <c r="R2" s="5" t="s">
        <v>17</v>
      </c>
      <c r="S2" s="5" t="s">
        <v>18</v>
      </c>
      <c r="T2" s="1" t="s">
        <v>19</v>
      </c>
      <c r="U2" s="4" t="s">
        <v>20</v>
      </c>
      <c r="V2" s="4" t="s">
        <v>21</v>
      </c>
      <c r="W2" s="7" t="s">
        <v>22</v>
      </c>
      <c r="X2" s="7" t="s">
        <v>23</v>
      </c>
      <c r="Y2" s="4" t="s">
        <v>24</v>
      </c>
      <c r="Z2" s="4" t="s">
        <v>25</v>
      </c>
      <c r="AA2" s="4" t="s">
        <v>26</v>
      </c>
      <c r="AB2" s="6" t="s">
        <v>27</v>
      </c>
      <c r="AC2" s="5" t="s">
        <v>28</v>
      </c>
      <c r="AD2" s="5" t="s">
        <v>29</v>
      </c>
      <c r="AE2" s="8" t="s">
        <v>30</v>
      </c>
      <c r="AF2" s="1" t="s">
        <v>31</v>
      </c>
      <c r="AG2" s="1" t="s">
        <v>32</v>
      </c>
      <c r="AH2" s="9" t="s">
        <v>33</v>
      </c>
      <c r="AI2" s="9" t="s">
        <v>34</v>
      </c>
      <c r="AJ2" s="3" t="s">
        <v>35</v>
      </c>
      <c r="AK2" s="1" t="s">
        <v>36</v>
      </c>
      <c r="AL2" s="1" t="s">
        <v>37</v>
      </c>
      <c r="AM2" s="3" t="s">
        <v>38</v>
      </c>
      <c r="AN2" s="1" t="s">
        <v>39</v>
      </c>
      <c r="AO2" s="1" t="s">
        <v>40</v>
      </c>
      <c r="AP2" s="1" t="s">
        <v>41</v>
      </c>
      <c r="AQ2" s="3" t="s">
        <v>42</v>
      </c>
      <c r="AR2" s="3" t="s">
        <v>43</v>
      </c>
      <c r="AS2" s="4" t="s">
        <v>44</v>
      </c>
      <c r="AT2" s="4" t="s">
        <v>45</v>
      </c>
      <c r="AU2" s="1" t="s">
        <v>46</v>
      </c>
      <c r="AV2" s="1" t="s">
        <v>47</v>
      </c>
    </row>
    <row r="3" spans="1:48" s="18" customFormat="1" ht="10.5" x14ac:dyDescent="0.15">
      <c r="A3" s="10" t="s">
        <v>48</v>
      </c>
      <c r="B3" s="10">
        <v>805019730</v>
      </c>
      <c r="C3" s="10" t="s">
        <v>49</v>
      </c>
      <c r="D3" s="10" t="s">
        <v>50</v>
      </c>
      <c r="E3" s="11">
        <v>1430</v>
      </c>
      <c r="F3" s="10" t="s">
        <v>58</v>
      </c>
      <c r="G3" s="10" t="s">
        <v>59</v>
      </c>
      <c r="H3" s="10" t="s">
        <v>50</v>
      </c>
      <c r="I3" s="10">
        <v>1430</v>
      </c>
      <c r="J3" s="12">
        <v>0</v>
      </c>
      <c r="K3" s="13">
        <v>44544</v>
      </c>
      <c r="L3" s="14">
        <v>698625</v>
      </c>
      <c r="M3" s="14">
        <v>698625</v>
      </c>
      <c r="N3" s="10" t="s">
        <v>53</v>
      </c>
      <c r="O3" s="11" t="s">
        <v>64</v>
      </c>
      <c r="P3" s="10"/>
      <c r="Q3" s="15"/>
      <c r="R3" s="12"/>
      <c r="S3" s="12"/>
      <c r="T3" s="10" t="s">
        <v>54</v>
      </c>
      <c r="U3" s="14">
        <v>6986250</v>
      </c>
      <c r="V3" s="14">
        <v>0</v>
      </c>
      <c r="W3" s="16">
        <v>0</v>
      </c>
      <c r="X3" s="16">
        <v>0</v>
      </c>
      <c r="Y3" s="14">
        <v>6986250</v>
      </c>
      <c r="Z3" s="14">
        <v>0</v>
      </c>
      <c r="AA3" s="15"/>
      <c r="AB3" s="15">
        <v>6194707</v>
      </c>
      <c r="AC3" s="77">
        <v>2201226735</v>
      </c>
      <c r="AD3" s="15" t="s">
        <v>63</v>
      </c>
      <c r="AE3" s="15">
        <v>0</v>
      </c>
      <c r="AF3" s="10" t="s">
        <v>55</v>
      </c>
      <c r="AG3" s="10"/>
      <c r="AH3" s="14">
        <v>0</v>
      </c>
      <c r="AI3" s="14">
        <v>0</v>
      </c>
      <c r="AJ3" s="10"/>
      <c r="AK3" s="13">
        <v>44544</v>
      </c>
      <c r="AL3" s="10"/>
      <c r="AM3" s="10">
        <v>2</v>
      </c>
      <c r="AN3" s="10"/>
      <c r="AO3" s="10" t="s">
        <v>56</v>
      </c>
      <c r="AP3" s="10">
        <v>1</v>
      </c>
      <c r="AQ3" s="10">
        <v>20220430</v>
      </c>
      <c r="AR3" s="10">
        <v>20220412</v>
      </c>
      <c r="AS3" s="14">
        <v>698625</v>
      </c>
      <c r="AT3" s="14">
        <v>0</v>
      </c>
      <c r="AU3" s="10"/>
      <c r="AV3" s="10"/>
    </row>
    <row r="4" spans="1:48" s="18" customFormat="1" ht="10.5" x14ac:dyDescent="0.15">
      <c r="A4" s="10" t="s">
        <v>48</v>
      </c>
      <c r="B4" s="10">
        <v>805019730</v>
      </c>
      <c r="C4" s="10" t="s">
        <v>49</v>
      </c>
      <c r="D4" s="10" t="s">
        <v>50</v>
      </c>
      <c r="E4" s="11">
        <v>1651</v>
      </c>
      <c r="F4" s="10" t="s">
        <v>51</v>
      </c>
      <c r="G4" s="10" t="s">
        <v>52</v>
      </c>
      <c r="H4" s="10" t="s">
        <v>50</v>
      </c>
      <c r="I4" s="10">
        <v>1651</v>
      </c>
      <c r="J4" s="12">
        <v>0</v>
      </c>
      <c r="K4" s="13">
        <v>44618</v>
      </c>
      <c r="L4" s="14">
        <v>684948</v>
      </c>
      <c r="M4" s="14">
        <v>684948</v>
      </c>
      <c r="N4" s="10" t="s">
        <v>57</v>
      </c>
      <c r="O4" s="11" t="s">
        <v>64</v>
      </c>
      <c r="P4" s="10"/>
      <c r="Q4" s="15"/>
      <c r="R4" s="12"/>
      <c r="S4" s="12"/>
      <c r="T4" s="10" t="s">
        <v>54</v>
      </c>
      <c r="U4" s="14">
        <v>6045435</v>
      </c>
      <c r="V4" s="14">
        <v>0</v>
      </c>
      <c r="W4" s="16">
        <v>0</v>
      </c>
      <c r="X4" s="16">
        <v>0</v>
      </c>
      <c r="Y4" s="14">
        <v>6045435</v>
      </c>
      <c r="Z4" s="14">
        <v>0</v>
      </c>
      <c r="AA4" s="15"/>
      <c r="AB4" s="15">
        <v>5360487</v>
      </c>
      <c r="AC4" s="77">
        <v>4800055502</v>
      </c>
      <c r="AD4" s="15" t="s">
        <v>62</v>
      </c>
      <c r="AE4" s="15">
        <v>0</v>
      </c>
      <c r="AF4" s="10" t="s">
        <v>55</v>
      </c>
      <c r="AG4" s="10"/>
      <c r="AH4" s="14">
        <v>0</v>
      </c>
      <c r="AI4" s="14">
        <v>0</v>
      </c>
      <c r="AJ4" s="10"/>
      <c r="AK4" s="13">
        <v>44618</v>
      </c>
      <c r="AL4" s="10"/>
      <c r="AM4" s="10">
        <v>2</v>
      </c>
      <c r="AN4" s="10"/>
      <c r="AO4" s="10" t="s">
        <v>56</v>
      </c>
      <c r="AP4" s="10">
        <v>1</v>
      </c>
      <c r="AQ4" s="10">
        <v>20211130</v>
      </c>
      <c r="AR4" s="10">
        <v>20211111</v>
      </c>
      <c r="AS4" s="14">
        <v>684948</v>
      </c>
      <c r="AT4" s="14">
        <v>0</v>
      </c>
      <c r="AU4" s="10"/>
      <c r="AV4" s="10"/>
    </row>
    <row r="5" spans="1:48" s="18" customFormat="1" ht="10.5" x14ac:dyDescent="0.15">
      <c r="A5" s="10" t="s">
        <v>48</v>
      </c>
      <c r="B5" s="10">
        <v>805019730</v>
      </c>
      <c r="C5" s="10" t="s">
        <v>49</v>
      </c>
      <c r="D5" s="10" t="s">
        <v>50</v>
      </c>
      <c r="E5" s="11">
        <v>1730</v>
      </c>
      <c r="F5" s="10" t="s">
        <v>60</v>
      </c>
      <c r="G5" s="10" t="s">
        <v>61</v>
      </c>
      <c r="H5" s="10" t="s">
        <v>50</v>
      </c>
      <c r="I5" s="10">
        <v>1730</v>
      </c>
      <c r="J5" s="12">
        <v>0</v>
      </c>
      <c r="K5" s="13">
        <v>44648</v>
      </c>
      <c r="L5" s="14">
        <v>9004500</v>
      </c>
      <c r="M5" s="14">
        <v>9004500</v>
      </c>
      <c r="N5" s="10" t="s">
        <v>57</v>
      </c>
      <c r="O5" s="11" t="s">
        <v>97</v>
      </c>
      <c r="P5" s="10"/>
      <c r="Q5" s="15"/>
      <c r="R5" s="12"/>
      <c r="S5" s="12"/>
      <c r="T5" s="10" t="s">
        <v>54</v>
      </c>
      <c r="U5" s="14">
        <v>9004500</v>
      </c>
      <c r="V5" s="14">
        <v>0</v>
      </c>
      <c r="W5" s="16">
        <v>0</v>
      </c>
      <c r="X5" s="16">
        <v>0</v>
      </c>
      <c r="Y5" s="14">
        <v>9004500</v>
      </c>
      <c r="Z5" s="14">
        <v>0</v>
      </c>
      <c r="AA5" s="15"/>
      <c r="AB5" s="15">
        <v>0</v>
      </c>
      <c r="AC5" s="15">
        <v>0</v>
      </c>
      <c r="AD5" s="15">
        <v>0</v>
      </c>
      <c r="AE5" s="17">
        <v>0</v>
      </c>
      <c r="AF5" s="10" t="s">
        <v>55</v>
      </c>
      <c r="AG5" s="10"/>
      <c r="AH5" s="14">
        <v>0</v>
      </c>
      <c r="AI5" s="14">
        <v>0</v>
      </c>
      <c r="AJ5" s="10"/>
      <c r="AK5" s="13">
        <v>44648</v>
      </c>
      <c r="AL5" s="10"/>
      <c r="AM5" s="10">
        <v>2</v>
      </c>
      <c r="AN5" s="10"/>
      <c r="AO5" s="10" t="s">
        <v>56</v>
      </c>
      <c r="AP5" s="10">
        <v>1</v>
      </c>
      <c r="AQ5" s="10">
        <v>20220430</v>
      </c>
      <c r="AR5" s="10">
        <v>20220412</v>
      </c>
      <c r="AS5" s="14">
        <v>9004500</v>
      </c>
      <c r="AT5" s="14">
        <v>0</v>
      </c>
      <c r="AU5" s="10"/>
      <c r="AV5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E2F3B-7DB3-401C-BF3D-D1E3A333C5C0}">
  <dimension ref="B1:J41"/>
  <sheetViews>
    <sheetView showGridLines="0" tabSelected="1" topLeftCell="A9" zoomScale="90" zoomScaleNormal="90" zoomScaleSheetLayoutView="100" workbookViewId="0">
      <selection activeCell="M18" sqref="M18"/>
    </sheetView>
  </sheetViews>
  <sheetFormatPr baseColWidth="10" defaultRowHeight="12.75" x14ac:dyDescent="0.2"/>
  <cols>
    <col min="1" max="1" width="4.42578125" style="20" customWidth="1"/>
    <col min="2" max="2" width="11.42578125" style="20"/>
    <col min="3" max="3" width="17.5703125" style="20" customWidth="1"/>
    <col min="4" max="4" width="11.5703125" style="20" customWidth="1"/>
    <col min="5" max="7" width="11.42578125" style="20"/>
    <col min="8" max="8" width="11.5703125" style="20" bestFit="1" customWidth="1"/>
    <col min="9" max="9" width="22.5703125" style="20" customWidth="1"/>
    <col min="10" max="10" width="14" style="20" customWidth="1"/>
    <col min="11" max="11" width="1.7109375" style="20" customWidth="1"/>
    <col min="12" max="211" width="11.42578125" style="20"/>
    <col min="212" max="212" width="4.42578125" style="20" customWidth="1"/>
    <col min="213" max="213" width="11.42578125" style="20"/>
    <col min="214" max="214" width="17.5703125" style="20" customWidth="1"/>
    <col min="215" max="215" width="11.5703125" style="20" customWidth="1"/>
    <col min="216" max="219" width="11.42578125" style="20"/>
    <col min="220" max="220" width="22.5703125" style="20" customWidth="1"/>
    <col min="221" max="221" width="14" style="20" customWidth="1"/>
    <col min="222" max="222" width="1.7109375" style="20" customWidth="1"/>
    <col min="223" max="467" width="11.42578125" style="20"/>
    <col min="468" max="468" width="4.42578125" style="20" customWidth="1"/>
    <col min="469" max="469" width="11.42578125" style="20"/>
    <col min="470" max="470" width="17.5703125" style="20" customWidth="1"/>
    <col min="471" max="471" width="11.5703125" style="20" customWidth="1"/>
    <col min="472" max="475" width="11.42578125" style="20"/>
    <col min="476" max="476" width="22.5703125" style="20" customWidth="1"/>
    <col min="477" max="477" width="14" style="20" customWidth="1"/>
    <col min="478" max="478" width="1.7109375" style="20" customWidth="1"/>
    <col min="479" max="723" width="11.42578125" style="20"/>
    <col min="724" max="724" width="4.42578125" style="20" customWidth="1"/>
    <col min="725" max="725" width="11.42578125" style="20"/>
    <col min="726" max="726" width="17.5703125" style="20" customWidth="1"/>
    <col min="727" max="727" width="11.5703125" style="20" customWidth="1"/>
    <col min="728" max="731" width="11.42578125" style="20"/>
    <col min="732" max="732" width="22.5703125" style="20" customWidth="1"/>
    <col min="733" max="733" width="14" style="20" customWidth="1"/>
    <col min="734" max="734" width="1.7109375" style="20" customWidth="1"/>
    <col min="735" max="979" width="11.42578125" style="20"/>
    <col min="980" max="980" width="4.42578125" style="20" customWidth="1"/>
    <col min="981" max="981" width="11.42578125" style="20"/>
    <col min="982" max="982" width="17.5703125" style="20" customWidth="1"/>
    <col min="983" max="983" width="11.5703125" style="20" customWidth="1"/>
    <col min="984" max="987" width="11.42578125" style="20"/>
    <col min="988" max="988" width="22.5703125" style="20" customWidth="1"/>
    <col min="989" max="989" width="14" style="20" customWidth="1"/>
    <col min="990" max="990" width="1.7109375" style="20" customWidth="1"/>
    <col min="991" max="1235" width="11.42578125" style="20"/>
    <col min="1236" max="1236" width="4.42578125" style="20" customWidth="1"/>
    <col min="1237" max="1237" width="11.42578125" style="20"/>
    <col min="1238" max="1238" width="17.5703125" style="20" customWidth="1"/>
    <col min="1239" max="1239" width="11.5703125" style="20" customWidth="1"/>
    <col min="1240" max="1243" width="11.42578125" style="20"/>
    <col min="1244" max="1244" width="22.5703125" style="20" customWidth="1"/>
    <col min="1245" max="1245" width="14" style="20" customWidth="1"/>
    <col min="1246" max="1246" width="1.7109375" style="20" customWidth="1"/>
    <col min="1247" max="1491" width="11.42578125" style="20"/>
    <col min="1492" max="1492" width="4.42578125" style="20" customWidth="1"/>
    <col min="1493" max="1493" width="11.42578125" style="20"/>
    <col min="1494" max="1494" width="17.5703125" style="20" customWidth="1"/>
    <col min="1495" max="1495" width="11.5703125" style="20" customWidth="1"/>
    <col min="1496" max="1499" width="11.42578125" style="20"/>
    <col min="1500" max="1500" width="22.5703125" style="20" customWidth="1"/>
    <col min="1501" max="1501" width="14" style="20" customWidth="1"/>
    <col min="1502" max="1502" width="1.7109375" style="20" customWidth="1"/>
    <col min="1503" max="1747" width="11.42578125" style="20"/>
    <col min="1748" max="1748" width="4.42578125" style="20" customWidth="1"/>
    <col min="1749" max="1749" width="11.42578125" style="20"/>
    <col min="1750" max="1750" width="17.5703125" style="20" customWidth="1"/>
    <col min="1751" max="1751" width="11.5703125" style="20" customWidth="1"/>
    <col min="1752" max="1755" width="11.42578125" style="20"/>
    <col min="1756" max="1756" width="22.5703125" style="20" customWidth="1"/>
    <col min="1757" max="1757" width="14" style="20" customWidth="1"/>
    <col min="1758" max="1758" width="1.7109375" style="20" customWidth="1"/>
    <col min="1759" max="2003" width="11.42578125" style="20"/>
    <col min="2004" max="2004" width="4.42578125" style="20" customWidth="1"/>
    <col min="2005" max="2005" width="11.42578125" style="20"/>
    <col min="2006" max="2006" width="17.5703125" style="20" customWidth="1"/>
    <col min="2007" max="2007" width="11.5703125" style="20" customWidth="1"/>
    <col min="2008" max="2011" width="11.42578125" style="20"/>
    <col min="2012" max="2012" width="22.5703125" style="20" customWidth="1"/>
    <col min="2013" max="2013" width="14" style="20" customWidth="1"/>
    <col min="2014" max="2014" width="1.7109375" style="20" customWidth="1"/>
    <col min="2015" max="2259" width="11.42578125" style="20"/>
    <col min="2260" max="2260" width="4.42578125" style="20" customWidth="1"/>
    <col min="2261" max="2261" width="11.42578125" style="20"/>
    <col min="2262" max="2262" width="17.5703125" style="20" customWidth="1"/>
    <col min="2263" max="2263" width="11.5703125" style="20" customWidth="1"/>
    <col min="2264" max="2267" width="11.42578125" style="20"/>
    <col min="2268" max="2268" width="22.5703125" style="20" customWidth="1"/>
    <col min="2269" max="2269" width="14" style="20" customWidth="1"/>
    <col min="2270" max="2270" width="1.7109375" style="20" customWidth="1"/>
    <col min="2271" max="2515" width="11.42578125" style="20"/>
    <col min="2516" max="2516" width="4.42578125" style="20" customWidth="1"/>
    <col min="2517" max="2517" width="11.42578125" style="20"/>
    <col min="2518" max="2518" width="17.5703125" style="20" customWidth="1"/>
    <col min="2519" max="2519" width="11.5703125" style="20" customWidth="1"/>
    <col min="2520" max="2523" width="11.42578125" style="20"/>
    <col min="2524" max="2524" width="22.5703125" style="20" customWidth="1"/>
    <col min="2525" max="2525" width="14" style="20" customWidth="1"/>
    <col min="2526" max="2526" width="1.7109375" style="20" customWidth="1"/>
    <col min="2527" max="2771" width="11.42578125" style="20"/>
    <col min="2772" max="2772" width="4.42578125" style="20" customWidth="1"/>
    <col min="2773" max="2773" width="11.42578125" style="20"/>
    <col min="2774" max="2774" width="17.5703125" style="20" customWidth="1"/>
    <col min="2775" max="2775" width="11.5703125" style="20" customWidth="1"/>
    <col min="2776" max="2779" width="11.42578125" style="20"/>
    <col min="2780" max="2780" width="22.5703125" style="20" customWidth="1"/>
    <col min="2781" max="2781" width="14" style="20" customWidth="1"/>
    <col min="2782" max="2782" width="1.7109375" style="20" customWidth="1"/>
    <col min="2783" max="3027" width="11.42578125" style="20"/>
    <col min="3028" max="3028" width="4.42578125" style="20" customWidth="1"/>
    <col min="3029" max="3029" width="11.42578125" style="20"/>
    <col min="3030" max="3030" width="17.5703125" style="20" customWidth="1"/>
    <col min="3031" max="3031" width="11.5703125" style="20" customWidth="1"/>
    <col min="3032" max="3035" width="11.42578125" style="20"/>
    <col min="3036" max="3036" width="22.5703125" style="20" customWidth="1"/>
    <col min="3037" max="3037" width="14" style="20" customWidth="1"/>
    <col min="3038" max="3038" width="1.7109375" style="20" customWidth="1"/>
    <col min="3039" max="3283" width="11.42578125" style="20"/>
    <col min="3284" max="3284" width="4.42578125" style="20" customWidth="1"/>
    <col min="3285" max="3285" width="11.42578125" style="20"/>
    <col min="3286" max="3286" width="17.5703125" style="20" customWidth="1"/>
    <col min="3287" max="3287" width="11.5703125" style="20" customWidth="1"/>
    <col min="3288" max="3291" width="11.42578125" style="20"/>
    <col min="3292" max="3292" width="22.5703125" style="20" customWidth="1"/>
    <col min="3293" max="3293" width="14" style="20" customWidth="1"/>
    <col min="3294" max="3294" width="1.7109375" style="20" customWidth="1"/>
    <col min="3295" max="3539" width="11.42578125" style="20"/>
    <col min="3540" max="3540" width="4.42578125" style="20" customWidth="1"/>
    <col min="3541" max="3541" width="11.42578125" style="20"/>
    <col min="3542" max="3542" width="17.5703125" style="20" customWidth="1"/>
    <col min="3543" max="3543" width="11.5703125" style="20" customWidth="1"/>
    <col min="3544" max="3547" width="11.42578125" style="20"/>
    <col min="3548" max="3548" width="22.5703125" style="20" customWidth="1"/>
    <col min="3549" max="3549" width="14" style="20" customWidth="1"/>
    <col min="3550" max="3550" width="1.7109375" style="20" customWidth="1"/>
    <col min="3551" max="3795" width="11.42578125" style="20"/>
    <col min="3796" max="3796" width="4.42578125" style="20" customWidth="1"/>
    <col min="3797" max="3797" width="11.42578125" style="20"/>
    <col min="3798" max="3798" width="17.5703125" style="20" customWidth="1"/>
    <col min="3799" max="3799" width="11.5703125" style="20" customWidth="1"/>
    <col min="3800" max="3803" width="11.42578125" style="20"/>
    <col min="3804" max="3804" width="22.5703125" style="20" customWidth="1"/>
    <col min="3805" max="3805" width="14" style="20" customWidth="1"/>
    <col min="3806" max="3806" width="1.7109375" style="20" customWidth="1"/>
    <col min="3807" max="4051" width="11.42578125" style="20"/>
    <col min="4052" max="4052" width="4.42578125" style="20" customWidth="1"/>
    <col min="4053" max="4053" width="11.42578125" style="20"/>
    <col min="4054" max="4054" width="17.5703125" style="20" customWidth="1"/>
    <col min="4055" max="4055" width="11.5703125" style="20" customWidth="1"/>
    <col min="4056" max="4059" width="11.42578125" style="20"/>
    <col min="4060" max="4060" width="22.5703125" style="20" customWidth="1"/>
    <col min="4061" max="4061" width="14" style="20" customWidth="1"/>
    <col min="4062" max="4062" width="1.7109375" style="20" customWidth="1"/>
    <col min="4063" max="4307" width="11.42578125" style="20"/>
    <col min="4308" max="4308" width="4.42578125" style="20" customWidth="1"/>
    <col min="4309" max="4309" width="11.42578125" style="20"/>
    <col min="4310" max="4310" width="17.5703125" style="20" customWidth="1"/>
    <col min="4311" max="4311" width="11.5703125" style="20" customWidth="1"/>
    <col min="4312" max="4315" width="11.42578125" style="20"/>
    <col min="4316" max="4316" width="22.5703125" style="20" customWidth="1"/>
    <col min="4317" max="4317" width="14" style="20" customWidth="1"/>
    <col min="4318" max="4318" width="1.7109375" style="20" customWidth="1"/>
    <col min="4319" max="4563" width="11.42578125" style="20"/>
    <col min="4564" max="4564" width="4.42578125" style="20" customWidth="1"/>
    <col min="4565" max="4565" width="11.42578125" style="20"/>
    <col min="4566" max="4566" width="17.5703125" style="20" customWidth="1"/>
    <col min="4567" max="4567" width="11.5703125" style="20" customWidth="1"/>
    <col min="4568" max="4571" width="11.42578125" style="20"/>
    <col min="4572" max="4572" width="22.5703125" style="20" customWidth="1"/>
    <col min="4573" max="4573" width="14" style="20" customWidth="1"/>
    <col min="4574" max="4574" width="1.7109375" style="20" customWidth="1"/>
    <col min="4575" max="4819" width="11.42578125" style="20"/>
    <col min="4820" max="4820" width="4.42578125" style="20" customWidth="1"/>
    <col min="4821" max="4821" width="11.42578125" style="20"/>
    <col min="4822" max="4822" width="17.5703125" style="20" customWidth="1"/>
    <col min="4823" max="4823" width="11.5703125" style="20" customWidth="1"/>
    <col min="4824" max="4827" width="11.42578125" style="20"/>
    <col min="4828" max="4828" width="22.5703125" style="20" customWidth="1"/>
    <col min="4829" max="4829" width="14" style="20" customWidth="1"/>
    <col min="4830" max="4830" width="1.7109375" style="20" customWidth="1"/>
    <col min="4831" max="5075" width="11.42578125" style="20"/>
    <col min="5076" max="5076" width="4.42578125" style="20" customWidth="1"/>
    <col min="5077" max="5077" width="11.42578125" style="20"/>
    <col min="5078" max="5078" width="17.5703125" style="20" customWidth="1"/>
    <col min="5079" max="5079" width="11.5703125" style="20" customWidth="1"/>
    <col min="5080" max="5083" width="11.42578125" style="20"/>
    <col min="5084" max="5084" width="22.5703125" style="20" customWidth="1"/>
    <col min="5085" max="5085" width="14" style="20" customWidth="1"/>
    <col min="5086" max="5086" width="1.7109375" style="20" customWidth="1"/>
    <col min="5087" max="5331" width="11.42578125" style="20"/>
    <col min="5332" max="5332" width="4.42578125" style="20" customWidth="1"/>
    <col min="5333" max="5333" width="11.42578125" style="20"/>
    <col min="5334" max="5334" width="17.5703125" style="20" customWidth="1"/>
    <col min="5335" max="5335" width="11.5703125" style="20" customWidth="1"/>
    <col min="5336" max="5339" width="11.42578125" style="20"/>
    <col min="5340" max="5340" width="22.5703125" style="20" customWidth="1"/>
    <col min="5341" max="5341" width="14" style="20" customWidth="1"/>
    <col min="5342" max="5342" width="1.7109375" style="20" customWidth="1"/>
    <col min="5343" max="5587" width="11.42578125" style="20"/>
    <col min="5588" max="5588" width="4.42578125" style="20" customWidth="1"/>
    <col min="5589" max="5589" width="11.42578125" style="20"/>
    <col min="5590" max="5590" width="17.5703125" style="20" customWidth="1"/>
    <col min="5591" max="5591" width="11.5703125" style="20" customWidth="1"/>
    <col min="5592" max="5595" width="11.42578125" style="20"/>
    <col min="5596" max="5596" width="22.5703125" style="20" customWidth="1"/>
    <col min="5597" max="5597" width="14" style="20" customWidth="1"/>
    <col min="5598" max="5598" width="1.7109375" style="20" customWidth="1"/>
    <col min="5599" max="5843" width="11.42578125" style="20"/>
    <col min="5844" max="5844" width="4.42578125" style="20" customWidth="1"/>
    <col min="5845" max="5845" width="11.42578125" style="20"/>
    <col min="5846" max="5846" width="17.5703125" style="20" customWidth="1"/>
    <col min="5847" max="5847" width="11.5703125" style="20" customWidth="1"/>
    <col min="5848" max="5851" width="11.42578125" style="20"/>
    <col min="5852" max="5852" width="22.5703125" style="20" customWidth="1"/>
    <col min="5853" max="5853" width="14" style="20" customWidth="1"/>
    <col min="5854" max="5854" width="1.7109375" style="20" customWidth="1"/>
    <col min="5855" max="6099" width="11.42578125" style="20"/>
    <col min="6100" max="6100" width="4.42578125" style="20" customWidth="1"/>
    <col min="6101" max="6101" width="11.42578125" style="20"/>
    <col min="6102" max="6102" width="17.5703125" style="20" customWidth="1"/>
    <col min="6103" max="6103" width="11.5703125" style="20" customWidth="1"/>
    <col min="6104" max="6107" width="11.42578125" style="20"/>
    <col min="6108" max="6108" width="22.5703125" style="20" customWidth="1"/>
    <col min="6109" max="6109" width="14" style="20" customWidth="1"/>
    <col min="6110" max="6110" width="1.7109375" style="20" customWidth="1"/>
    <col min="6111" max="6355" width="11.42578125" style="20"/>
    <col min="6356" max="6356" width="4.42578125" style="20" customWidth="1"/>
    <col min="6357" max="6357" width="11.42578125" style="20"/>
    <col min="6358" max="6358" width="17.5703125" style="20" customWidth="1"/>
    <col min="6359" max="6359" width="11.5703125" style="20" customWidth="1"/>
    <col min="6360" max="6363" width="11.42578125" style="20"/>
    <col min="6364" max="6364" width="22.5703125" style="20" customWidth="1"/>
    <col min="6365" max="6365" width="14" style="20" customWidth="1"/>
    <col min="6366" max="6366" width="1.7109375" style="20" customWidth="1"/>
    <col min="6367" max="6611" width="11.42578125" style="20"/>
    <col min="6612" max="6612" width="4.42578125" style="20" customWidth="1"/>
    <col min="6613" max="6613" width="11.42578125" style="20"/>
    <col min="6614" max="6614" width="17.5703125" style="20" customWidth="1"/>
    <col min="6615" max="6615" width="11.5703125" style="20" customWidth="1"/>
    <col min="6616" max="6619" width="11.42578125" style="20"/>
    <col min="6620" max="6620" width="22.5703125" style="20" customWidth="1"/>
    <col min="6621" max="6621" width="14" style="20" customWidth="1"/>
    <col min="6622" max="6622" width="1.7109375" style="20" customWidth="1"/>
    <col min="6623" max="6867" width="11.42578125" style="20"/>
    <col min="6868" max="6868" width="4.42578125" style="20" customWidth="1"/>
    <col min="6869" max="6869" width="11.42578125" style="20"/>
    <col min="6870" max="6870" width="17.5703125" style="20" customWidth="1"/>
    <col min="6871" max="6871" width="11.5703125" style="20" customWidth="1"/>
    <col min="6872" max="6875" width="11.42578125" style="20"/>
    <col min="6876" max="6876" width="22.5703125" style="20" customWidth="1"/>
    <col min="6877" max="6877" width="14" style="20" customWidth="1"/>
    <col min="6878" max="6878" width="1.7109375" style="20" customWidth="1"/>
    <col min="6879" max="7123" width="11.42578125" style="20"/>
    <col min="7124" max="7124" width="4.42578125" style="20" customWidth="1"/>
    <col min="7125" max="7125" width="11.42578125" style="20"/>
    <col min="7126" max="7126" width="17.5703125" style="20" customWidth="1"/>
    <col min="7127" max="7127" width="11.5703125" style="20" customWidth="1"/>
    <col min="7128" max="7131" width="11.42578125" style="20"/>
    <col min="7132" max="7132" width="22.5703125" style="20" customWidth="1"/>
    <col min="7133" max="7133" width="14" style="20" customWidth="1"/>
    <col min="7134" max="7134" width="1.7109375" style="20" customWidth="1"/>
    <col min="7135" max="7379" width="11.42578125" style="20"/>
    <col min="7380" max="7380" width="4.42578125" style="20" customWidth="1"/>
    <col min="7381" max="7381" width="11.42578125" style="20"/>
    <col min="7382" max="7382" width="17.5703125" style="20" customWidth="1"/>
    <col min="7383" max="7383" width="11.5703125" style="20" customWidth="1"/>
    <col min="7384" max="7387" width="11.42578125" style="20"/>
    <col min="7388" max="7388" width="22.5703125" style="20" customWidth="1"/>
    <col min="7389" max="7389" width="14" style="20" customWidth="1"/>
    <col min="7390" max="7390" width="1.7109375" style="20" customWidth="1"/>
    <col min="7391" max="7635" width="11.42578125" style="20"/>
    <col min="7636" max="7636" width="4.42578125" style="20" customWidth="1"/>
    <col min="7637" max="7637" width="11.42578125" style="20"/>
    <col min="7638" max="7638" width="17.5703125" style="20" customWidth="1"/>
    <col min="7639" max="7639" width="11.5703125" style="20" customWidth="1"/>
    <col min="7640" max="7643" width="11.42578125" style="20"/>
    <col min="7644" max="7644" width="22.5703125" style="20" customWidth="1"/>
    <col min="7645" max="7645" width="14" style="20" customWidth="1"/>
    <col min="7646" max="7646" width="1.7109375" style="20" customWidth="1"/>
    <col min="7647" max="7891" width="11.42578125" style="20"/>
    <col min="7892" max="7892" width="4.42578125" style="20" customWidth="1"/>
    <col min="7893" max="7893" width="11.42578125" style="20"/>
    <col min="7894" max="7894" width="17.5703125" style="20" customWidth="1"/>
    <col min="7895" max="7895" width="11.5703125" style="20" customWidth="1"/>
    <col min="7896" max="7899" width="11.42578125" style="20"/>
    <col min="7900" max="7900" width="22.5703125" style="20" customWidth="1"/>
    <col min="7901" max="7901" width="14" style="20" customWidth="1"/>
    <col min="7902" max="7902" width="1.7109375" style="20" customWidth="1"/>
    <col min="7903" max="8147" width="11.42578125" style="20"/>
    <col min="8148" max="8148" width="4.42578125" style="20" customWidth="1"/>
    <col min="8149" max="8149" width="11.42578125" style="20"/>
    <col min="8150" max="8150" width="17.5703125" style="20" customWidth="1"/>
    <col min="8151" max="8151" width="11.5703125" style="20" customWidth="1"/>
    <col min="8152" max="8155" width="11.42578125" style="20"/>
    <col min="8156" max="8156" width="22.5703125" style="20" customWidth="1"/>
    <col min="8157" max="8157" width="14" style="20" customWidth="1"/>
    <col min="8158" max="8158" width="1.7109375" style="20" customWidth="1"/>
    <col min="8159" max="8403" width="11.42578125" style="20"/>
    <col min="8404" max="8404" width="4.42578125" style="20" customWidth="1"/>
    <col min="8405" max="8405" width="11.42578125" style="20"/>
    <col min="8406" max="8406" width="17.5703125" style="20" customWidth="1"/>
    <col min="8407" max="8407" width="11.5703125" style="20" customWidth="1"/>
    <col min="8408" max="8411" width="11.42578125" style="20"/>
    <col min="8412" max="8412" width="22.5703125" style="20" customWidth="1"/>
    <col min="8413" max="8413" width="14" style="20" customWidth="1"/>
    <col min="8414" max="8414" width="1.7109375" style="20" customWidth="1"/>
    <col min="8415" max="8659" width="11.42578125" style="20"/>
    <col min="8660" max="8660" width="4.42578125" style="20" customWidth="1"/>
    <col min="8661" max="8661" width="11.42578125" style="20"/>
    <col min="8662" max="8662" width="17.5703125" style="20" customWidth="1"/>
    <col min="8663" max="8663" width="11.5703125" style="20" customWidth="1"/>
    <col min="8664" max="8667" width="11.42578125" style="20"/>
    <col min="8668" max="8668" width="22.5703125" style="20" customWidth="1"/>
    <col min="8669" max="8669" width="14" style="20" customWidth="1"/>
    <col min="8670" max="8670" width="1.7109375" style="20" customWidth="1"/>
    <col min="8671" max="8915" width="11.42578125" style="20"/>
    <col min="8916" max="8916" width="4.42578125" style="20" customWidth="1"/>
    <col min="8917" max="8917" width="11.42578125" style="20"/>
    <col min="8918" max="8918" width="17.5703125" style="20" customWidth="1"/>
    <col min="8919" max="8919" width="11.5703125" style="20" customWidth="1"/>
    <col min="8920" max="8923" width="11.42578125" style="20"/>
    <col min="8924" max="8924" width="22.5703125" style="20" customWidth="1"/>
    <col min="8925" max="8925" width="14" style="20" customWidth="1"/>
    <col min="8926" max="8926" width="1.7109375" style="20" customWidth="1"/>
    <col min="8927" max="9171" width="11.42578125" style="20"/>
    <col min="9172" max="9172" width="4.42578125" style="20" customWidth="1"/>
    <col min="9173" max="9173" width="11.42578125" style="20"/>
    <col min="9174" max="9174" width="17.5703125" style="20" customWidth="1"/>
    <col min="9175" max="9175" width="11.5703125" style="20" customWidth="1"/>
    <col min="9176" max="9179" width="11.42578125" style="20"/>
    <col min="9180" max="9180" width="22.5703125" style="20" customWidth="1"/>
    <col min="9181" max="9181" width="14" style="20" customWidth="1"/>
    <col min="9182" max="9182" width="1.7109375" style="20" customWidth="1"/>
    <col min="9183" max="9427" width="11.42578125" style="20"/>
    <col min="9428" max="9428" width="4.42578125" style="20" customWidth="1"/>
    <col min="9429" max="9429" width="11.42578125" style="20"/>
    <col min="9430" max="9430" width="17.5703125" style="20" customWidth="1"/>
    <col min="9431" max="9431" width="11.5703125" style="20" customWidth="1"/>
    <col min="9432" max="9435" width="11.42578125" style="20"/>
    <col min="9436" max="9436" width="22.5703125" style="20" customWidth="1"/>
    <col min="9437" max="9437" width="14" style="20" customWidth="1"/>
    <col min="9438" max="9438" width="1.7109375" style="20" customWidth="1"/>
    <col min="9439" max="9683" width="11.42578125" style="20"/>
    <col min="9684" max="9684" width="4.42578125" style="20" customWidth="1"/>
    <col min="9685" max="9685" width="11.42578125" style="20"/>
    <col min="9686" max="9686" width="17.5703125" style="20" customWidth="1"/>
    <col min="9687" max="9687" width="11.5703125" style="20" customWidth="1"/>
    <col min="9688" max="9691" width="11.42578125" style="20"/>
    <col min="9692" max="9692" width="22.5703125" style="20" customWidth="1"/>
    <col min="9693" max="9693" width="14" style="20" customWidth="1"/>
    <col min="9694" max="9694" width="1.7109375" style="20" customWidth="1"/>
    <col min="9695" max="9939" width="11.42578125" style="20"/>
    <col min="9940" max="9940" width="4.42578125" style="20" customWidth="1"/>
    <col min="9941" max="9941" width="11.42578125" style="20"/>
    <col min="9942" max="9942" width="17.5703125" style="20" customWidth="1"/>
    <col min="9943" max="9943" width="11.5703125" style="20" customWidth="1"/>
    <col min="9944" max="9947" width="11.42578125" style="20"/>
    <col min="9948" max="9948" width="22.5703125" style="20" customWidth="1"/>
    <col min="9949" max="9949" width="14" style="20" customWidth="1"/>
    <col min="9950" max="9950" width="1.7109375" style="20" customWidth="1"/>
    <col min="9951" max="10195" width="11.42578125" style="20"/>
    <col min="10196" max="10196" width="4.42578125" style="20" customWidth="1"/>
    <col min="10197" max="10197" width="11.42578125" style="20"/>
    <col min="10198" max="10198" width="17.5703125" style="20" customWidth="1"/>
    <col min="10199" max="10199" width="11.5703125" style="20" customWidth="1"/>
    <col min="10200" max="10203" width="11.42578125" style="20"/>
    <col min="10204" max="10204" width="22.5703125" style="20" customWidth="1"/>
    <col min="10205" max="10205" width="14" style="20" customWidth="1"/>
    <col min="10206" max="10206" width="1.7109375" style="20" customWidth="1"/>
    <col min="10207" max="10451" width="11.42578125" style="20"/>
    <col min="10452" max="10452" width="4.42578125" style="20" customWidth="1"/>
    <col min="10453" max="10453" width="11.42578125" style="20"/>
    <col min="10454" max="10454" width="17.5703125" style="20" customWidth="1"/>
    <col min="10455" max="10455" width="11.5703125" style="20" customWidth="1"/>
    <col min="10456" max="10459" width="11.42578125" style="20"/>
    <col min="10460" max="10460" width="22.5703125" style="20" customWidth="1"/>
    <col min="10461" max="10461" width="14" style="20" customWidth="1"/>
    <col min="10462" max="10462" width="1.7109375" style="20" customWidth="1"/>
    <col min="10463" max="10707" width="11.42578125" style="20"/>
    <col min="10708" max="10708" width="4.42578125" style="20" customWidth="1"/>
    <col min="10709" max="10709" width="11.42578125" style="20"/>
    <col min="10710" max="10710" width="17.5703125" style="20" customWidth="1"/>
    <col min="10711" max="10711" width="11.5703125" style="20" customWidth="1"/>
    <col min="10712" max="10715" width="11.42578125" style="20"/>
    <col min="10716" max="10716" width="22.5703125" style="20" customWidth="1"/>
    <col min="10717" max="10717" width="14" style="20" customWidth="1"/>
    <col min="10718" max="10718" width="1.7109375" style="20" customWidth="1"/>
    <col min="10719" max="10963" width="11.42578125" style="20"/>
    <col min="10964" max="10964" width="4.42578125" style="20" customWidth="1"/>
    <col min="10965" max="10965" width="11.42578125" style="20"/>
    <col min="10966" max="10966" width="17.5703125" style="20" customWidth="1"/>
    <col min="10967" max="10967" width="11.5703125" style="20" customWidth="1"/>
    <col min="10968" max="10971" width="11.42578125" style="20"/>
    <col min="10972" max="10972" width="22.5703125" style="20" customWidth="1"/>
    <col min="10973" max="10973" width="14" style="20" customWidth="1"/>
    <col min="10974" max="10974" width="1.7109375" style="20" customWidth="1"/>
    <col min="10975" max="11219" width="11.42578125" style="20"/>
    <col min="11220" max="11220" width="4.42578125" style="20" customWidth="1"/>
    <col min="11221" max="11221" width="11.42578125" style="20"/>
    <col min="11222" max="11222" width="17.5703125" style="20" customWidth="1"/>
    <col min="11223" max="11223" width="11.5703125" style="20" customWidth="1"/>
    <col min="11224" max="11227" width="11.42578125" style="20"/>
    <col min="11228" max="11228" width="22.5703125" style="20" customWidth="1"/>
    <col min="11229" max="11229" width="14" style="20" customWidth="1"/>
    <col min="11230" max="11230" width="1.7109375" style="20" customWidth="1"/>
    <col min="11231" max="11475" width="11.42578125" style="20"/>
    <col min="11476" max="11476" width="4.42578125" style="20" customWidth="1"/>
    <col min="11477" max="11477" width="11.42578125" style="20"/>
    <col min="11478" max="11478" width="17.5703125" style="20" customWidth="1"/>
    <col min="11479" max="11479" width="11.5703125" style="20" customWidth="1"/>
    <col min="11480" max="11483" width="11.42578125" style="20"/>
    <col min="11484" max="11484" width="22.5703125" style="20" customWidth="1"/>
    <col min="11485" max="11485" width="14" style="20" customWidth="1"/>
    <col min="11486" max="11486" width="1.7109375" style="20" customWidth="1"/>
    <col min="11487" max="11731" width="11.42578125" style="20"/>
    <col min="11732" max="11732" width="4.42578125" style="20" customWidth="1"/>
    <col min="11733" max="11733" width="11.42578125" style="20"/>
    <col min="11734" max="11734" width="17.5703125" style="20" customWidth="1"/>
    <col min="11735" max="11735" width="11.5703125" style="20" customWidth="1"/>
    <col min="11736" max="11739" width="11.42578125" style="20"/>
    <col min="11740" max="11740" width="22.5703125" style="20" customWidth="1"/>
    <col min="11741" max="11741" width="14" style="20" customWidth="1"/>
    <col min="11742" max="11742" width="1.7109375" style="20" customWidth="1"/>
    <col min="11743" max="11987" width="11.42578125" style="20"/>
    <col min="11988" max="11988" width="4.42578125" style="20" customWidth="1"/>
    <col min="11989" max="11989" width="11.42578125" style="20"/>
    <col min="11990" max="11990" width="17.5703125" style="20" customWidth="1"/>
    <col min="11991" max="11991" width="11.5703125" style="20" customWidth="1"/>
    <col min="11992" max="11995" width="11.42578125" style="20"/>
    <col min="11996" max="11996" width="22.5703125" style="20" customWidth="1"/>
    <col min="11997" max="11997" width="14" style="20" customWidth="1"/>
    <col min="11998" max="11998" width="1.7109375" style="20" customWidth="1"/>
    <col min="11999" max="12243" width="11.42578125" style="20"/>
    <col min="12244" max="12244" width="4.42578125" style="20" customWidth="1"/>
    <col min="12245" max="12245" width="11.42578125" style="20"/>
    <col min="12246" max="12246" width="17.5703125" style="20" customWidth="1"/>
    <col min="12247" max="12247" width="11.5703125" style="20" customWidth="1"/>
    <col min="12248" max="12251" width="11.42578125" style="20"/>
    <col min="12252" max="12252" width="22.5703125" style="20" customWidth="1"/>
    <col min="12253" max="12253" width="14" style="20" customWidth="1"/>
    <col min="12254" max="12254" width="1.7109375" style="20" customWidth="1"/>
    <col min="12255" max="12499" width="11.42578125" style="20"/>
    <col min="12500" max="12500" width="4.42578125" style="20" customWidth="1"/>
    <col min="12501" max="12501" width="11.42578125" style="20"/>
    <col min="12502" max="12502" width="17.5703125" style="20" customWidth="1"/>
    <col min="12503" max="12503" width="11.5703125" style="20" customWidth="1"/>
    <col min="12504" max="12507" width="11.42578125" style="20"/>
    <col min="12508" max="12508" width="22.5703125" style="20" customWidth="1"/>
    <col min="12509" max="12509" width="14" style="20" customWidth="1"/>
    <col min="12510" max="12510" width="1.7109375" style="20" customWidth="1"/>
    <col min="12511" max="12755" width="11.42578125" style="20"/>
    <col min="12756" max="12756" width="4.42578125" style="20" customWidth="1"/>
    <col min="12757" max="12757" width="11.42578125" style="20"/>
    <col min="12758" max="12758" width="17.5703125" style="20" customWidth="1"/>
    <col min="12759" max="12759" width="11.5703125" style="20" customWidth="1"/>
    <col min="12760" max="12763" width="11.42578125" style="20"/>
    <col min="12764" max="12764" width="22.5703125" style="20" customWidth="1"/>
    <col min="12765" max="12765" width="14" style="20" customWidth="1"/>
    <col min="12766" max="12766" width="1.7109375" style="20" customWidth="1"/>
    <col min="12767" max="13011" width="11.42578125" style="20"/>
    <col min="13012" max="13012" width="4.42578125" style="20" customWidth="1"/>
    <col min="13013" max="13013" width="11.42578125" style="20"/>
    <col min="13014" max="13014" width="17.5703125" style="20" customWidth="1"/>
    <col min="13015" max="13015" width="11.5703125" style="20" customWidth="1"/>
    <col min="13016" max="13019" width="11.42578125" style="20"/>
    <col min="13020" max="13020" width="22.5703125" style="20" customWidth="1"/>
    <col min="13021" max="13021" width="14" style="20" customWidth="1"/>
    <col min="13022" max="13022" width="1.7109375" style="20" customWidth="1"/>
    <col min="13023" max="13267" width="11.42578125" style="20"/>
    <col min="13268" max="13268" width="4.42578125" style="20" customWidth="1"/>
    <col min="13269" max="13269" width="11.42578125" style="20"/>
    <col min="13270" max="13270" width="17.5703125" style="20" customWidth="1"/>
    <col min="13271" max="13271" width="11.5703125" style="20" customWidth="1"/>
    <col min="13272" max="13275" width="11.42578125" style="20"/>
    <col min="13276" max="13276" width="22.5703125" style="20" customWidth="1"/>
    <col min="13277" max="13277" width="14" style="20" customWidth="1"/>
    <col min="13278" max="13278" width="1.7109375" style="20" customWidth="1"/>
    <col min="13279" max="13523" width="11.42578125" style="20"/>
    <col min="13524" max="13524" width="4.42578125" style="20" customWidth="1"/>
    <col min="13525" max="13525" width="11.42578125" style="20"/>
    <col min="13526" max="13526" width="17.5703125" style="20" customWidth="1"/>
    <col min="13527" max="13527" width="11.5703125" style="20" customWidth="1"/>
    <col min="13528" max="13531" width="11.42578125" style="20"/>
    <col min="13532" max="13532" width="22.5703125" style="20" customWidth="1"/>
    <col min="13533" max="13533" width="14" style="20" customWidth="1"/>
    <col min="13534" max="13534" width="1.7109375" style="20" customWidth="1"/>
    <col min="13535" max="13779" width="11.42578125" style="20"/>
    <col min="13780" max="13780" width="4.42578125" style="20" customWidth="1"/>
    <col min="13781" max="13781" width="11.42578125" style="20"/>
    <col min="13782" max="13782" width="17.5703125" style="20" customWidth="1"/>
    <col min="13783" max="13783" width="11.5703125" style="20" customWidth="1"/>
    <col min="13784" max="13787" width="11.42578125" style="20"/>
    <col min="13788" max="13788" width="22.5703125" style="20" customWidth="1"/>
    <col min="13789" max="13789" width="14" style="20" customWidth="1"/>
    <col min="13790" max="13790" width="1.7109375" style="20" customWidth="1"/>
    <col min="13791" max="14035" width="11.42578125" style="20"/>
    <col min="14036" max="14036" width="4.42578125" style="20" customWidth="1"/>
    <col min="14037" max="14037" width="11.42578125" style="20"/>
    <col min="14038" max="14038" width="17.5703125" style="20" customWidth="1"/>
    <col min="14039" max="14039" width="11.5703125" style="20" customWidth="1"/>
    <col min="14040" max="14043" width="11.42578125" style="20"/>
    <col min="14044" max="14044" width="22.5703125" style="20" customWidth="1"/>
    <col min="14045" max="14045" width="14" style="20" customWidth="1"/>
    <col min="14046" max="14046" width="1.7109375" style="20" customWidth="1"/>
    <col min="14047" max="14291" width="11.42578125" style="20"/>
    <col min="14292" max="14292" width="4.42578125" style="20" customWidth="1"/>
    <col min="14293" max="14293" width="11.42578125" style="20"/>
    <col min="14294" max="14294" width="17.5703125" style="20" customWidth="1"/>
    <col min="14295" max="14295" width="11.5703125" style="20" customWidth="1"/>
    <col min="14296" max="14299" width="11.42578125" style="20"/>
    <col min="14300" max="14300" width="22.5703125" style="20" customWidth="1"/>
    <col min="14301" max="14301" width="14" style="20" customWidth="1"/>
    <col min="14302" max="14302" width="1.7109375" style="20" customWidth="1"/>
    <col min="14303" max="14547" width="11.42578125" style="20"/>
    <col min="14548" max="14548" width="4.42578125" style="20" customWidth="1"/>
    <col min="14549" max="14549" width="11.42578125" style="20"/>
    <col min="14550" max="14550" width="17.5703125" style="20" customWidth="1"/>
    <col min="14551" max="14551" width="11.5703125" style="20" customWidth="1"/>
    <col min="14552" max="14555" width="11.42578125" style="20"/>
    <col min="14556" max="14556" width="22.5703125" style="20" customWidth="1"/>
    <col min="14557" max="14557" width="14" style="20" customWidth="1"/>
    <col min="14558" max="14558" width="1.7109375" style="20" customWidth="1"/>
    <col min="14559" max="14803" width="11.42578125" style="20"/>
    <col min="14804" max="14804" width="4.42578125" style="20" customWidth="1"/>
    <col min="14805" max="14805" width="11.42578125" style="20"/>
    <col min="14806" max="14806" width="17.5703125" style="20" customWidth="1"/>
    <col min="14807" max="14807" width="11.5703125" style="20" customWidth="1"/>
    <col min="14808" max="14811" width="11.42578125" style="20"/>
    <col min="14812" max="14812" width="22.5703125" style="20" customWidth="1"/>
    <col min="14813" max="14813" width="14" style="20" customWidth="1"/>
    <col min="14814" max="14814" width="1.7109375" style="20" customWidth="1"/>
    <col min="14815" max="15059" width="11.42578125" style="20"/>
    <col min="15060" max="15060" width="4.42578125" style="20" customWidth="1"/>
    <col min="15061" max="15061" width="11.42578125" style="20"/>
    <col min="15062" max="15062" width="17.5703125" style="20" customWidth="1"/>
    <col min="15063" max="15063" width="11.5703125" style="20" customWidth="1"/>
    <col min="15064" max="15067" width="11.42578125" style="20"/>
    <col min="15068" max="15068" width="22.5703125" style="20" customWidth="1"/>
    <col min="15069" max="15069" width="14" style="20" customWidth="1"/>
    <col min="15070" max="15070" width="1.7109375" style="20" customWidth="1"/>
    <col min="15071" max="15315" width="11.42578125" style="20"/>
    <col min="15316" max="15316" width="4.42578125" style="20" customWidth="1"/>
    <col min="15317" max="15317" width="11.42578125" style="20"/>
    <col min="15318" max="15318" width="17.5703125" style="20" customWidth="1"/>
    <col min="15319" max="15319" width="11.5703125" style="20" customWidth="1"/>
    <col min="15320" max="15323" width="11.42578125" style="20"/>
    <col min="15324" max="15324" width="22.5703125" style="20" customWidth="1"/>
    <col min="15325" max="15325" width="14" style="20" customWidth="1"/>
    <col min="15326" max="15326" width="1.7109375" style="20" customWidth="1"/>
    <col min="15327" max="15571" width="11.42578125" style="20"/>
    <col min="15572" max="15572" width="4.42578125" style="20" customWidth="1"/>
    <col min="15573" max="15573" width="11.42578125" style="20"/>
    <col min="15574" max="15574" width="17.5703125" style="20" customWidth="1"/>
    <col min="15575" max="15575" width="11.5703125" style="20" customWidth="1"/>
    <col min="15576" max="15579" width="11.42578125" style="20"/>
    <col min="15580" max="15580" width="22.5703125" style="20" customWidth="1"/>
    <col min="15581" max="15581" width="14" style="20" customWidth="1"/>
    <col min="15582" max="15582" width="1.7109375" style="20" customWidth="1"/>
    <col min="15583" max="15827" width="11.42578125" style="20"/>
    <col min="15828" max="15828" width="4.42578125" style="20" customWidth="1"/>
    <col min="15829" max="15829" width="11.42578125" style="20"/>
    <col min="15830" max="15830" width="17.5703125" style="20" customWidth="1"/>
    <col min="15831" max="15831" width="11.5703125" style="20" customWidth="1"/>
    <col min="15832" max="15835" width="11.42578125" style="20"/>
    <col min="15836" max="15836" width="22.5703125" style="20" customWidth="1"/>
    <col min="15837" max="15837" width="14" style="20" customWidth="1"/>
    <col min="15838" max="15838" width="1.7109375" style="20" customWidth="1"/>
    <col min="15839" max="16083" width="11.42578125" style="20"/>
    <col min="16084" max="16084" width="4.42578125" style="20" customWidth="1"/>
    <col min="16085" max="16085" width="11.42578125" style="20"/>
    <col min="16086" max="16086" width="17.5703125" style="20" customWidth="1"/>
    <col min="16087" max="16087" width="11.5703125" style="20" customWidth="1"/>
    <col min="16088" max="16091" width="11.42578125" style="20"/>
    <col min="16092" max="16092" width="22.5703125" style="20" customWidth="1"/>
    <col min="16093" max="16093" width="14" style="20" customWidth="1"/>
    <col min="16094" max="16094" width="1.7109375" style="20" customWidth="1"/>
    <col min="16095" max="16384" width="11.42578125" style="20"/>
  </cols>
  <sheetData>
    <row r="1" spans="2:10" ht="18" customHeight="1" thickBot="1" x14ac:dyDescent="0.25"/>
    <row r="2" spans="2:10" ht="19.5" customHeight="1" x14ac:dyDescent="0.2">
      <c r="B2" s="21"/>
      <c r="C2" s="22"/>
      <c r="D2" s="23" t="s">
        <v>65</v>
      </c>
      <c r="E2" s="24"/>
      <c r="F2" s="24"/>
      <c r="G2" s="24"/>
      <c r="H2" s="24"/>
      <c r="I2" s="25"/>
      <c r="J2" s="26" t="s">
        <v>66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67</v>
      </c>
      <c r="E4" s="24"/>
      <c r="F4" s="24"/>
      <c r="G4" s="24"/>
      <c r="H4" s="24"/>
      <c r="I4" s="25"/>
      <c r="J4" s="26" t="s">
        <v>68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20" t="s">
        <v>94</v>
      </c>
      <c r="E10" s="41"/>
      <c r="J10" s="40"/>
    </row>
    <row r="11" spans="2:10" x14ac:dyDescent="0.2">
      <c r="B11" s="39"/>
      <c r="J11" s="40"/>
    </row>
    <row r="12" spans="2:10" x14ac:dyDescent="0.2">
      <c r="B12" s="39"/>
      <c r="C12" s="20" t="s">
        <v>95</v>
      </c>
      <c r="J12" s="40"/>
    </row>
    <row r="13" spans="2:10" x14ac:dyDescent="0.2">
      <c r="B13" s="39"/>
      <c r="C13" s="20" t="s">
        <v>96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98</v>
      </c>
      <c r="J15" s="40"/>
    </row>
    <row r="16" spans="2:10" x14ac:dyDescent="0.2">
      <c r="B16" s="39"/>
      <c r="C16" s="42"/>
      <c r="J16" s="40"/>
    </row>
    <row r="17" spans="2:10" x14ac:dyDescent="0.2">
      <c r="B17" s="39"/>
      <c r="C17" s="20" t="s">
        <v>99</v>
      </c>
      <c r="D17" s="41"/>
      <c r="H17" s="43" t="s">
        <v>69</v>
      </c>
      <c r="I17" s="43" t="s">
        <v>70</v>
      </c>
      <c r="J17" s="40"/>
    </row>
    <row r="18" spans="2:10" x14ac:dyDescent="0.2">
      <c r="B18" s="39"/>
      <c r="C18" s="44" t="s">
        <v>71</v>
      </c>
      <c r="D18" s="44"/>
      <c r="E18" s="44"/>
      <c r="F18" s="44"/>
      <c r="H18" s="43">
        <v>3</v>
      </c>
      <c r="I18" s="45">
        <v>10388073</v>
      </c>
      <c r="J18" s="40"/>
    </row>
    <row r="19" spans="2:10" x14ac:dyDescent="0.2">
      <c r="B19" s="39"/>
      <c r="C19" s="20" t="s">
        <v>72</v>
      </c>
      <c r="H19" s="46">
        <v>2</v>
      </c>
      <c r="I19" s="47">
        <v>1383573</v>
      </c>
      <c r="J19" s="40"/>
    </row>
    <row r="20" spans="2:10" x14ac:dyDescent="0.2">
      <c r="B20" s="39"/>
      <c r="C20" s="20" t="s">
        <v>73</v>
      </c>
      <c r="H20" s="46"/>
      <c r="I20" s="47"/>
      <c r="J20" s="40"/>
    </row>
    <row r="21" spans="2:10" x14ac:dyDescent="0.2">
      <c r="B21" s="39"/>
      <c r="C21" s="20" t="s">
        <v>74</v>
      </c>
      <c r="H21" s="46"/>
      <c r="I21" s="47"/>
      <c r="J21" s="40"/>
    </row>
    <row r="22" spans="2:10" x14ac:dyDescent="0.2">
      <c r="B22" s="39"/>
      <c r="C22" s="20" t="s">
        <v>75</v>
      </c>
      <c r="H22" s="46"/>
      <c r="I22" s="47"/>
      <c r="J22" s="40"/>
    </row>
    <row r="23" spans="2:10" x14ac:dyDescent="0.2">
      <c r="B23" s="39"/>
      <c r="C23" s="20" t="s">
        <v>76</v>
      </c>
      <c r="H23" s="46"/>
      <c r="I23" s="47"/>
      <c r="J23" s="40"/>
    </row>
    <row r="24" spans="2:10" x14ac:dyDescent="0.2">
      <c r="B24" s="39"/>
      <c r="C24" s="20" t="s">
        <v>77</v>
      </c>
      <c r="H24" s="48"/>
      <c r="I24" s="49"/>
      <c r="J24" s="40"/>
    </row>
    <row r="25" spans="2:10" x14ac:dyDescent="0.2">
      <c r="B25" s="39"/>
      <c r="C25" s="44" t="s">
        <v>78</v>
      </c>
      <c r="D25" s="44"/>
      <c r="E25" s="44"/>
      <c r="F25" s="44"/>
      <c r="H25" s="43">
        <f>SUM(H19:H24)</f>
        <v>2</v>
      </c>
      <c r="I25" s="50">
        <f>(I19+I20+I21+I22+I23+I24)</f>
        <v>1383573</v>
      </c>
      <c r="J25" s="40"/>
    </row>
    <row r="26" spans="2:10" x14ac:dyDescent="0.2">
      <c r="B26" s="39"/>
      <c r="C26" s="20" t="s">
        <v>79</v>
      </c>
      <c r="H26" s="46">
        <v>1</v>
      </c>
      <c r="I26" s="47">
        <v>9004500</v>
      </c>
      <c r="J26" s="40"/>
    </row>
    <row r="27" spans="2:10" x14ac:dyDescent="0.2">
      <c r="B27" s="39"/>
      <c r="C27" s="20" t="s">
        <v>80</v>
      </c>
      <c r="H27" s="46"/>
      <c r="I27" s="47"/>
      <c r="J27" s="40"/>
    </row>
    <row r="28" spans="2:10" ht="13.5" thickBot="1" x14ac:dyDescent="0.25">
      <c r="B28" s="39"/>
      <c r="C28" s="20" t="s">
        <v>81</v>
      </c>
      <c r="H28" s="51"/>
      <c r="I28" s="52"/>
      <c r="J28" s="40"/>
    </row>
    <row r="29" spans="2:10" ht="12.75" customHeight="1" x14ac:dyDescent="0.2">
      <c r="B29" s="39"/>
      <c r="C29" s="44" t="s">
        <v>82</v>
      </c>
      <c r="D29" s="44"/>
      <c r="E29" s="44"/>
      <c r="F29" s="44"/>
      <c r="H29" s="46">
        <f>H26+H28</f>
        <v>1</v>
      </c>
      <c r="I29" s="50">
        <f>(I28+I26)</f>
        <v>9004500</v>
      </c>
      <c r="J29" s="40"/>
    </row>
    <row r="30" spans="2:10" x14ac:dyDescent="0.2">
      <c r="B30" s="39"/>
      <c r="C30" s="20" t="s">
        <v>83</v>
      </c>
      <c r="D30" s="44"/>
      <c r="E30" s="44"/>
      <c r="F30" s="44"/>
      <c r="H30" s="53"/>
      <c r="I30" s="49"/>
      <c r="J30" s="40"/>
    </row>
    <row r="31" spans="2:10" x14ac:dyDescent="0.2">
      <c r="B31" s="39"/>
      <c r="C31" s="44" t="s">
        <v>84</v>
      </c>
      <c r="D31" s="44"/>
      <c r="E31" s="44"/>
      <c r="F31" s="44"/>
      <c r="H31" s="43">
        <f>H30</f>
        <v>0</v>
      </c>
      <c r="I31" s="50">
        <f>I30</f>
        <v>0</v>
      </c>
      <c r="J31" s="40"/>
    </row>
    <row r="32" spans="2:10" x14ac:dyDescent="0.2">
      <c r="B32" s="39"/>
      <c r="C32" s="44"/>
      <c r="D32" s="44"/>
      <c r="E32" s="44"/>
      <c r="F32" s="44"/>
      <c r="H32" s="43"/>
      <c r="I32" s="50"/>
      <c r="J32" s="40"/>
    </row>
    <row r="33" spans="2:10" ht="13.5" thickBot="1" x14ac:dyDescent="0.25">
      <c r="B33" s="39"/>
      <c r="C33" s="44" t="s">
        <v>85</v>
      </c>
      <c r="D33" s="44"/>
      <c r="H33" s="54">
        <f>(H25+H29+H31)</f>
        <v>3</v>
      </c>
      <c r="I33" s="55">
        <f>(I25+I29+I31)</f>
        <v>10388073</v>
      </c>
      <c r="J33" s="40"/>
    </row>
    <row r="34" spans="2:10" ht="13.5" thickTop="1" x14ac:dyDescent="0.2">
      <c r="B34" s="39"/>
      <c r="C34" s="44"/>
      <c r="D34" s="44"/>
      <c r="H34" s="56"/>
      <c r="I34" s="47"/>
      <c r="J34" s="40"/>
    </row>
    <row r="35" spans="2:10" x14ac:dyDescent="0.2">
      <c r="B35" s="39"/>
      <c r="G35" s="56"/>
      <c r="H35" s="56"/>
      <c r="I35" s="56"/>
      <c r="J35" s="40"/>
    </row>
    <row r="36" spans="2:10" x14ac:dyDescent="0.2">
      <c r="B36" s="39"/>
      <c r="G36" s="56"/>
      <c r="H36" s="56"/>
      <c r="I36" s="56"/>
      <c r="J36" s="40"/>
    </row>
    <row r="37" spans="2:10" x14ac:dyDescent="0.2">
      <c r="B37" s="39"/>
      <c r="G37" s="56"/>
      <c r="H37" s="56"/>
      <c r="I37" s="56"/>
      <c r="J37" s="40"/>
    </row>
    <row r="38" spans="2:10" ht="13.5" thickBot="1" x14ac:dyDescent="0.25">
      <c r="B38" s="39"/>
      <c r="C38" s="57"/>
      <c r="D38" s="57"/>
      <c r="G38" s="57" t="s">
        <v>86</v>
      </c>
      <c r="H38" s="57"/>
      <c r="I38" s="56"/>
      <c r="J38" s="40"/>
    </row>
    <row r="39" spans="2:10" x14ac:dyDescent="0.2">
      <c r="B39" s="39"/>
      <c r="C39" s="56" t="s">
        <v>87</v>
      </c>
      <c r="D39" s="56"/>
      <c r="G39" s="56" t="s">
        <v>88</v>
      </c>
      <c r="H39" s="56"/>
      <c r="I39" s="56"/>
      <c r="J39" s="40"/>
    </row>
    <row r="40" spans="2:10" ht="18.75" customHeight="1" x14ac:dyDescent="0.2">
      <c r="B40" s="39"/>
      <c r="G40" s="56"/>
      <c r="H40" s="56"/>
      <c r="I40" s="56"/>
      <c r="J40" s="40"/>
    </row>
    <row r="41" spans="2:10" ht="13.5" thickBot="1" x14ac:dyDescent="0.25">
      <c r="B41" s="58"/>
      <c r="C41" s="59"/>
      <c r="D41" s="59"/>
      <c r="E41" s="59"/>
      <c r="F41" s="59"/>
      <c r="G41" s="57"/>
      <c r="H41" s="57"/>
      <c r="I41" s="57"/>
      <c r="J41" s="60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Diego Fernando Fernandez Valencia</cp:lastModifiedBy>
  <dcterms:created xsi:type="dcterms:W3CDTF">2015-06-05T18:19:34Z</dcterms:created>
  <dcterms:modified xsi:type="dcterms:W3CDTF">2022-06-17T15:28:36Z</dcterms:modified>
</cp:coreProperties>
</file>