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"/>
    </mc:Choice>
  </mc:AlternateContent>
  <xr:revisionPtr revIDLastSave="160" documentId="8_{9C3A27E2-905A-469B-B159-21389A58AF17}" xr6:coauthVersionLast="47" xr6:coauthVersionMax="47" xr10:uidLastSave="{24ECFA79-6C65-4293-B4A4-BDA7A21EE5A1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4" r:id="rId2"/>
    <sheet name="ESTADO DE CADA FACTURA" sheetId="3" r:id="rId3"/>
    <sheet name="FOR-CSA-018" sheetId="5" r:id="rId4"/>
  </sheets>
  <definedNames>
    <definedName name="_xlnm._FilterDatabase" localSheetId="2" hidden="1">'ESTADO DE CADA FACTURA'!$A$2:$AT$17</definedName>
  </definedNames>
  <calcPr calcId="191029"/>
  <pivotCaches>
    <pivotCache cacheId="2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5" l="1"/>
  <c r="I29" i="5"/>
  <c r="H29" i="5"/>
  <c r="H27" i="5"/>
  <c r="I24" i="5"/>
  <c r="H24" i="5"/>
  <c r="H31" i="5" l="1"/>
  <c r="I31" i="5"/>
  <c r="AD1" i="3"/>
  <c r="AC1" i="3"/>
  <c r="AA1" i="3"/>
  <c r="Y1" i="3"/>
  <c r="X1" i="3"/>
  <c r="W1" i="3"/>
  <c r="V1" i="3"/>
  <c r="U1" i="3"/>
  <c r="O1" i="3"/>
  <c r="L1" i="3"/>
  <c r="K1" i="3"/>
  <c r="M1" i="2" l="1"/>
  <c r="L1" i="2"/>
</calcChain>
</file>

<file path=xl/sharedStrings.xml><?xml version="1.0" encoding="utf-8"?>
<sst xmlns="http://schemas.openxmlformats.org/spreadsheetml/2006/main" count="297" uniqueCount="154">
  <si>
    <t>GrupoId</t>
  </si>
  <si>
    <t>Consecutivo</t>
  </si>
  <si>
    <t>EstadoCartera</t>
  </si>
  <si>
    <t>FechaVencimientoCxC</t>
  </si>
  <si>
    <t>TerceroTipoDocumento</t>
  </si>
  <si>
    <t>TerceroDocumento</t>
  </si>
  <si>
    <t>TerceroNombre</t>
  </si>
  <si>
    <t>NumeroRadicaciónCxC</t>
  </si>
  <si>
    <t>FechaRadicaciónCxC</t>
  </si>
  <si>
    <t>COMFENALCO VALLE</t>
  </si>
  <si>
    <t>CLFR0000351975</t>
  </si>
  <si>
    <t>Contestada radicada</t>
  </si>
  <si>
    <t>NT</t>
  </si>
  <si>
    <t>CLFR0000428135</t>
  </si>
  <si>
    <t>CLFR0000439106</t>
  </si>
  <si>
    <t>Radicada entidad</t>
  </si>
  <si>
    <t>CLFR0000479787</t>
  </si>
  <si>
    <t>CLFR0000491791</t>
  </si>
  <si>
    <t>CLFR0000510406</t>
  </si>
  <si>
    <t>CLFR0000510407</t>
  </si>
  <si>
    <t>CLFR0000510997</t>
  </si>
  <si>
    <t>CLFR0000518243</t>
  </si>
  <si>
    <t>CLFR0000520029</t>
  </si>
  <si>
    <t>CLFR0000523126</t>
  </si>
  <si>
    <t>CLFR0000646383</t>
  </si>
  <si>
    <t>Sin radicar</t>
  </si>
  <si>
    <t>CLFR0000661914</t>
  </si>
  <si>
    <t>CLFR0000667848</t>
  </si>
  <si>
    <t>CLFR0000692856</t>
  </si>
  <si>
    <t>FAR</t>
  </si>
  <si>
    <t>Valor Inicial</t>
  </si>
  <si>
    <t>Total Saldo Factura Fecha Corte</t>
  </si>
  <si>
    <t>CLFR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</si>
  <si>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</si>
  <si>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</si>
  <si>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</si>
  <si>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</si>
  <si>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</si>
  <si>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</si>
  <si>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</si>
  <si>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</si>
  <si>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</si>
  <si>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</si>
  <si>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</si>
  <si>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</si>
  <si>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</si>
  <si>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</si>
  <si>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</si>
  <si>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</si>
  <si>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</si>
  <si>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</si>
  <si>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</si>
  <si>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</si>
  <si>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</si>
  <si>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</si>
  <si>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</si>
  <si>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</si>
  <si>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</si>
  <si>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</si>
  <si>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</si>
  <si>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</si>
  <si>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</si>
  <si>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</si>
  <si>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</si>
  <si>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</si>
  <si>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</si>
  <si>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</si>
  <si>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</si>
  <si>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</si>
  <si>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</si>
  <si>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</si>
  <si>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CLINICA FARALLONES S.A</t>
  </si>
  <si>
    <t>A)Factura no radicada en ERP</t>
  </si>
  <si>
    <t>no_cruza</t>
  </si>
  <si>
    <t>B)Factura sin saldo ERP/conciliar diferencia glosa aceptada</t>
  </si>
  <si>
    <t>OK</t>
  </si>
  <si>
    <t>glosa  concilaida por la Dra. Maiver Acevedo -Elizabeth F.chilito EPS levanta $2.153.440  IPS  acepta 374.460contabiliza Jose Avilio Manquillo</t>
  </si>
  <si>
    <t>FACTURA NO RADICADA</t>
  </si>
  <si>
    <t>ESTADO EPS JULIO 05 DEL 2022</t>
  </si>
  <si>
    <t>FACTURA PENDIENTE DE PROGRAMACIÓN DE PAGO</t>
  </si>
  <si>
    <t>12.05.2022</t>
  </si>
  <si>
    <t>POR PAGAR SAP</t>
  </si>
  <si>
    <t>DOCUMENTO CONTABLE</t>
  </si>
  <si>
    <t>FUERA DE CIERRE</t>
  </si>
  <si>
    <t>VAGLO</t>
  </si>
  <si>
    <t>TIPIFICACIÒN VAGLO</t>
  </si>
  <si>
    <t>FACTURA CANCELADA PARCIAL Y SALDO PENDIENTE DE PROGRAMACIÒN DE PAGO</t>
  </si>
  <si>
    <t>Total general</t>
  </si>
  <si>
    <t>FACTURA</t>
  </si>
  <si>
    <t>LLAVE</t>
  </si>
  <si>
    <t>CLFR_439106</t>
  </si>
  <si>
    <t>800212422_CLFR_439106</t>
  </si>
  <si>
    <t>CLFR_491791</t>
  </si>
  <si>
    <t>800212422_CLFR_491791</t>
  </si>
  <si>
    <t>CLFR_510406</t>
  </si>
  <si>
    <t>800212422_CLFR_510406</t>
  </si>
  <si>
    <t>CLFR_510407</t>
  </si>
  <si>
    <t>800212422_CLFR_510407</t>
  </si>
  <si>
    <t>CLFR_510997</t>
  </si>
  <si>
    <t>800212422_CLFR_510997</t>
  </si>
  <si>
    <t>CLFR_518243</t>
  </si>
  <si>
    <t>800212422_CLFR_518243</t>
  </si>
  <si>
    <t>CLFR_520029</t>
  </si>
  <si>
    <t>800212422_CLFR_520029</t>
  </si>
  <si>
    <t>CLFR_523126</t>
  </si>
  <si>
    <t>800212422_CLFR_523126</t>
  </si>
  <si>
    <t>CLFR_646383</t>
  </si>
  <si>
    <t>800212422_CLFR_646383</t>
  </si>
  <si>
    <t>CLFR_661914</t>
  </si>
  <si>
    <t>800212422_CLFR_661914</t>
  </si>
  <si>
    <t>CLFR_667848</t>
  </si>
  <si>
    <t>800212422_CLFR_667848</t>
  </si>
  <si>
    <t>CLFR_692856</t>
  </si>
  <si>
    <t>800212422_CLFR_692856</t>
  </si>
  <si>
    <t>CLFR_351975</t>
  </si>
  <si>
    <t>800212422_CLFR_351975</t>
  </si>
  <si>
    <t>CLFR_428135</t>
  </si>
  <si>
    <t>800212422_CLFR_428135</t>
  </si>
  <si>
    <t>CLFR_479787</t>
  </si>
  <si>
    <t>800212422_CLFR_479787</t>
  </si>
  <si>
    <t>ESTADO</t>
  </si>
  <si>
    <t xml:space="preserve">FACTURAS </t>
  </si>
  <si>
    <t xml:space="preserve">SALDO FACT IPS </t>
  </si>
  <si>
    <t xml:space="preserve">POR PAGAR </t>
  </si>
  <si>
    <t>RETENCIÒN</t>
  </si>
  <si>
    <t>VALOR CANCELADO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</si>
  <si>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</si>
  <si>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</si>
  <si>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</si>
  <si>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</si>
  <si>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</si>
  <si>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</si>
  <si>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</si>
  <si>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</si>
  <si>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</si>
  <si>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</si>
  <si>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</si>
  <si>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</si>
  <si>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</si>
  <si>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</si>
  <si>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</si>
  <si>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</si>
  <si>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</si>
  <si>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</si>
  <si>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</si>
  <si>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</si>
  <si>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</si>
  <si>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</si>
  <si>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</si>
  <si>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JULIO 05 DE 2022</t>
  </si>
  <si>
    <t>A continuacion me permito remitir   nuestra respuesta al estado de cartera presentado en la fecha: 26/06/2022</t>
  </si>
  <si>
    <t>Señores CLINICA FARALLONES S.A</t>
  </si>
  <si>
    <t>NIT: 800212422</t>
  </si>
  <si>
    <t>Con Corte al dia :31/05/2022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</si>
</sst>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8" fillId="0" borderId="0"/>
  </cellStyleXfs>
  <cellXfs count="69">
    <xf numFmtId="0" fontId="0" fillId="0" borderId="0" xfId="0"/>
    <xf numFmtId="14" fontId="0" fillId="0" borderId="0" xfId="0" applyNumberFormat="1"/>
    <xf numFmtId="0" fontId="16" fillId="33" borderId="10" xfId="0" applyFont="1" applyFill="1" applyBorder="1" applyAlignment="1">
      <alignment horizontal="center" vertical="center" wrapText="1"/>
    </xf>
    <xf numFmtId="14" fontId="16" fillId="33" borderId="10" xfId="0" applyNumberFormat="1" applyFont="1" applyFill="1" applyBorder="1" applyAlignment="1">
      <alignment horizontal="center" vertical="center" wrapText="1"/>
    </xf>
    <xf numFmtId="164" fontId="0" fillId="0" borderId="0" xfId="42" applyNumberFormat="1" applyFont="1"/>
    <xf numFmtId="0" fontId="0" fillId="0" borderId="10" xfId="0" applyBorder="1"/>
    <xf numFmtId="14" fontId="0" fillId="0" borderId="10" xfId="0" applyNumberFormat="1" applyBorder="1"/>
    <xf numFmtId="164" fontId="0" fillId="0" borderId="10" xfId="42" applyNumberFormat="1" applyFont="1" applyBorder="1"/>
    <xf numFmtId="0" fontId="0" fillId="34" borderId="10" xfId="0" applyFill="1" applyBorder="1" applyAlignment="1">
      <alignment horizontal="center" vertical="center" wrapText="1"/>
    </xf>
    <xf numFmtId="0" fontId="0" fillId="35" borderId="10" xfId="0" applyFill="1" applyBorder="1" applyAlignment="1">
      <alignment horizontal="center" vertical="center" wrapText="1"/>
    </xf>
    <xf numFmtId="3" fontId="0" fillId="0" borderId="10" xfId="0" applyNumberFormat="1" applyBorder="1"/>
    <xf numFmtId="164" fontId="16" fillId="0" borderId="0" xfId="42" applyNumberFormat="1" applyFont="1"/>
    <xf numFmtId="0" fontId="0" fillId="0" borderId="11" xfId="0" applyBorder="1" applyAlignment="1">
      <alignment horizontal="left"/>
    </xf>
    <xf numFmtId="164" fontId="0" fillId="0" borderId="13" xfId="0" applyNumberFormat="1" applyBorder="1"/>
    <xf numFmtId="164" fontId="0" fillId="0" borderId="14" xfId="0" applyNumberFormat="1" applyBorder="1"/>
    <xf numFmtId="0" fontId="0" fillId="0" borderId="12" xfId="0" applyBorder="1" applyAlignment="1">
      <alignment horizontal="left"/>
    </xf>
    <xf numFmtId="164" fontId="0" fillId="0" borderId="15" xfId="0" applyNumberFormat="1" applyBorder="1"/>
    <xf numFmtId="164" fontId="0" fillId="0" borderId="16" xfId="0" applyNumberFormat="1" applyBorder="1"/>
    <xf numFmtId="0" fontId="16" fillId="0" borderId="11" xfId="0" pivotButton="1" applyFont="1" applyBorder="1"/>
    <xf numFmtId="0" fontId="16" fillId="0" borderId="13" xfId="0" applyFont="1" applyBorder="1"/>
    <xf numFmtId="0" fontId="16" fillId="0" borderId="14" xfId="0" applyFont="1" applyBorder="1"/>
    <xf numFmtId="0" fontId="16" fillId="0" borderId="17" xfId="0" applyFont="1" applyBorder="1" applyAlignment="1">
      <alignment horizontal="left"/>
    </xf>
    <xf numFmtId="164" fontId="16" fillId="0" borderId="18" xfId="0" applyNumberFormat="1" applyFont="1" applyBorder="1"/>
    <xf numFmtId="164" fontId="16" fillId="0" borderId="19" xfId="0" applyNumberFormat="1" applyFont="1" applyBorder="1"/>
    <xf numFmtId="0" fontId="16" fillId="0" borderId="11" xfId="0" applyFon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16" fillId="0" borderId="17" xfId="0" applyNumberFormat="1" applyFont="1" applyBorder="1" applyAlignment="1">
      <alignment horizontal="center"/>
    </xf>
    <xf numFmtId="0" fontId="19" fillId="0" borderId="0" xfId="43" applyFont="1"/>
    <xf numFmtId="0" fontId="19" fillId="0" borderId="20" xfId="43" applyFont="1" applyBorder="1" applyAlignment="1">
      <alignment horizontal="centerContinuous"/>
    </xf>
    <xf numFmtId="0" fontId="19" fillId="0" borderId="21" xfId="43" applyFont="1" applyBorder="1" applyAlignment="1">
      <alignment horizontal="centerContinuous"/>
    </xf>
    <xf numFmtId="0" fontId="20" fillId="0" borderId="20" xfId="43" applyFont="1" applyBorder="1" applyAlignment="1">
      <alignment horizontal="centerContinuous" vertical="center"/>
    </xf>
    <xf numFmtId="0" fontId="20" fillId="0" borderId="22" xfId="43" applyFont="1" applyBorder="1" applyAlignment="1">
      <alignment horizontal="centerContinuous" vertical="center"/>
    </xf>
    <xf numFmtId="0" fontId="20" fillId="0" borderId="21" xfId="43" applyFont="1" applyBorder="1" applyAlignment="1">
      <alignment horizontal="centerContinuous" vertical="center"/>
    </xf>
    <xf numFmtId="0" fontId="20" fillId="0" borderId="23" xfId="43" applyFont="1" applyBorder="1" applyAlignment="1">
      <alignment horizontal="centerContinuous" vertical="center"/>
    </xf>
    <xf numFmtId="0" fontId="19" fillId="0" borderId="24" xfId="43" applyFont="1" applyBorder="1" applyAlignment="1">
      <alignment horizontal="centerContinuous"/>
    </xf>
    <xf numFmtId="0" fontId="19" fillId="0" borderId="25" xfId="43" applyFont="1" applyBorder="1" applyAlignment="1">
      <alignment horizontal="centerContinuous"/>
    </xf>
    <xf numFmtId="0" fontId="20" fillId="0" borderId="26" xfId="43" applyFont="1" applyBorder="1" applyAlignment="1">
      <alignment horizontal="centerContinuous" vertical="center"/>
    </xf>
    <xf numFmtId="0" fontId="20" fillId="0" borderId="27" xfId="43" applyFont="1" applyBorder="1" applyAlignment="1">
      <alignment horizontal="centerContinuous" vertical="center"/>
    </xf>
    <xf numFmtId="0" fontId="20" fillId="0" borderId="28" xfId="43" applyFont="1" applyBorder="1" applyAlignment="1">
      <alignment horizontal="centerContinuous" vertical="center"/>
    </xf>
    <xf numFmtId="0" fontId="20" fillId="0" borderId="29" xfId="43" applyFont="1" applyBorder="1" applyAlignment="1">
      <alignment horizontal="centerContinuous" vertical="center"/>
    </xf>
    <xf numFmtId="0" fontId="20" fillId="0" borderId="24" xfId="43" applyFont="1" applyBorder="1" applyAlignment="1">
      <alignment horizontal="centerContinuous" vertical="center"/>
    </xf>
    <xf numFmtId="0" fontId="20" fillId="0" borderId="0" xfId="43" applyFont="1" applyAlignment="1">
      <alignment horizontal="centerContinuous" vertical="center"/>
    </xf>
    <xf numFmtId="0" fontId="20" fillId="0" borderId="25" xfId="43" applyFont="1" applyBorder="1" applyAlignment="1">
      <alignment horizontal="centerContinuous" vertical="center"/>
    </xf>
    <xf numFmtId="0" fontId="20" fillId="0" borderId="30" xfId="43" applyFont="1" applyBorder="1" applyAlignment="1">
      <alignment horizontal="centerContinuous" vertical="center"/>
    </xf>
    <xf numFmtId="0" fontId="19" fillId="0" borderId="26" xfId="43" applyFont="1" applyBorder="1" applyAlignment="1">
      <alignment horizontal="centerContinuous"/>
    </xf>
    <xf numFmtId="0" fontId="19" fillId="0" borderId="28" xfId="43" applyFont="1" applyBorder="1" applyAlignment="1">
      <alignment horizontal="centerContinuous"/>
    </xf>
    <xf numFmtId="0" fontId="19" fillId="0" borderId="24" xfId="43" applyFont="1" applyBorder="1"/>
    <xf numFmtId="0" fontId="19" fillId="0" borderId="25" xfId="43" applyFont="1" applyBorder="1"/>
    <xf numFmtId="14" fontId="19" fillId="0" borderId="0" xfId="43" applyNumberFormat="1" applyFont="1"/>
    <xf numFmtId="14" fontId="19" fillId="0" borderId="0" xfId="43" applyNumberFormat="1" applyFont="1" applyAlignment="1">
      <alignment horizontal="left"/>
    </xf>
    <xf numFmtId="0" fontId="20" fillId="0" borderId="0" xfId="43" applyFont="1" applyAlignment="1">
      <alignment horizontal="center"/>
    </xf>
    <xf numFmtId="0" fontId="20" fillId="0" borderId="0" xfId="43" applyFont="1"/>
    <xf numFmtId="42" fontId="20" fillId="0" borderId="0" xfId="43" applyNumberFormat="1" applyFont="1" applyAlignment="1">
      <alignment horizontal="right"/>
    </xf>
    <xf numFmtId="1" fontId="19" fillId="0" borderId="0" xfId="43" applyNumberFormat="1" applyFont="1" applyAlignment="1">
      <alignment horizontal="center"/>
    </xf>
    <xf numFmtId="166" fontId="19" fillId="0" borderId="0" xfId="43" applyNumberFormat="1" applyFont="1" applyAlignment="1">
      <alignment horizontal="right"/>
    </xf>
    <xf numFmtId="1" fontId="19" fillId="0" borderId="31" xfId="43" applyNumberFormat="1" applyFont="1" applyBorder="1" applyAlignment="1">
      <alignment horizontal="center"/>
    </xf>
    <xf numFmtId="166" fontId="19" fillId="0" borderId="31" xfId="43" applyNumberFormat="1" applyFont="1" applyBorder="1" applyAlignment="1">
      <alignment horizontal="right"/>
    </xf>
    <xf numFmtId="166" fontId="20" fillId="0" borderId="0" xfId="43" applyNumberFormat="1" applyFont="1" applyAlignment="1">
      <alignment horizontal="right"/>
    </xf>
    <xf numFmtId="1" fontId="19" fillId="0" borderId="27" xfId="43" applyNumberFormat="1" applyFont="1" applyBorder="1" applyAlignment="1">
      <alignment horizontal="center"/>
    </xf>
    <xf numFmtId="166" fontId="19" fillId="0" borderId="27" xfId="43" applyNumberFormat="1" applyFont="1" applyBorder="1" applyAlignment="1">
      <alignment horizontal="right"/>
    </xf>
    <xf numFmtId="0" fontId="19" fillId="0" borderId="31" xfId="43" applyFont="1" applyBorder="1" applyAlignment="1">
      <alignment horizontal="center"/>
    </xf>
    <xf numFmtId="0" fontId="19" fillId="0" borderId="32" xfId="43" applyFont="1" applyBorder="1" applyAlignment="1">
      <alignment horizontal="center"/>
    </xf>
    <xf numFmtId="166" fontId="19" fillId="0" borderId="32" xfId="43" applyNumberFormat="1" applyFont="1" applyBorder="1" applyAlignment="1">
      <alignment horizontal="right"/>
    </xf>
    <xf numFmtId="166" fontId="19" fillId="0" borderId="0" xfId="43" applyNumberFormat="1" applyFont="1"/>
    <xf numFmtId="166" fontId="19" fillId="0" borderId="27" xfId="43" applyNumberFormat="1" applyFont="1" applyBorder="1"/>
    <xf numFmtId="0" fontId="19" fillId="0" borderId="26" xfId="43" applyFont="1" applyBorder="1"/>
    <xf numFmtId="0" fontId="19" fillId="0" borderId="27" xfId="43" applyFont="1" applyBorder="1"/>
    <xf numFmtId="0" fontId="19" fillId="0" borderId="28" xfId="43" applyFont="1" applyBorder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rmal 2" xfId="43" xr:uid="{3404272F-055A-4615-8CF0-137D8E338D78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2"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C2967620-4D5B-45BE-A47E-F4787B7F5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47.427363078707" createdVersion="8" refreshedVersion="8" minRefreshableVersion="3" recordCount="15" xr:uid="{78CCDB43-9938-442B-A85E-BF6A06EEEF03}">
  <cacheSource type="worksheet">
    <worksheetSource ref="A2:AT17" sheet="ESTADO DE CADA FACTURA"/>
  </cacheSource>
  <cacheFields count="46">
    <cacheField name="NIT_IPS" numFmtId="0">
      <sharedItems containsSemiMixedTypes="0" containsString="0" containsNumber="1" containsInteger="1" minValue="800212422" maxValue="800212422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51975" maxValue="692856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351975" maxValue="479787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1899-12-31T00:00:00" maxDate="2021-12-31T00:00:00"/>
    </cacheField>
    <cacheField name="VALOR_FACT_IPS" numFmtId="164">
      <sharedItems containsSemiMixedTypes="0" containsString="0" containsNumber="1" containsInteger="1" minValue="59600" maxValue="185284858"/>
    </cacheField>
    <cacheField name="SALDO_FACT_IPS" numFmtId="164">
      <sharedItems containsSemiMixedTypes="0" containsString="0" containsNumber="1" containsInteger="1" minValue="59600" maxValue="185284858"/>
    </cacheField>
    <cacheField name="OBSERVACION_SASS" numFmtId="0">
      <sharedItems/>
    </cacheField>
    <cacheField name="ESTADO EPS JULIO 05 DEL 2022" numFmtId="0">
      <sharedItems count="3">
        <s v="FACTURA NO RADICADA"/>
        <s v="FACTURA PENDIENTE DE PROGRAMACIÓN DE PAGO"/>
        <s v="FACTURA CANCELADA PARCIAL Y SALDO PENDIENTE DE PROGRAMACIÒN DE PAGO"/>
      </sharedItems>
    </cacheField>
    <cacheField name="POR PAGAR SAP" numFmtId="0">
      <sharedItems containsString="0" containsBlank="1" containsNumber="1" containsInteger="1" minValue="2110371" maxValue="12830353"/>
    </cacheField>
    <cacheField name="DOCUMENTO CONTABLE" numFmtId="0">
      <sharedItems containsString="0" containsBlank="1" containsNumber="1" containsInteger="1" minValue="1221977406" maxValue="1908633966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ÒN VAGLO" numFmtId="0">
      <sharedItems containsNonDate="0" containsString="0" containsBlank="1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11785212" maxValue="105470502"/>
    </cacheField>
    <cacheField name="VALOR_NOTA_CREDITO" numFmtId="164">
      <sharedItems containsString="0" containsBlank="1" containsNumber="1" containsInteger="1" minValue="0" maxValue="764600"/>
    </cacheField>
    <cacheField name="VALOR_NOTA_DEBITO" numFmtId="164">
      <sharedItems containsString="0" containsBlank="1" containsNumber="1" containsInteger="1" minValue="0" maxValue="0"/>
    </cacheField>
    <cacheField name="VALOR_DESCCOMERCIAL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374460"/>
    </cacheField>
    <cacheField name="OBSERVACION_GLOSA_ACEPTADA" numFmtId="0">
      <sharedItems containsBlank="1"/>
    </cacheField>
    <cacheField name="VALOR_CRUZADO_SASS" numFmtId="164">
      <sharedItems containsString="0" containsBlank="1" containsNumber="1" containsInteger="1" minValue="11268212" maxValue="105096042"/>
    </cacheField>
    <cacheField name="SALDO_SASS" numFmtId="164">
      <sharedItems containsString="0" containsBlank="1" containsNumber="1" containsInteger="1" minValue="0" maxValue="0"/>
    </cacheField>
    <cacheField name="RETENCION" numFmtId="164">
      <sharedItems containsString="0" containsBlank="1" containsNumber="1" minValue="2058852.04" maxValue="2058852.04"/>
    </cacheField>
    <cacheField name="VALO_CANCELADO_SAP" numFmtId="164">
      <sharedItems containsString="0" containsBlank="1" containsNumber="1" containsInteger="1" minValue="100883750" maxValue="100883750"/>
    </cacheField>
    <cacheField name="DOC_COMPENSACION_SAP" numFmtId="0">
      <sharedItems containsString="0" containsBlank="1" containsNumber="1" containsInteger="1" minValue="4800054915" maxValue="4800054915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0">
      <sharedItems containsNonDate="0" containsDate="1" containsString="0" containsBlank="1" minDate="2020-09-12T00:00:00" maxDate="2021-12-30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2" maxValue="2"/>
    </cacheField>
    <cacheField name="F_PROBABLE_PAGO_SASS" numFmtId="0">
      <sharedItems containsString="0" containsBlank="1" containsNumber="1" containsInteger="1" minValue="20211001" maxValue="20220505"/>
    </cacheField>
    <cacheField name="F_RAD_SASS" numFmtId="0">
      <sharedItems containsString="0" containsBlank="1" containsNumber="1" containsInteger="1" minValue="20210917" maxValue="20220421"/>
    </cacheField>
    <cacheField name="VALOR_REPORTADO_CRICULAR 030" numFmtId="0">
      <sharedItems containsString="0" containsBlank="1" containsNumber="1" containsInteger="1" minValue="11785212" maxValue="105470502"/>
    </cacheField>
    <cacheField name="VALOR_GLOSA_ACEPTADA_REPORTADO_CIRCULAR 030" numFmtId="0">
      <sharedItems containsString="0" containsBlank="1" containsNumber="1" containsInteger="1" minValue="374460" maxValue="764600"/>
    </cacheField>
    <cacheField name="F_CORTE" numFmtId="0">
      <sharedItems containsSemiMixedTypes="0" containsString="0" containsNumber="1" containsInteger="1" minValue="20220705" maxValue="202207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n v="800212422"/>
    <s v="CLINICA FARALLONES S.A"/>
    <s v="CLFR"/>
    <n v="439106"/>
    <m/>
    <m/>
    <m/>
    <s v="CLFR_439106"/>
    <s v="800212422_CLFR_439106"/>
    <d v="2021-06-30T00:00:00"/>
    <n v="575785"/>
    <n v="575785"/>
    <s v="A)Factura no radicada en ERP"/>
    <x v="0"/>
    <m/>
    <m/>
    <m/>
    <m/>
    <m/>
    <s v="no_cruza"/>
    <m/>
    <m/>
    <m/>
    <m/>
    <m/>
    <m/>
    <m/>
    <m/>
    <m/>
    <m/>
    <m/>
    <m/>
    <m/>
    <m/>
    <m/>
    <d v="2021-06-30T00:00:00"/>
    <m/>
    <m/>
    <m/>
    <m/>
    <m/>
    <m/>
    <m/>
    <m/>
    <m/>
    <n v="20220705"/>
  </r>
  <r>
    <n v="800212422"/>
    <s v="CLINICA FARALLONES S.A"/>
    <s v="CLFR"/>
    <n v="491791"/>
    <m/>
    <m/>
    <m/>
    <s v="CLFR_491791"/>
    <s v="800212422_CLFR_491791"/>
    <d v="2021-12-30T00:00:00"/>
    <n v="719239"/>
    <n v="719239"/>
    <s v="A)Factura no radicada en ERP"/>
    <x v="0"/>
    <m/>
    <m/>
    <m/>
    <m/>
    <m/>
    <s v="no_cruza"/>
    <m/>
    <m/>
    <m/>
    <m/>
    <m/>
    <m/>
    <m/>
    <m/>
    <m/>
    <m/>
    <m/>
    <m/>
    <m/>
    <m/>
    <m/>
    <d v="2021-12-29T00:00:00"/>
    <m/>
    <m/>
    <m/>
    <m/>
    <m/>
    <m/>
    <m/>
    <m/>
    <m/>
    <n v="20220705"/>
  </r>
  <r>
    <n v="800212422"/>
    <s v="CLINICA FARALLONES S.A"/>
    <s v="CLFR"/>
    <n v="510406"/>
    <m/>
    <m/>
    <m/>
    <s v="CLFR_510406"/>
    <s v="800212422_CLFR_510406"/>
    <d v="2021-12-30T00:00:00"/>
    <n v="2411283"/>
    <n v="2411283"/>
    <s v="A)Factura no radicada en ERP"/>
    <x v="0"/>
    <m/>
    <m/>
    <m/>
    <m/>
    <m/>
    <s v="no_cruza"/>
    <m/>
    <m/>
    <m/>
    <m/>
    <m/>
    <m/>
    <m/>
    <m/>
    <m/>
    <m/>
    <m/>
    <m/>
    <m/>
    <m/>
    <m/>
    <d v="2021-12-29T00:00:00"/>
    <m/>
    <m/>
    <m/>
    <m/>
    <m/>
    <m/>
    <m/>
    <m/>
    <m/>
    <n v="20220705"/>
  </r>
  <r>
    <n v="800212422"/>
    <s v="CLINICA FARALLONES S.A"/>
    <s v="CLFR"/>
    <n v="510407"/>
    <m/>
    <m/>
    <m/>
    <s v="CLFR_510407"/>
    <s v="800212422_CLFR_510407"/>
    <d v="2021-12-30T00:00:00"/>
    <n v="126000"/>
    <n v="126000"/>
    <s v="A)Factura no radicada en ERP"/>
    <x v="0"/>
    <m/>
    <m/>
    <m/>
    <m/>
    <m/>
    <s v="no_cruza"/>
    <m/>
    <m/>
    <m/>
    <m/>
    <m/>
    <m/>
    <m/>
    <m/>
    <m/>
    <m/>
    <m/>
    <m/>
    <m/>
    <m/>
    <m/>
    <d v="2021-12-29T00:00:00"/>
    <m/>
    <m/>
    <m/>
    <m/>
    <m/>
    <m/>
    <m/>
    <m/>
    <m/>
    <n v="20220705"/>
  </r>
  <r>
    <n v="800212422"/>
    <s v="CLINICA FARALLONES S.A"/>
    <s v="CLFR"/>
    <n v="510997"/>
    <m/>
    <m/>
    <m/>
    <s v="CLFR_510997"/>
    <s v="800212422_CLFR_510997"/>
    <d v="2021-12-30T00:00:00"/>
    <n v="654740"/>
    <n v="654740"/>
    <s v="A)Factura no radicada en ERP"/>
    <x v="0"/>
    <m/>
    <m/>
    <m/>
    <m/>
    <m/>
    <s v="no_cruza"/>
    <m/>
    <m/>
    <m/>
    <m/>
    <m/>
    <m/>
    <m/>
    <m/>
    <m/>
    <m/>
    <m/>
    <m/>
    <m/>
    <m/>
    <m/>
    <d v="2021-12-29T00:00:00"/>
    <m/>
    <m/>
    <m/>
    <m/>
    <m/>
    <m/>
    <m/>
    <m/>
    <m/>
    <n v="20220705"/>
  </r>
  <r>
    <n v="800212422"/>
    <s v="CLINICA FARALLONES S.A"/>
    <s v="CLFR"/>
    <n v="518243"/>
    <m/>
    <m/>
    <m/>
    <s v="CLFR_518243"/>
    <s v="800212422_CLFR_518243"/>
    <d v="2021-12-30T00:00:00"/>
    <n v="696205"/>
    <n v="696205"/>
    <s v="A)Factura no radicada en ERP"/>
    <x v="0"/>
    <m/>
    <m/>
    <m/>
    <m/>
    <m/>
    <s v="no_cruza"/>
    <m/>
    <m/>
    <m/>
    <m/>
    <m/>
    <m/>
    <m/>
    <m/>
    <m/>
    <m/>
    <m/>
    <m/>
    <m/>
    <m/>
    <m/>
    <d v="2021-12-29T00:00:00"/>
    <m/>
    <m/>
    <m/>
    <m/>
    <m/>
    <m/>
    <m/>
    <m/>
    <m/>
    <n v="20220705"/>
  </r>
  <r>
    <n v="800212422"/>
    <s v="CLINICA FARALLONES S.A"/>
    <s v="CLFR"/>
    <n v="520029"/>
    <m/>
    <m/>
    <m/>
    <s v="CLFR_520029"/>
    <s v="800212422_CLFR_520029"/>
    <d v="2021-12-30T00:00:00"/>
    <n v="327481"/>
    <n v="327481"/>
    <s v="A)Factura no radicada en ERP"/>
    <x v="0"/>
    <m/>
    <m/>
    <m/>
    <m/>
    <m/>
    <s v="no_cruza"/>
    <m/>
    <m/>
    <m/>
    <m/>
    <m/>
    <m/>
    <m/>
    <m/>
    <m/>
    <m/>
    <m/>
    <m/>
    <m/>
    <m/>
    <m/>
    <d v="2021-12-29T00:00:00"/>
    <m/>
    <m/>
    <m/>
    <m/>
    <m/>
    <m/>
    <m/>
    <m/>
    <m/>
    <n v="20220705"/>
  </r>
  <r>
    <n v="800212422"/>
    <s v="CLINICA FARALLONES S.A"/>
    <s v="CLFR"/>
    <n v="523126"/>
    <m/>
    <m/>
    <m/>
    <s v="CLFR_523126"/>
    <s v="800212422_CLFR_523126"/>
    <d v="2021-12-30T00:00:00"/>
    <n v="981992"/>
    <n v="981992"/>
    <s v="A)Factura no radicada en ERP"/>
    <x v="0"/>
    <m/>
    <m/>
    <m/>
    <m/>
    <m/>
    <s v="no_cruza"/>
    <m/>
    <m/>
    <m/>
    <m/>
    <m/>
    <m/>
    <m/>
    <m/>
    <m/>
    <m/>
    <m/>
    <m/>
    <m/>
    <m/>
    <m/>
    <d v="2021-12-29T00:00:00"/>
    <m/>
    <m/>
    <m/>
    <m/>
    <m/>
    <m/>
    <m/>
    <m/>
    <m/>
    <n v="20220705"/>
  </r>
  <r>
    <n v="800212422"/>
    <s v="CLINICA FARALLONES S.A"/>
    <s v="CLFR"/>
    <n v="646383"/>
    <m/>
    <m/>
    <m/>
    <s v="CLFR_646383"/>
    <s v="800212422_CLFR_646383"/>
    <d v="1899-12-31T00:00:00"/>
    <n v="59600"/>
    <n v="596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20705"/>
  </r>
  <r>
    <n v="800212422"/>
    <s v="CLINICA FARALLONES S.A"/>
    <s v="CLFR"/>
    <n v="661914"/>
    <m/>
    <m/>
    <m/>
    <s v="CLFR_661914"/>
    <s v="800212422_CLFR_661914"/>
    <d v="1899-12-31T00:00:00"/>
    <n v="8389276"/>
    <n v="8389276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20705"/>
  </r>
  <r>
    <n v="800212422"/>
    <s v="CLINICA FARALLONES S.A"/>
    <s v="CLFR"/>
    <n v="667848"/>
    <m/>
    <m/>
    <m/>
    <s v="CLFR_667848"/>
    <s v="800212422_CLFR_667848"/>
    <d v="1899-12-31T00:00:00"/>
    <n v="185284858"/>
    <n v="18528485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20705"/>
  </r>
  <r>
    <n v="800212422"/>
    <s v="CLINICA FARALLONES S.A"/>
    <s v="CLFR"/>
    <n v="692856"/>
    <m/>
    <m/>
    <m/>
    <s v="CLFR_692856"/>
    <s v="800212422_CLFR_692856"/>
    <d v="1899-12-31T00:00:00"/>
    <n v="324742"/>
    <n v="32474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20705"/>
  </r>
  <r>
    <n v="800212422"/>
    <s v="CLINICA FARALLONES S.A"/>
    <s v="CLFR"/>
    <n v="351975"/>
    <s v="CLFR"/>
    <n v="351975"/>
    <m/>
    <s v="CLFR_351975"/>
    <s v="800212422_CLFR_351975"/>
    <d v="2020-09-15T00:00:00"/>
    <n v="13856797"/>
    <n v="13092197"/>
    <s v="B)Factura sin saldo ERP/conciliar diferencia glosa aceptada"/>
    <x v="1"/>
    <n v="12830353"/>
    <n v="1908633966"/>
    <m/>
    <m/>
    <m/>
    <s v="OK"/>
    <n v="13856797"/>
    <n v="764600"/>
    <n v="0"/>
    <n v="0"/>
    <n v="0"/>
    <m/>
    <n v="13092197"/>
    <n v="0"/>
    <m/>
    <m/>
    <m/>
    <m/>
    <m/>
    <m/>
    <m/>
    <d v="2020-09-12T00:00:00"/>
    <m/>
    <n v="2"/>
    <m/>
    <m/>
    <n v="2"/>
    <n v="20211001"/>
    <n v="20210917"/>
    <n v="13856797"/>
    <n v="764600"/>
    <n v="20220705"/>
  </r>
  <r>
    <n v="800212422"/>
    <s v="CLINICA FARALLONES S.A"/>
    <s v="CLFR"/>
    <n v="428135"/>
    <s v="CLFR"/>
    <n v="428135"/>
    <m/>
    <s v="CLFR_428135"/>
    <s v="800212422_CLFR_428135"/>
    <d v="2021-02-28T00:00:00"/>
    <n v="11785212"/>
    <n v="11268212"/>
    <s v="B)Factura sin saldo ERP/conciliar diferencia glosa aceptada"/>
    <x v="1"/>
    <n v="11042848"/>
    <n v="1908627577"/>
    <m/>
    <m/>
    <m/>
    <s v="OK"/>
    <n v="11785212"/>
    <n v="517000"/>
    <n v="0"/>
    <n v="0"/>
    <n v="0"/>
    <m/>
    <n v="11268212"/>
    <n v="0"/>
    <m/>
    <m/>
    <m/>
    <m/>
    <m/>
    <m/>
    <m/>
    <d v="2021-02-28T00:00:00"/>
    <m/>
    <n v="2"/>
    <m/>
    <m/>
    <n v="2"/>
    <n v="20211001"/>
    <n v="20210917"/>
    <n v="11785212"/>
    <n v="517000"/>
    <n v="20220705"/>
  </r>
  <r>
    <n v="800212422"/>
    <s v="CLINICA FARALLONES S.A"/>
    <s v="CLFR"/>
    <n v="479787"/>
    <s v="CLFR"/>
    <n v="479787"/>
    <m/>
    <s v="CLFR_479787"/>
    <s v="800212422_CLFR_479787"/>
    <d v="2021-11-18T00:00:00"/>
    <n v="105470502"/>
    <n v="4212292"/>
    <s v="B)Factura sin saldo ERP/conciliar diferencia glosa aceptada"/>
    <x v="2"/>
    <n v="2110371"/>
    <n v="1221977406"/>
    <m/>
    <m/>
    <m/>
    <s v="OK"/>
    <n v="105470502"/>
    <n v="0"/>
    <n v="0"/>
    <n v="0"/>
    <n v="374460"/>
    <s v="glosa  concilaida por la Dra. Maiver Acevedo -Elizabeth F.chilito EPS levanta $2.153.440  IPS  acepta 374.460contabiliza Jose Avilio Manquillo"/>
    <n v="105096042"/>
    <n v="0"/>
    <n v="2058852.04"/>
    <n v="100883750"/>
    <n v="4800054915"/>
    <s v="12.05.2022"/>
    <m/>
    <m/>
    <m/>
    <d v="2021-10-22T00:00:00"/>
    <m/>
    <n v="2"/>
    <m/>
    <m/>
    <n v="2"/>
    <n v="20220505"/>
    <n v="20220421"/>
    <n v="105470502"/>
    <n v="374460"/>
    <n v="202207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9B65A15-80A7-40E2-ACF7-89538B6FC98B}" name="TablaDinámica1" cacheId="2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F7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4">
        <item x="2"/>
        <item x="0"/>
        <item x="1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FACTURAS " fld="8" subtotal="count" baseField="0" baseItem="0"/>
    <dataField name="SALDO FACT IPS " fld="11" baseField="0" baseItem="0" numFmtId="164"/>
    <dataField name="POR PAGAR " fld="14" baseField="0" baseItem="0" numFmtId="164"/>
    <dataField name="RETENCIÒN" fld="28" baseField="0" baseItem="0" numFmtId="164"/>
    <dataField name="VALOR CANCELADO" fld="29" baseField="0" baseItem="0" numFmtId="164"/>
  </dataFields>
  <formats count="7">
    <format dxfId="8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5">
      <pivotArea field="13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workbookViewId="0">
      <selection activeCell="G7" sqref="G7"/>
    </sheetView>
  </sheetViews>
  <sheetFormatPr baseColWidth="10" defaultColWidth="13.5703125" defaultRowHeight="15" x14ac:dyDescent="0.25"/>
  <cols>
    <col min="6" max="6" width="13.5703125" style="1"/>
    <col min="11" max="11" width="13.5703125" style="1"/>
    <col min="12" max="13" width="15.140625" bestFit="1" customWidth="1"/>
  </cols>
  <sheetData>
    <row r="1" spans="1:13" x14ac:dyDescent="0.25">
      <c r="L1" s="4">
        <f>SUBTOTAL(9,L3:L17)</f>
        <v>331663712</v>
      </c>
      <c r="M1" s="4">
        <f>SUBTOTAL(9,M3:M17)</f>
        <v>229123902</v>
      </c>
    </row>
    <row r="2" spans="1:13" ht="45" x14ac:dyDescent="0.25">
      <c r="A2" s="2" t="s">
        <v>0</v>
      </c>
      <c r="B2" s="2" t="s">
        <v>1</v>
      </c>
      <c r="C2" s="2" t="s">
        <v>1</v>
      </c>
      <c r="D2" s="2" t="s">
        <v>1</v>
      </c>
      <c r="E2" s="2" t="s">
        <v>2</v>
      </c>
      <c r="F2" s="3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3" t="s">
        <v>8</v>
      </c>
      <c r="L2" s="2" t="s">
        <v>30</v>
      </c>
      <c r="M2" s="2" t="s">
        <v>31</v>
      </c>
    </row>
    <row r="3" spans="1:13" x14ac:dyDescent="0.25">
      <c r="A3" t="s">
        <v>29</v>
      </c>
      <c r="B3" t="s">
        <v>10</v>
      </c>
      <c r="C3" t="s">
        <v>32</v>
      </c>
      <c r="D3">
        <v>351975</v>
      </c>
      <c r="E3" t="s">
        <v>11</v>
      </c>
      <c r="F3" s="1">
        <v>44089.791666666664</v>
      </c>
      <c r="G3" t="s">
        <v>12</v>
      </c>
      <c r="H3">
        <v>890303093</v>
      </c>
      <c r="I3" t="s">
        <v>9</v>
      </c>
      <c r="J3">
        <v>30121</v>
      </c>
      <c r="K3" s="1">
        <v>44086.509027777778</v>
      </c>
      <c r="L3" s="4">
        <v>13856797</v>
      </c>
      <c r="M3" s="4">
        <v>13092197</v>
      </c>
    </row>
    <row r="4" spans="1:13" x14ac:dyDescent="0.25">
      <c r="A4" t="s">
        <v>29</v>
      </c>
      <c r="B4" t="s">
        <v>13</v>
      </c>
      <c r="C4" t="s">
        <v>32</v>
      </c>
      <c r="D4">
        <v>428135</v>
      </c>
      <c r="E4" t="s">
        <v>11</v>
      </c>
      <c r="F4" s="1">
        <v>44255.409722222219</v>
      </c>
      <c r="G4" t="s">
        <v>12</v>
      </c>
      <c r="H4">
        <v>890303093</v>
      </c>
      <c r="I4" t="s">
        <v>9</v>
      </c>
      <c r="J4">
        <v>31023</v>
      </c>
      <c r="K4" s="1">
        <v>44255.37222222222</v>
      </c>
      <c r="L4" s="4">
        <v>11785212</v>
      </c>
      <c r="M4" s="4">
        <v>11268212</v>
      </c>
    </row>
    <row r="5" spans="1:13" x14ac:dyDescent="0.25">
      <c r="A5" t="s">
        <v>29</v>
      </c>
      <c r="B5" t="s">
        <v>14</v>
      </c>
      <c r="C5" t="s">
        <v>32</v>
      </c>
      <c r="D5">
        <v>439106</v>
      </c>
      <c r="E5" t="s">
        <v>15</v>
      </c>
      <c r="F5" s="1">
        <v>44377.999305555553</v>
      </c>
      <c r="G5" t="s">
        <v>12</v>
      </c>
      <c r="H5">
        <v>890303093</v>
      </c>
      <c r="I5" t="s">
        <v>9</v>
      </c>
      <c r="J5">
        <v>31751</v>
      </c>
      <c r="K5" s="1">
        <v>44377.996527777781</v>
      </c>
      <c r="L5" s="4">
        <v>575785</v>
      </c>
      <c r="M5" s="4">
        <v>575785</v>
      </c>
    </row>
    <row r="6" spans="1:13" x14ac:dyDescent="0.25">
      <c r="A6" t="s">
        <v>29</v>
      </c>
      <c r="B6" t="s">
        <v>16</v>
      </c>
      <c r="C6" t="s">
        <v>32</v>
      </c>
      <c r="D6">
        <v>479787</v>
      </c>
      <c r="E6" t="s">
        <v>11</v>
      </c>
      <c r="F6" s="1">
        <v>44518.617361111108</v>
      </c>
      <c r="G6" t="s">
        <v>12</v>
      </c>
      <c r="H6">
        <v>890303093</v>
      </c>
      <c r="I6" t="s">
        <v>9</v>
      </c>
      <c r="J6">
        <v>32430</v>
      </c>
      <c r="K6" s="1">
        <v>44491.619444444441</v>
      </c>
      <c r="L6" s="4">
        <v>105470502</v>
      </c>
      <c r="M6" s="4">
        <v>4212292</v>
      </c>
    </row>
    <row r="7" spans="1:13" x14ac:dyDescent="0.25">
      <c r="A7" t="s">
        <v>29</v>
      </c>
      <c r="B7" t="s">
        <v>17</v>
      </c>
      <c r="C7" t="s">
        <v>32</v>
      </c>
      <c r="D7">
        <v>491791</v>
      </c>
      <c r="E7" t="s">
        <v>15</v>
      </c>
      <c r="F7" s="1">
        <v>44560.503472222219</v>
      </c>
      <c r="G7" t="s">
        <v>12</v>
      </c>
      <c r="H7">
        <v>890303093</v>
      </c>
      <c r="I7" t="s">
        <v>9</v>
      </c>
      <c r="J7">
        <v>32951</v>
      </c>
      <c r="K7" s="1">
        <v>44559.590277777781</v>
      </c>
      <c r="L7" s="4">
        <v>719239</v>
      </c>
      <c r="M7" s="4">
        <v>719239</v>
      </c>
    </row>
    <row r="8" spans="1:13" x14ac:dyDescent="0.25">
      <c r="A8" t="s">
        <v>29</v>
      </c>
      <c r="B8" t="s">
        <v>18</v>
      </c>
      <c r="C8" t="s">
        <v>32</v>
      </c>
      <c r="D8">
        <v>510406</v>
      </c>
      <c r="E8" t="s">
        <v>15</v>
      </c>
      <c r="F8" s="1">
        <v>44560.503472222219</v>
      </c>
      <c r="G8" t="s">
        <v>12</v>
      </c>
      <c r="H8">
        <v>890303093</v>
      </c>
      <c r="I8" t="s">
        <v>9</v>
      </c>
      <c r="J8">
        <v>32951</v>
      </c>
      <c r="K8" s="1">
        <v>44559.590277777781</v>
      </c>
      <c r="L8" s="4">
        <v>2411283</v>
      </c>
      <c r="M8" s="4">
        <v>2411283</v>
      </c>
    </row>
    <row r="9" spans="1:13" x14ac:dyDescent="0.25">
      <c r="A9" t="s">
        <v>29</v>
      </c>
      <c r="B9" t="s">
        <v>19</v>
      </c>
      <c r="C9" t="s">
        <v>32</v>
      </c>
      <c r="D9">
        <v>510407</v>
      </c>
      <c r="E9" t="s">
        <v>15</v>
      </c>
      <c r="F9" s="1">
        <v>44560.503472222219</v>
      </c>
      <c r="G9" t="s">
        <v>12</v>
      </c>
      <c r="H9">
        <v>890303093</v>
      </c>
      <c r="I9" t="s">
        <v>9</v>
      </c>
      <c r="J9">
        <v>32951</v>
      </c>
      <c r="K9" s="1">
        <v>44559.590277777781</v>
      </c>
      <c r="L9" s="4">
        <v>126000</v>
      </c>
      <c r="M9" s="4">
        <v>126000</v>
      </c>
    </row>
    <row r="10" spans="1:13" x14ac:dyDescent="0.25">
      <c r="A10" t="s">
        <v>29</v>
      </c>
      <c r="B10" t="s">
        <v>20</v>
      </c>
      <c r="C10" t="s">
        <v>32</v>
      </c>
      <c r="D10">
        <v>510997</v>
      </c>
      <c r="E10" t="s">
        <v>15</v>
      </c>
      <c r="F10" s="1">
        <v>44560.503472222219</v>
      </c>
      <c r="G10" t="s">
        <v>12</v>
      </c>
      <c r="H10">
        <v>890303093</v>
      </c>
      <c r="I10" t="s">
        <v>9</v>
      </c>
      <c r="J10">
        <v>32951</v>
      </c>
      <c r="K10" s="1">
        <v>44559.590277777781</v>
      </c>
      <c r="L10" s="4">
        <v>654740</v>
      </c>
      <c r="M10" s="4">
        <v>654740</v>
      </c>
    </row>
    <row r="11" spans="1:13" x14ac:dyDescent="0.25">
      <c r="A11" t="s">
        <v>29</v>
      </c>
      <c r="B11" t="s">
        <v>21</v>
      </c>
      <c r="C11" t="s">
        <v>32</v>
      </c>
      <c r="D11">
        <v>518243</v>
      </c>
      <c r="E11" t="s">
        <v>15</v>
      </c>
      <c r="F11" s="1">
        <v>44560.503472222219</v>
      </c>
      <c r="G11" t="s">
        <v>12</v>
      </c>
      <c r="H11">
        <v>890303093</v>
      </c>
      <c r="I11" t="s">
        <v>9</v>
      </c>
      <c r="J11">
        <v>32951</v>
      </c>
      <c r="K11" s="1">
        <v>44559.590277777781</v>
      </c>
      <c r="L11" s="4">
        <v>696205</v>
      </c>
      <c r="M11" s="4">
        <v>696205</v>
      </c>
    </row>
    <row r="12" spans="1:13" x14ac:dyDescent="0.25">
      <c r="A12" t="s">
        <v>29</v>
      </c>
      <c r="B12" t="s">
        <v>22</v>
      </c>
      <c r="C12" t="s">
        <v>32</v>
      </c>
      <c r="D12">
        <v>520029</v>
      </c>
      <c r="E12" t="s">
        <v>15</v>
      </c>
      <c r="F12" s="1">
        <v>44560.503472222219</v>
      </c>
      <c r="G12" t="s">
        <v>12</v>
      </c>
      <c r="H12">
        <v>890303093</v>
      </c>
      <c r="I12" t="s">
        <v>9</v>
      </c>
      <c r="J12">
        <v>32951</v>
      </c>
      <c r="K12" s="1">
        <v>44559.590277777781</v>
      </c>
      <c r="L12" s="4">
        <v>327481</v>
      </c>
      <c r="M12" s="4">
        <v>327481</v>
      </c>
    </row>
    <row r="13" spans="1:13" x14ac:dyDescent="0.25">
      <c r="A13" t="s">
        <v>29</v>
      </c>
      <c r="B13" t="s">
        <v>23</v>
      </c>
      <c r="C13" t="s">
        <v>32</v>
      </c>
      <c r="D13">
        <v>523126</v>
      </c>
      <c r="E13" t="s">
        <v>15</v>
      </c>
      <c r="F13" s="1">
        <v>44560.503472222219</v>
      </c>
      <c r="G13" t="s">
        <v>12</v>
      </c>
      <c r="H13">
        <v>890303093</v>
      </c>
      <c r="I13" t="s">
        <v>9</v>
      </c>
      <c r="J13">
        <v>32951</v>
      </c>
      <c r="K13" s="1">
        <v>44559.590277777781</v>
      </c>
      <c r="L13" s="4">
        <v>981992</v>
      </c>
      <c r="M13" s="4">
        <v>981992</v>
      </c>
    </row>
    <row r="14" spans="1:13" x14ac:dyDescent="0.25">
      <c r="A14" t="s">
        <v>29</v>
      </c>
      <c r="B14" t="s">
        <v>24</v>
      </c>
      <c r="C14" t="s">
        <v>32</v>
      </c>
      <c r="D14">
        <v>646383</v>
      </c>
      <c r="E14" t="s">
        <v>25</v>
      </c>
      <c r="F14" s="1">
        <v>1</v>
      </c>
      <c r="G14" t="s">
        <v>12</v>
      </c>
      <c r="H14">
        <v>890303093</v>
      </c>
      <c r="I14" t="s">
        <v>9</v>
      </c>
      <c r="L14" s="4">
        <v>59600</v>
      </c>
      <c r="M14" s="4">
        <v>59600</v>
      </c>
    </row>
    <row r="15" spans="1:13" x14ac:dyDescent="0.25">
      <c r="A15" t="s">
        <v>29</v>
      </c>
      <c r="B15" t="s">
        <v>26</v>
      </c>
      <c r="C15" t="s">
        <v>32</v>
      </c>
      <c r="D15">
        <v>661914</v>
      </c>
      <c r="E15" t="s">
        <v>25</v>
      </c>
      <c r="F15" s="1">
        <v>1</v>
      </c>
      <c r="G15" t="s">
        <v>12</v>
      </c>
      <c r="H15">
        <v>890303093</v>
      </c>
      <c r="I15" t="s">
        <v>9</v>
      </c>
      <c r="L15" s="4">
        <v>8389276</v>
      </c>
      <c r="M15" s="4">
        <v>8389276</v>
      </c>
    </row>
    <row r="16" spans="1:13" x14ac:dyDescent="0.25">
      <c r="A16" t="s">
        <v>29</v>
      </c>
      <c r="B16" t="s">
        <v>27</v>
      </c>
      <c r="C16" t="s">
        <v>32</v>
      </c>
      <c r="D16">
        <v>667848</v>
      </c>
      <c r="E16" t="s">
        <v>25</v>
      </c>
      <c r="F16" s="1">
        <v>1</v>
      </c>
      <c r="G16" t="s">
        <v>12</v>
      </c>
      <c r="H16">
        <v>890303093</v>
      </c>
      <c r="I16" t="s">
        <v>9</v>
      </c>
      <c r="L16" s="4">
        <v>185284858</v>
      </c>
      <c r="M16" s="4">
        <v>185284858</v>
      </c>
    </row>
    <row r="17" spans="1:13" x14ac:dyDescent="0.25">
      <c r="A17" t="s">
        <v>29</v>
      </c>
      <c r="B17" t="s">
        <v>28</v>
      </c>
      <c r="C17" t="s">
        <v>32</v>
      </c>
      <c r="D17">
        <v>692856</v>
      </c>
      <c r="E17" t="s">
        <v>25</v>
      </c>
      <c r="F17" s="1">
        <v>1</v>
      </c>
      <c r="G17" t="s">
        <v>12</v>
      </c>
      <c r="H17">
        <v>890303093</v>
      </c>
      <c r="I17" t="s">
        <v>9</v>
      </c>
      <c r="L17" s="4">
        <v>324742</v>
      </c>
      <c r="M17" s="4">
        <v>324742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F2515-F373-4965-A2A3-ACADD16D8438}">
  <dimension ref="A3:F7"/>
  <sheetViews>
    <sheetView showGridLines="0" zoomScale="85" zoomScaleNormal="85" workbookViewId="0">
      <selection activeCell="D4" sqref="D4"/>
    </sheetView>
  </sheetViews>
  <sheetFormatPr baseColWidth="10" defaultRowHeight="15" x14ac:dyDescent="0.25"/>
  <cols>
    <col min="1" max="1" width="74.28515625" bestFit="1" customWidth="1"/>
    <col min="2" max="2" width="10.5703125" bestFit="1" customWidth="1"/>
    <col min="3" max="3" width="15.28515625" bestFit="1" customWidth="1"/>
    <col min="4" max="4" width="11.7109375" bestFit="1" customWidth="1"/>
    <col min="5" max="5" width="11.140625" bestFit="1" customWidth="1"/>
    <col min="6" max="6" width="18.42578125" bestFit="1" customWidth="1"/>
  </cols>
  <sheetData>
    <row r="3" spans="1:6" x14ac:dyDescent="0.25">
      <c r="A3" s="18" t="s">
        <v>120</v>
      </c>
      <c r="B3" s="24" t="s">
        <v>121</v>
      </c>
      <c r="C3" s="19" t="s">
        <v>122</v>
      </c>
      <c r="D3" s="19" t="s">
        <v>123</v>
      </c>
      <c r="E3" s="19" t="s">
        <v>124</v>
      </c>
      <c r="F3" s="20" t="s">
        <v>125</v>
      </c>
    </row>
    <row r="4" spans="1:6" x14ac:dyDescent="0.25">
      <c r="A4" s="12" t="s">
        <v>86</v>
      </c>
      <c r="B4" s="25">
        <v>1</v>
      </c>
      <c r="C4" s="13">
        <v>4212292</v>
      </c>
      <c r="D4" s="13">
        <v>2110371</v>
      </c>
      <c r="E4" s="13">
        <v>2058852.04</v>
      </c>
      <c r="F4" s="14">
        <v>100883750</v>
      </c>
    </row>
    <row r="5" spans="1:6" x14ac:dyDescent="0.25">
      <c r="A5" s="15" t="s">
        <v>77</v>
      </c>
      <c r="B5" s="26">
        <v>12</v>
      </c>
      <c r="C5" s="16">
        <v>200551201</v>
      </c>
      <c r="D5" s="16"/>
      <c r="E5" s="16"/>
      <c r="F5" s="17"/>
    </row>
    <row r="6" spans="1:6" x14ac:dyDescent="0.25">
      <c r="A6" s="15" t="s">
        <v>79</v>
      </c>
      <c r="B6" s="26">
        <v>2</v>
      </c>
      <c r="C6" s="16">
        <v>24360409</v>
      </c>
      <c r="D6" s="16">
        <v>23873201</v>
      </c>
      <c r="E6" s="16"/>
      <c r="F6" s="17"/>
    </row>
    <row r="7" spans="1:6" x14ac:dyDescent="0.25">
      <c r="A7" s="21" t="s">
        <v>87</v>
      </c>
      <c r="B7" s="27">
        <v>15</v>
      </c>
      <c r="C7" s="22">
        <v>229123902</v>
      </c>
      <c r="D7" s="22">
        <v>25983572</v>
      </c>
      <c r="E7" s="22">
        <v>2058852.04</v>
      </c>
      <c r="F7" s="23">
        <v>100883750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FBDDD-BEE4-40C4-990B-7658AE273C41}">
  <dimension ref="A1:AT17"/>
  <sheetViews>
    <sheetView showGridLines="0" topLeftCell="T1" zoomScale="85" zoomScaleNormal="85" workbookViewId="0">
      <selection activeCell="AC17" sqref="AC17"/>
    </sheetView>
  </sheetViews>
  <sheetFormatPr baseColWidth="10" defaultRowHeight="15" x14ac:dyDescent="0.25"/>
  <cols>
    <col min="1" max="1" width="13.28515625" bestFit="1" customWidth="1"/>
    <col min="2" max="2" width="23.28515625" bestFit="1" customWidth="1"/>
    <col min="3" max="3" width="16.140625" bestFit="1" customWidth="1"/>
    <col min="4" max="4" width="16.42578125" bestFit="1" customWidth="1"/>
    <col min="5" max="5" width="16.5703125" bestFit="1" customWidth="1"/>
    <col min="6" max="6" width="16.42578125" bestFit="1" customWidth="1"/>
    <col min="7" max="7" width="16" bestFit="1" customWidth="1"/>
    <col min="8" max="8" width="14.42578125" bestFit="1" customWidth="1"/>
    <col min="9" max="9" width="22.7109375" bestFit="1" customWidth="1"/>
    <col min="10" max="10" width="16.28515625" bestFit="1" customWidth="1"/>
    <col min="11" max="12" width="20.140625" bestFit="1" customWidth="1"/>
    <col min="13" max="19" width="34.140625" customWidth="1"/>
    <col min="20" max="21" width="17.28515625" bestFit="1" customWidth="1"/>
    <col min="22" max="22" width="17" bestFit="1" customWidth="1"/>
    <col min="23" max="23" width="16.28515625" bestFit="1" customWidth="1"/>
    <col min="24" max="25" width="17.42578125" bestFit="1" customWidth="1"/>
    <col min="26" max="26" width="31.5703125" customWidth="1"/>
    <col min="27" max="27" width="16.7109375" bestFit="1" customWidth="1"/>
    <col min="28" max="29" width="16.42578125" bestFit="1" customWidth="1"/>
    <col min="30" max="30" width="16.5703125" bestFit="1" customWidth="1"/>
    <col min="31" max="31" width="18.5703125" bestFit="1" customWidth="1"/>
    <col min="32" max="32" width="19.140625" bestFit="1" customWidth="1"/>
    <col min="33" max="33" width="16.5703125" bestFit="1" customWidth="1"/>
    <col min="34" max="34" width="16.42578125" bestFit="1" customWidth="1"/>
    <col min="35" max="35" width="20.28515625" bestFit="1" customWidth="1"/>
    <col min="36" max="36" width="16.7109375" bestFit="1" customWidth="1"/>
    <col min="37" max="37" width="18.140625" bestFit="1" customWidth="1"/>
    <col min="38" max="38" width="16.5703125" bestFit="1" customWidth="1"/>
    <col min="39" max="39" width="18.5703125" bestFit="1" customWidth="1"/>
    <col min="40" max="40" width="16.7109375" bestFit="1" customWidth="1"/>
    <col min="41" max="42" width="17.5703125" bestFit="1" customWidth="1"/>
    <col min="43" max="43" width="16.42578125" bestFit="1" customWidth="1"/>
    <col min="44" max="44" width="22.28515625" bestFit="1" customWidth="1"/>
    <col min="45" max="45" width="30.42578125" bestFit="1" customWidth="1"/>
    <col min="46" max="46" width="14.140625" bestFit="1" customWidth="1"/>
  </cols>
  <sheetData>
    <row r="1" spans="1:46" x14ac:dyDescent="0.25">
      <c r="K1" s="11">
        <f>SUBTOTAL(9,K3:K17)</f>
        <v>331663712</v>
      </c>
      <c r="L1" s="11">
        <f>SUBTOTAL(9,L3:L17)</f>
        <v>229123902</v>
      </c>
      <c r="O1" s="11">
        <f>SUBTOTAL(9,O3:O17)</f>
        <v>25983572</v>
      </c>
      <c r="U1" s="11">
        <f>SUBTOTAL(9,U3:U17)</f>
        <v>131112511</v>
      </c>
      <c r="V1" s="11">
        <f>SUBTOTAL(9,V3:V17)</f>
        <v>1281600</v>
      </c>
      <c r="W1" s="11">
        <f>SUBTOTAL(9,W3:W17)</f>
        <v>0</v>
      </c>
      <c r="X1" s="11">
        <f>SUBTOTAL(9,X3:X17)</f>
        <v>0</v>
      </c>
      <c r="Y1" s="11">
        <f>SUBTOTAL(9,Y3:Y17)</f>
        <v>374460</v>
      </c>
      <c r="AA1" s="11">
        <f>SUBTOTAL(9,AA3:AA17)</f>
        <v>129456451</v>
      </c>
      <c r="AC1" s="11">
        <f>SUBTOTAL(9,AC3:AC17)</f>
        <v>2058852.04</v>
      </c>
      <c r="AD1" s="11">
        <f>SUBTOTAL(9,AD3:AD17)</f>
        <v>100883750</v>
      </c>
    </row>
    <row r="2" spans="1:46" ht="39.950000000000003" customHeight="1" x14ac:dyDescent="0.25">
      <c r="A2" s="8" t="s">
        <v>33</v>
      </c>
      <c r="B2" s="8" t="s">
        <v>34</v>
      </c>
      <c r="C2" s="8" t="s">
        <v>35</v>
      </c>
      <c r="D2" s="8" t="s">
        <v>36</v>
      </c>
      <c r="E2" s="8" t="s">
        <v>37</v>
      </c>
      <c r="F2" s="8" t="s">
        <v>38</v>
      </c>
      <c r="G2" s="8" t="s">
        <v>39</v>
      </c>
      <c r="H2" s="9" t="s">
        <v>88</v>
      </c>
      <c r="I2" s="9" t="s">
        <v>89</v>
      </c>
      <c r="J2" s="8" t="s">
        <v>40</v>
      </c>
      <c r="K2" s="8" t="s">
        <v>41</v>
      </c>
      <c r="L2" s="8" t="s">
        <v>42</v>
      </c>
      <c r="M2" s="8" t="s">
        <v>43</v>
      </c>
      <c r="N2" s="9" t="s">
        <v>78</v>
      </c>
      <c r="O2" s="9" t="s">
        <v>81</v>
      </c>
      <c r="P2" s="9" t="s">
        <v>82</v>
      </c>
      <c r="Q2" s="9" t="s">
        <v>83</v>
      </c>
      <c r="R2" s="9" t="s">
        <v>84</v>
      </c>
      <c r="S2" s="9" t="s">
        <v>85</v>
      </c>
      <c r="T2" s="8" t="s">
        <v>44</v>
      </c>
      <c r="U2" s="8" t="s">
        <v>45</v>
      </c>
      <c r="V2" s="8" t="s">
        <v>46</v>
      </c>
      <c r="W2" s="8" t="s">
        <v>47</v>
      </c>
      <c r="X2" s="8" t="s">
        <v>48</v>
      </c>
      <c r="Y2" s="9" t="s">
        <v>49</v>
      </c>
      <c r="Z2" s="9" t="s">
        <v>69</v>
      </c>
      <c r="AA2" s="8" t="s">
        <v>50</v>
      </c>
      <c r="AB2" s="8" t="s">
        <v>51</v>
      </c>
      <c r="AC2" s="9" t="s">
        <v>53</v>
      </c>
      <c r="AD2" s="9" t="s">
        <v>52</v>
      </c>
      <c r="AE2" s="9" t="s">
        <v>54</v>
      </c>
      <c r="AF2" s="9" t="s">
        <v>55</v>
      </c>
      <c r="AG2" s="9" t="s">
        <v>56</v>
      </c>
      <c r="AH2" s="8" t="s">
        <v>57</v>
      </c>
      <c r="AI2" s="8" t="s">
        <v>58</v>
      </c>
      <c r="AJ2" s="8" t="s">
        <v>59</v>
      </c>
      <c r="AK2" s="8" t="s">
        <v>60</v>
      </c>
      <c r="AL2" s="8" t="s">
        <v>61</v>
      </c>
      <c r="AM2" s="8" t="s">
        <v>62</v>
      </c>
      <c r="AN2" s="8" t="s">
        <v>63</v>
      </c>
      <c r="AO2" s="8" t="s">
        <v>64</v>
      </c>
      <c r="AP2" s="8" t="s">
        <v>65</v>
      </c>
      <c r="AQ2" s="8" t="s">
        <v>66</v>
      </c>
      <c r="AR2" s="8" t="s">
        <v>67</v>
      </c>
      <c r="AS2" s="8" t="s">
        <v>68</v>
      </c>
      <c r="AT2" s="8" t="s">
        <v>70</v>
      </c>
    </row>
    <row r="3" spans="1:46" x14ac:dyDescent="0.25">
      <c r="A3" s="5">
        <v>800212422</v>
      </c>
      <c r="B3" s="5" t="s">
        <v>71</v>
      </c>
      <c r="C3" s="5" t="s">
        <v>32</v>
      </c>
      <c r="D3" s="5">
        <v>439106</v>
      </c>
      <c r="E3" s="5"/>
      <c r="F3" s="5"/>
      <c r="G3" s="5"/>
      <c r="H3" s="5" t="s">
        <v>90</v>
      </c>
      <c r="I3" s="5" t="s">
        <v>91</v>
      </c>
      <c r="J3" s="6">
        <v>44377</v>
      </c>
      <c r="K3" s="7">
        <v>575785</v>
      </c>
      <c r="L3" s="7">
        <v>575785</v>
      </c>
      <c r="M3" s="5" t="s">
        <v>72</v>
      </c>
      <c r="N3" s="5" t="s">
        <v>77</v>
      </c>
      <c r="O3" s="5"/>
      <c r="P3" s="5"/>
      <c r="Q3" s="5"/>
      <c r="R3" s="5"/>
      <c r="S3" s="5"/>
      <c r="T3" s="5" t="s">
        <v>73</v>
      </c>
      <c r="U3" s="7"/>
      <c r="V3" s="7"/>
      <c r="W3" s="7"/>
      <c r="X3" s="7"/>
      <c r="Y3" s="7"/>
      <c r="Z3" s="5"/>
      <c r="AA3" s="7"/>
      <c r="AB3" s="7"/>
      <c r="AC3" s="7"/>
      <c r="AD3" s="7"/>
      <c r="AE3" s="5"/>
      <c r="AF3" s="5"/>
      <c r="AG3" s="5"/>
      <c r="AH3" s="5"/>
      <c r="AI3" s="5"/>
      <c r="AJ3" s="6">
        <v>44377</v>
      </c>
      <c r="AK3" s="5"/>
      <c r="AL3" s="5"/>
      <c r="AM3" s="5"/>
      <c r="AN3" s="5"/>
      <c r="AO3" s="5"/>
      <c r="AP3" s="5"/>
      <c r="AQ3" s="5"/>
      <c r="AR3" s="5"/>
      <c r="AS3" s="5"/>
      <c r="AT3" s="5">
        <v>20220705</v>
      </c>
    </row>
    <row r="4" spans="1:46" x14ac:dyDescent="0.25">
      <c r="A4" s="5">
        <v>800212422</v>
      </c>
      <c r="B4" s="5" t="s">
        <v>71</v>
      </c>
      <c r="C4" s="5" t="s">
        <v>32</v>
      </c>
      <c r="D4" s="5">
        <v>491791</v>
      </c>
      <c r="E4" s="5"/>
      <c r="F4" s="5"/>
      <c r="G4" s="5"/>
      <c r="H4" s="5" t="s">
        <v>92</v>
      </c>
      <c r="I4" s="5" t="s">
        <v>93</v>
      </c>
      <c r="J4" s="6">
        <v>44560</v>
      </c>
      <c r="K4" s="7">
        <v>719239</v>
      </c>
      <c r="L4" s="7">
        <v>719239</v>
      </c>
      <c r="M4" s="5" t="s">
        <v>72</v>
      </c>
      <c r="N4" s="5" t="s">
        <v>77</v>
      </c>
      <c r="O4" s="5"/>
      <c r="P4" s="5"/>
      <c r="Q4" s="5"/>
      <c r="R4" s="5"/>
      <c r="S4" s="5"/>
      <c r="T4" s="5" t="s">
        <v>73</v>
      </c>
      <c r="U4" s="7"/>
      <c r="V4" s="7"/>
      <c r="W4" s="7"/>
      <c r="X4" s="7"/>
      <c r="Y4" s="7"/>
      <c r="Z4" s="5"/>
      <c r="AA4" s="7"/>
      <c r="AB4" s="7"/>
      <c r="AC4" s="7"/>
      <c r="AD4" s="7"/>
      <c r="AE4" s="5"/>
      <c r="AF4" s="5"/>
      <c r="AG4" s="5"/>
      <c r="AH4" s="5"/>
      <c r="AI4" s="5"/>
      <c r="AJ4" s="6">
        <v>44559</v>
      </c>
      <c r="AK4" s="5"/>
      <c r="AL4" s="5"/>
      <c r="AM4" s="5"/>
      <c r="AN4" s="5"/>
      <c r="AO4" s="5"/>
      <c r="AP4" s="5"/>
      <c r="AQ4" s="5"/>
      <c r="AR4" s="5"/>
      <c r="AS4" s="5"/>
      <c r="AT4" s="5">
        <v>20220705</v>
      </c>
    </row>
    <row r="5" spans="1:46" x14ac:dyDescent="0.25">
      <c r="A5" s="5">
        <v>800212422</v>
      </c>
      <c r="B5" s="5" t="s">
        <v>71</v>
      </c>
      <c r="C5" s="5" t="s">
        <v>32</v>
      </c>
      <c r="D5" s="5">
        <v>510406</v>
      </c>
      <c r="E5" s="5"/>
      <c r="F5" s="5"/>
      <c r="G5" s="5"/>
      <c r="H5" s="5" t="s">
        <v>94</v>
      </c>
      <c r="I5" s="5" t="s">
        <v>95</v>
      </c>
      <c r="J5" s="6">
        <v>44560</v>
      </c>
      <c r="K5" s="7">
        <v>2411283</v>
      </c>
      <c r="L5" s="7">
        <v>2411283</v>
      </c>
      <c r="M5" s="5" t="s">
        <v>72</v>
      </c>
      <c r="N5" s="5" t="s">
        <v>77</v>
      </c>
      <c r="O5" s="5"/>
      <c r="P5" s="5"/>
      <c r="Q5" s="5"/>
      <c r="R5" s="5"/>
      <c r="S5" s="5"/>
      <c r="T5" s="5" t="s">
        <v>73</v>
      </c>
      <c r="U5" s="7"/>
      <c r="V5" s="7"/>
      <c r="W5" s="7"/>
      <c r="X5" s="7"/>
      <c r="Y5" s="7"/>
      <c r="Z5" s="5"/>
      <c r="AA5" s="7"/>
      <c r="AB5" s="7"/>
      <c r="AC5" s="7"/>
      <c r="AD5" s="7"/>
      <c r="AE5" s="5"/>
      <c r="AF5" s="5"/>
      <c r="AG5" s="5"/>
      <c r="AH5" s="5"/>
      <c r="AI5" s="5"/>
      <c r="AJ5" s="6">
        <v>44559</v>
      </c>
      <c r="AK5" s="5"/>
      <c r="AL5" s="5"/>
      <c r="AM5" s="5"/>
      <c r="AN5" s="5"/>
      <c r="AO5" s="5"/>
      <c r="AP5" s="5"/>
      <c r="AQ5" s="5"/>
      <c r="AR5" s="5"/>
      <c r="AS5" s="5"/>
      <c r="AT5" s="5">
        <v>20220705</v>
      </c>
    </row>
    <row r="6" spans="1:46" x14ac:dyDescent="0.25">
      <c r="A6" s="5">
        <v>800212422</v>
      </c>
      <c r="B6" s="5" t="s">
        <v>71</v>
      </c>
      <c r="C6" s="5" t="s">
        <v>32</v>
      </c>
      <c r="D6" s="5">
        <v>510407</v>
      </c>
      <c r="E6" s="5"/>
      <c r="F6" s="5"/>
      <c r="G6" s="5"/>
      <c r="H6" s="5" t="s">
        <v>96</v>
      </c>
      <c r="I6" s="5" t="s">
        <v>97</v>
      </c>
      <c r="J6" s="6">
        <v>44560</v>
      </c>
      <c r="K6" s="7">
        <v>126000</v>
      </c>
      <c r="L6" s="7">
        <v>126000</v>
      </c>
      <c r="M6" s="5" t="s">
        <v>72</v>
      </c>
      <c r="N6" s="5" t="s">
        <v>77</v>
      </c>
      <c r="O6" s="5"/>
      <c r="P6" s="5"/>
      <c r="Q6" s="5"/>
      <c r="R6" s="5"/>
      <c r="S6" s="5"/>
      <c r="T6" s="5" t="s">
        <v>73</v>
      </c>
      <c r="U6" s="7"/>
      <c r="V6" s="7"/>
      <c r="W6" s="7"/>
      <c r="X6" s="7"/>
      <c r="Y6" s="7"/>
      <c r="Z6" s="5"/>
      <c r="AA6" s="7"/>
      <c r="AB6" s="7"/>
      <c r="AC6" s="7"/>
      <c r="AD6" s="7"/>
      <c r="AE6" s="5"/>
      <c r="AF6" s="5"/>
      <c r="AG6" s="5"/>
      <c r="AH6" s="5"/>
      <c r="AI6" s="5"/>
      <c r="AJ6" s="6">
        <v>44559</v>
      </c>
      <c r="AK6" s="5"/>
      <c r="AL6" s="5"/>
      <c r="AM6" s="5"/>
      <c r="AN6" s="5"/>
      <c r="AO6" s="5"/>
      <c r="AP6" s="5"/>
      <c r="AQ6" s="5"/>
      <c r="AR6" s="5"/>
      <c r="AS6" s="5"/>
      <c r="AT6" s="5">
        <v>20220705</v>
      </c>
    </row>
    <row r="7" spans="1:46" x14ac:dyDescent="0.25">
      <c r="A7" s="5">
        <v>800212422</v>
      </c>
      <c r="B7" s="5" t="s">
        <v>71</v>
      </c>
      <c r="C7" s="5" t="s">
        <v>32</v>
      </c>
      <c r="D7" s="5">
        <v>510997</v>
      </c>
      <c r="E7" s="5"/>
      <c r="F7" s="5"/>
      <c r="G7" s="5"/>
      <c r="H7" s="5" t="s">
        <v>98</v>
      </c>
      <c r="I7" s="5" t="s">
        <v>99</v>
      </c>
      <c r="J7" s="6">
        <v>44560</v>
      </c>
      <c r="K7" s="7">
        <v>654740</v>
      </c>
      <c r="L7" s="7">
        <v>654740</v>
      </c>
      <c r="M7" s="5" t="s">
        <v>72</v>
      </c>
      <c r="N7" s="5" t="s">
        <v>77</v>
      </c>
      <c r="O7" s="5"/>
      <c r="P7" s="5"/>
      <c r="Q7" s="5"/>
      <c r="R7" s="5"/>
      <c r="S7" s="5"/>
      <c r="T7" s="5" t="s">
        <v>73</v>
      </c>
      <c r="U7" s="7"/>
      <c r="V7" s="7"/>
      <c r="W7" s="7"/>
      <c r="X7" s="7"/>
      <c r="Y7" s="7"/>
      <c r="Z7" s="5"/>
      <c r="AA7" s="7"/>
      <c r="AB7" s="7"/>
      <c r="AC7" s="7"/>
      <c r="AD7" s="7"/>
      <c r="AE7" s="5"/>
      <c r="AF7" s="5"/>
      <c r="AG7" s="5"/>
      <c r="AH7" s="5"/>
      <c r="AI7" s="5"/>
      <c r="AJ7" s="6">
        <v>44559</v>
      </c>
      <c r="AK7" s="5"/>
      <c r="AL7" s="5"/>
      <c r="AM7" s="5"/>
      <c r="AN7" s="5"/>
      <c r="AO7" s="5"/>
      <c r="AP7" s="5"/>
      <c r="AQ7" s="5"/>
      <c r="AR7" s="5"/>
      <c r="AS7" s="5"/>
      <c r="AT7" s="5">
        <v>20220705</v>
      </c>
    </row>
    <row r="8" spans="1:46" x14ac:dyDescent="0.25">
      <c r="A8" s="5">
        <v>800212422</v>
      </c>
      <c r="B8" s="5" t="s">
        <v>71</v>
      </c>
      <c r="C8" s="5" t="s">
        <v>32</v>
      </c>
      <c r="D8" s="5">
        <v>518243</v>
      </c>
      <c r="E8" s="5"/>
      <c r="F8" s="5"/>
      <c r="G8" s="5"/>
      <c r="H8" s="5" t="s">
        <v>100</v>
      </c>
      <c r="I8" s="5" t="s">
        <v>101</v>
      </c>
      <c r="J8" s="6">
        <v>44560</v>
      </c>
      <c r="K8" s="7">
        <v>696205</v>
      </c>
      <c r="L8" s="7">
        <v>696205</v>
      </c>
      <c r="M8" s="5" t="s">
        <v>72</v>
      </c>
      <c r="N8" s="5" t="s">
        <v>77</v>
      </c>
      <c r="O8" s="5"/>
      <c r="P8" s="5"/>
      <c r="Q8" s="5"/>
      <c r="R8" s="5"/>
      <c r="S8" s="5"/>
      <c r="T8" s="5" t="s">
        <v>73</v>
      </c>
      <c r="U8" s="7"/>
      <c r="V8" s="7"/>
      <c r="W8" s="7"/>
      <c r="X8" s="7"/>
      <c r="Y8" s="7"/>
      <c r="Z8" s="5"/>
      <c r="AA8" s="7"/>
      <c r="AB8" s="7"/>
      <c r="AC8" s="7"/>
      <c r="AD8" s="7"/>
      <c r="AE8" s="5"/>
      <c r="AF8" s="5"/>
      <c r="AG8" s="5"/>
      <c r="AH8" s="5"/>
      <c r="AI8" s="5"/>
      <c r="AJ8" s="6">
        <v>44559</v>
      </c>
      <c r="AK8" s="5"/>
      <c r="AL8" s="5"/>
      <c r="AM8" s="5"/>
      <c r="AN8" s="5"/>
      <c r="AO8" s="5"/>
      <c r="AP8" s="5"/>
      <c r="AQ8" s="5"/>
      <c r="AR8" s="5"/>
      <c r="AS8" s="5"/>
      <c r="AT8" s="5">
        <v>20220705</v>
      </c>
    </row>
    <row r="9" spans="1:46" x14ac:dyDescent="0.25">
      <c r="A9" s="5">
        <v>800212422</v>
      </c>
      <c r="B9" s="5" t="s">
        <v>71</v>
      </c>
      <c r="C9" s="5" t="s">
        <v>32</v>
      </c>
      <c r="D9" s="5">
        <v>520029</v>
      </c>
      <c r="E9" s="5"/>
      <c r="F9" s="5"/>
      <c r="G9" s="5"/>
      <c r="H9" s="5" t="s">
        <v>102</v>
      </c>
      <c r="I9" s="5" t="s">
        <v>103</v>
      </c>
      <c r="J9" s="6">
        <v>44560</v>
      </c>
      <c r="K9" s="7">
        <v>327481</v>
      </c>
      <c r="L9" s="7">
        <v>327481</v>
      </c>
      <c r="M9" s="5" t="s">
        <v>72</v>
      </c>
      <c r="N9" s="5" t="s">
        <v>77</v>
      </c>
      <c r="O9" s="5"/>
      <c r="P9" s="5"/>
      <c r="Q9" s="5"/>
      <c r="R9" s="5"/>
      <c r="S9" s="5"/>
      <c r="T9" s="5" t="s">
        <v>73</v>
      </c>
      <c r="U9" s="7"/>
      <c r="V9" s="7"/>
      <c r="W9" s="7"/>
      <c r="X9" s="7"/>
      <c r="Y9" s="7"/>
      <c r="Z9" s="5"/>
      <c r="AA9" s="7"/>
      <c r="AB9" s="7"/>
      <c r="AC9" s="7"/>
      <c r="AD9" s="7"/>
      <c r="AE9" s="5"/>
      <c r="AF9" s="5"/>
      <c r="AG9" s="5"/>
      <c r="AH9" s="5"/>
      <c r="AI9" s="5"/>
      <c r="AJ9" s="6">
        <v>44559</v>
      </c>
      <c r="AK9" s="5"/>
      <c r="AL9" s="5"/>
      <c r="AM9" s="5"/>
      <c r="AN9" s="5"/>
      <c r="AO9" s="5"/>
      <c r="AP9" s="5"/>
      <c r="AQ9" s="5"/>
      <c r="AR9" s="5"/>
      <c r="AS9" s="5"/>
      <c r="AT9" s="5">
        <v>20220705</v>
      </c>
    </row>
    <row r="10" spans="1:46" x14ac:dyDescent="0.25">
      <c r="A10" s="5">
        <v>800212422</v>
      </c>
      <c r="B10" s="5" t="s">
        <v>71</v>
      </c>
      <c r="C10" s="5" t="s">
        <v>32</v>
      </c>
      <c r="D10" s="5">
        <v>523126</v>
      </c>
      <c r="E10" s="5"/>
      <c r="F10" s="5"/>
      <c r="G10" s="5"/>
      <c r="H10" s="5" t="s">
        <v>104</v>
      </c>
      <c r="I10" s="5" t="s">
        <v>105</v>
      </c>
      <c r="J10" s="6">
        <v>44560</v>
      </c>
      <c r="K10" s="7">
        <v>981992</v>
      </c>
      <c r="L10" s="7">
        <v>981992</v>
      </c>
      <c r="M10" s="5" t="s">
        <v>72</v>
      </c>
      <c r="N10" s="5" t="s">
        <v>77</v>
      </c>
      <c r="O10" s="5"/>
      <c r="P10" s="5"/>
      <c r="Q10" s="5"/>
      <c r="R10" s="5"/>
      <c r="S10" s="5"/>
      <c r="T10" s="5" t="s">
        <v>73</v>
      </c>
      <c r="U10" s="7"/>
      <c r="V10" s="7"/>
      <c r="W10" s="7"/>
      <c r="X10" s="7"/>
      <c r="Y10" s="7"/>
      <c r="Z10" s="5"/>
      <c r="AA10" s="7"/>
      <c r="AB10" s="7"/>
      <c r="AC10" s="7"/>
      <c r="AD10" s="7"/>
      <c r="AE10" s="5"/>
      <c r="AF10" s="5"/>
      <c r="AG10" s="5"/>
      <c r="AH10" s="5"/>
      <c r="AI10" s="5"/>
      <c r="AJ10" s="6">
        <v>44559</v>
      </c>
      <c r="AK10" s="5"/>
      <c r="AL10" s="5"/>
      <c r="AM10" s="5"/>
      <c r="AN10" s="5"/>
      <c r="AO10" s="5"/>
      <c r="AP10" s="5"/>
      <c r="AQ10" s="5"/>
      <c r="AR10" s="5"/>
      <c r="AS10" s="5"/>
      <c r="AT10" s="5">
        <v>20220705</v>
      </c>
    </row>
    <row r="11" spans="1:46" x14ac:dyDescent="0.25">
      <c r="A11" s="5">
        <v>800212422</v>
      </c>
      <c r="B11" s="5" t="s">
        <v>71</v>
      </c>
      <c r="C11" s="5" t="s">
        <v>32</v>
      </c>
      <c r="D11" s="5">
        <v>646383</v>
      </c>
      <c r="E11" s="5"/>
      <c r="F11" s="5"/>
      <c r="G11" s="5"/>
      <c r="H11" s="5" t="s">
        <v>106</v>
      </c>
      <c r="I11" s="5" t="s">
        <v>107</v>
      </c>
      <c r="J11" s="6">
        <v>1</v>
      </c>
      <c r="K11" s="7">
        <v>59600</v>
      </c>
      <c r="L11" s="7">
        <v>59600</v>
      </c>
      <c r="M11" s="5" t="s">
        <v>72</v>
      </c>
      <c r="N11" s="5" t="s">
        <v>77</v>
      </c>
      <c r="O11" s="5"/>
      <c r="P11" s="5"/>
      <c r="Q11" s="5"/>
      <c r="R11" s="5"/>
      <c r="S11" s="5"/>
      <c r="T11" s="5" t="s">
        <v>73</v>
      </c>
      <c r="U11" s="7"/>
      <c r="V11" s="7"/>
      <c r="W11" s="7"/>
      <c r="X11" s="7"/>
      <c r="Y11" s="7"/>
      <c r="Z11" s="5"/>
      <c r="AA11" s="7"/>
      <c r="AB11" s="7"/>
      <c r="AC11" s="7"/>
      <c r="AD11" s="7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>
        <v>20220705</v>
      </c>
    </row>
    <row r="12" spans="1:46" x14ac:dyDescent="0.25">
      <c r="A12" s="5">
        <v>800212422</v>
      </c>
      <c r="B12" s="5" t="s">
        <v>71</v>
      </c>
      <c r="C12" s="5" t="s">
        <v>32</v>
      </c>
      <c r="D12" s="5">
        <v>661914</v>
      </c>
      <c r="E12" s="5"/>
      <c r="F12" s="5"/>
      <c r="G12" s="5"/>
      <c r="H12" s="5" t="s">
        <v>108</v>
      </c>
      <c r="I12" s="5" t="s">
        <v>109</v>
      </c>
      <c r="J12" s="6">
        <v>1</v>
      </c>
      <c r="K12" s="7">
        <v>8389276</v>
      </c>
      <c r="L12" s="7">
        <v>8389276</v>
      </c>
      <c r="M12" s="5" t="s">
        <v>72</v>
      </c>
      <c r="N12" s="5" t="s">
        <v>77</v>
      </c>
      <c r="O12" s="5"/>
      <c r="P12" s="5"/>
      <c r="Q12" s="5"/>
      <c r="R12" s="5"/>
      <c r="S12" s="5"/>
      <c r="T12" s="5" t="s">
        <v>73</v>
      </c>
      <c r="U12" s="7"/>
      <c r="V12" s="7"/>
      <c r="W12" s="7"/>
      <c r="X12" s="7"/>
      <c r="Y12" s="7"/>
      <c r="Z12" s="5"/>
      <c r="AA12" s="7"/>
      <c r="AB12" s="7"/>
      <c r="AC12" s="7"/>
      <c r="AD12" s="7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>
        <v>20220705</v>
      </c>
    </row>
    <row r="13" spans="1:46" x14ac:dyDescent="0.25">
      <c r="A13" s="5">
        <v>800212422</v>
      </c>
      <c r="B13" s="5" t="s">
        <v>71</v>
      </c>
      <c r="C13" s="5" t="s">
        <v>32</v>
      </c>
      <c r="D13" s="5">
        <v>667848</v>
      </c>
      <c r="E13" s="5"/>
      <c r="F13" s="5"/>
      <c r="G13" s="5"/>
      <c r="H13" s="5" t="s">
        <v>110</v>
      </c>
      <c r="I13" s="5" t="s">
        <v>111</v>
      </c>
      <c r="J13" s="6">
        <v>1</v>
      </c>
      <c r="K13" s="7">
        <v>185284858</v>
      </c>
      <c r="L13" s="7">
        <v>185284858</v>
      </c>
      <c r="M13" s="5" t="s">
        <v>72</v>
      </c>
      <c r="N13" s="5" t="s">
        <v>77</v>
      </c>
      <c r="O13" s="5"/>
      <c r="P13" s="5"/>
      <c r="Q13" s="5"/>
      <c r="R13" s="5"/>
      <c r="S13" s="5"/>
      <c r="T13" s="5" t="s">
        <v>73</v>
      </c>
      <c r="U13" s="7"/>
      <c r="V13" s="7"/>
      <c r="W13" s="7"/>
      <c r="X13" s="7"/>
      <c r="Y13" s="7"/>
      <c r="Z13" s="5"/>
      <c r="AA13" s="7"/>
      <c r="AB13" s="7"/>
      <c r="AC13" s="7"/>
      <c r="AD13" s="7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>
        <v>20220705</v>
      </c>
    </row>
    <row r="14" spans="1:46" x14ac:dyDescent="0.25">
      <c r="A14" s="5">
        <v>800212422</v>
      </c>
      <c r="B14" s="5" t="s">
        <v>71</v>
      </c>
      <c r="C14" s="5" t="s">
        <v>32</v>
      </c>
      <c r="D14" s="5">
        <v>692856</v>
      </c>
      <c r="E14" s="5"/>
      <c r="F14" s="5"/>
      <c r="G14" s="5"/>
      <c r="H14" s="5" t="s">
        <v>112</v>
      </c>
      <c r="I14" s="5" t="s">
        <v>113</v>
      </c>
      <c r="J14" s="6">
        <v>1</v>
      </c>
      <c r="K14" s="7">
        <v>324742</v>
      </c>
      <c r="L14" s="7">
        <v>324742</v>
      </c>
      <c r="M14" s="5" t="s">
        <v>72</v>
      </c>
      <c r="N14" s="5" t="s">
        <v>77</v>
      </c>
      <c r="O14" s="5"/>
      <c r="P14" s="5"/>
      <c r="Q14" s="5"/>
      <c r="R14" s="5"/>
      <c r="S14" s="5"/>
      <c r="T14" s="5" t="s">
        <v>73</v>
      </c>
      <c r="U14" s="7"/>
      <c r="V14" s="7"/>
      <c r="W14" s="7"/>
      <c r="X14" s="7"/>
      <c r="Y14" s="7"/>
      <c r="Z14" s="5"/>
      <c r="AA14" s="7"/>
      <c r="AB14" s="7"/>
      <c r="AC14" s="7"/>
      <c r="AD14" s="7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>
        <v>20220705</v>
      </c>
    </row>
    <row r="15" spans="1:46" x14ac:dyDescent="0.25">
      <c r="A15" s="5">
        <v>800212422</v>
      </c>
      <c r="B15" s="5" t="s">
        <v>71</v>
      </c>
      <c r="C15" s="5" t="s">
        <v>32</v>
      </c>
      <c r="D15" s="5">
        <v>351975</v>
      </c>
      <c r="E15" s="5" t="s">
        <v>32</v>
      </c>
      <c r="F15" s="5">
        <v>351975</v>
      </c>
      <c r="G15" s="5"/>
      <c r="H15" s="5" t="s">
        <v>114</v>
      </c>
      <c r="I15" s="5" t="s">
        <v>115</v>
      </c>
      <c r="J15" s="6">
        <v>44089</v>
      </c>
      <c r="K15" s="7">
        <v>13856797</v>
      </c>
      <c r="L15" s="7">
        <v>13092197</v>
      </c>
      <c r="M15" s="5" t="s">
        <v>74</v>
      </c>
      <c r="N15" s="5" t="s">
        <v>79</v>
      </c>
      <c r="O15" s="10">
        <v>12830353</v>
      </c>
      <c r="P15" s="5">
        <v>1908633966</v>
      </c>
      <c r="Q15" s="5"/>
      <c r="R15" s="5"/>
      <c r="S15" s="5"/>
      <c r="T15" s="5" t="s">
        <v>75</v>
      </c>
      <c r="U15" s="7">
        <v>13856797</v>
      </c>
      <c r="V15" s="7">
        <v>764600</v>
      </c>
      <c r="W15" s="7">
        <v>0</v>
      </c>
      <c r="X15" s="7">
        <v>0</v>
      </c>
      <c r="Y15" s="7">
        <v>0</v>
      </c>
      <c r="Z15" s="5"/>
      <c r="AA15" s="7">
        <v>13092197</v>
      </c>
      <c r="AB15" s="7">
        <v>0</v>
      </c>
      <c r="AC15" s="7"/>
      <c r="AD15" s="7"/>
      <c r="AE15" s="5"/>
      <c r="AF15" s="5"/>
      <c r="AG15" s="5"/>
      <c r="AH15" s="5"/>
      <c r="AI15" s="5"/>
      <c r="AJ15" s="6">
        <v>44086</v>
      </c>
      <c r="AK15" s="5"/>
      <c r="AL15" s="5">
        <v>2</v>
      </c>
      <c r="AM15" s="5"/>
      <c r="AN15" s="5"/>
      <c r="AO15" s="5">
        <v>2</v>
      </c>
      <c r="AP15" s="5">
        <v>20211001</v>
      </c>
      <c r="AQ15" s="5">
        <v>20210917</v>
      </c>
      <c r="AR15" s="5">
        <v>13856797</v>
      </c>
      <c r="AS15" s="5">
        <v>764600</v>
      </c>
      <c r="AT15" s="5">
        <v>20220705</v>
      </c>
    </row>
    <row r="16" spans="1:46" x14ac:dyDescent="0.25">
      <c r="A16" s="5">
        <v>800212422</v>
      </c>
      <c r="B16" s="5" t="s">
        <v>71</v>
      </c>
      <c r="C16" s="5" t="s">
        <v>32</v>
      </c>
      <c r="D16" s="5">
        <v>428135</v>
      </c>
      <c r="E16" s="5" t="s">
        <v>32</v>
      </c>
      <c r="F16" s="5">
        <v>428135</v>
      </c>
      <c r="G16" s="5"/>
      <c r="H16" s="5" t="s">
        <v>116</v>
      </c>
      <c r="I16" s="5" t="s">
        <v>117</v>
      </c>
      <c r="J16" s="6">
        <v>44255</v>
      </c>
      <c r="K16" s="7">
        <v>11785212</v>
      </c>
      <c r="L16" s="7">
        <v>11268212</v>
      </c>
      <c r="M16" s="5" t="s">
        <v>74</v>
      </c>
      <c r="N16" s="5" t="s">
        <v>79</v>
      </c>
      <c r="O16" s="10">
        <v>11042848</v>
      </c>
      <c r="P16" s="5">
        <v>1908627577</v>
      </c>
      <c r="Q16" s="5"/>
      <c r="R16" s="5"/>
      <c r="S16" s="5"/>
      <c r="T16" s="5" t="s">
        <v>75</v>
      </c>
      <c r="U16" s="7">
        <v>11785212</v>
      </c>
      <c r="V16" s="7">
        <v>517000</v>
      </c>
      <c r="W16" s="7">
        <v>0</v>
      </c>
      <c r="X16" s="7">
        <v>0</v>
      </c>
      <c r="Y16" s="7">
        <v>0</v>
      </c>
      <c r="Z16" s="5"/>
      <c r="AA16" s="7">
        <v>11268212</v>
      </c>
      <c r="AB16" s="7">
        <v>0</v>
      </c>
      <c r="AC16" s="7"/>
      <c r="AD16" s="7"/>
      <c r="AE16" s="5"/>
      <c r="AF16" s="5"/>
      <c r="AG16" s="5"/>
      <c r="AH16" s="5"/>
      <c r="AI16" s="5"/>
      <c r="AJ16" s="6">
        <v>44255</v>
      </c>
      <c r="AK16" s="5"/>
      <c r="AL16" s="5">
        <v>2</v>
      </c>
      <c r="AM16" s="5"/>
      <c r="AN16" s="5"/>
      <c r="AO16" s="5">
        <v>2</v>
      </c>
      <c r="AP16" s="5">
        <v>20211001</v>
      </c>
      <c r="AQ16" s="5">
        <v>20210917</v>
      </c>
      <c r="AR16" s="5">
        <v>11785212</v>
      </c>
      <c r="AS16" s="5">
        <v>517000</v>
      </c>
      <c r="AT16" s="5">
        <v>20220705</v>
      </c>
    </row>
    <row r="17" spans="1:46" x14ac:dyDescent="0.25">
      <c r="A17" s="5">
        <v>800212422</v>
      </c>
      <c r="B17" s="5" t="s">
        <v>71</v>
      </c>
      <c r="C17" s="5" t="s">
        <v>32</v>
      </c>
      <c r="D17" s="5">
        <v>479787</v>
      </c>
      <c r="E17" s="5" t="s">
        <v>32</v>
      </c>
      <c r="F17" s="5">
        <v>479787</v>
      </c>
      <c r="G17" s="5"/>
      <c r="H17" s="5" t="s">
        <v>118</v>
      </c>
      <c r="I17" s="5" t="s">
        <v>119</v>
      </c>
      <c r="J17" s="6">
        <v>44518</v>
      </c>
      <c r="K17" s="7">
        <v>105470502</v>
      </c>
      <c r="L17" s="7">
        <v>4212292</v>
      </c>
      <c r="M17" s="5" t="s">
        <v>74</v>
      </c>
      <c r="N17" s="5" t="s">
        <v>86</v>
      </c>
      <c r="O17" s="10">
        <v>2110371</v>
      </c>
      <c r="P17" s="5">
        <v>1221977406</v>
      </c>
      <c r="Q17" s="5"/>
      <c r="R17" s="5"/>
      <c r="S17" s="5"/>
      <c r="T17" s="5" t="s">
        <v>75</v>
      </c>
      <c r="U17" s="7">
        <v>105470502</v>
      </c>
      <c r="V17" s="7">
        <v>0</v>
      </c>
      <c r="W17" s="7">
        <v>0</v>
      </c>
      <c r="X17" s="7">
        <v>0</v>
      </c>
      <c r="Y17" s="7">
        <v>374460</v>
      </c>
      <c r="Z17" s="5" t="s">
        <v>76</v>
      </c>
      <c r="AA17" s="7">
        <v>105096042</v>
      </c>
      <c r="AB17" s="7">
        <v>0</v>
      </c>
      <c r="AC17" s="7">
        <v>2058852.04</v>
      </c>
      <c r="AD17" s="7">
        <v>100883750</v>
      </c>
      <c r="AE17" s="5">
        <v>4800054915</v>
      </c>
      <c r="AF17" s="5" t="s">
        <v>80</v>
      </c>
      <c r="AG17" s="5"/>
      <c r="AH17" s="5"/>
      <c r="AI17" s="5"/>
      <c r="AJ17" s="6">
        <v>44491</v>
      </c>
      <c r="AK17" s="5"/>
      <c r="AL17" s="5">
        <v>2</v>
      </c>
      <c r="AM17" s="5"/>
      <c r="AN17" s="5"/>
      <c r="AO17" s="5">
        <v>2</v>
      </c>
      <c r="AP17" s="5">
        <v>20220505</v>
      </c>
      <c r="AQ17" s="5">
        <v>20220421</v>
      </c>
      <c r="AR17" s="5">
        <v>105470502</v>
      </c>
      <c r="AS17" s="5">
        <v>374460</v>
      </c>
      <c r="AT17" s="5">
        <v>20220705</v>
      </c>
    </row>
  </sheetData>
  <autoFilter ref="A2:AT17" xr:uid="{E66FBDDD-BEE4-40C4-990B-7658AE273C41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D3A8C-7C8B-431D-96B1-3EAC7CE887AD}">
  <dimension ref="B1:L39"/>
  <sheetViews>
    <sheetView showGridLines="0" tabSelected="1" topLeftCell="A9" zoomScale="90" zoomScaleNormal="90" zoomScaleSheetLayoutView="100" workbookViewId="0">
      <selection activeCell="A16" sqref="A16"/>
    </sheetView>
  </sheetViews>
  <sheetFormatPr baseColWidth="10" defaultRowHeight="12.75" x14ac:dyDescent="0.2"/>
  <cols>
    <col min="1" max="1" width="4.42578125" style="28" customWidth="1"/>
    <col min="2" max="2" width="11.42578125" style="28"/>
    <col min="3" max="3" width="17.5703125" style="28" customWidth="1"/>
    <col min="4" max="4" width="11.5703125" style="28" customWidth="1"/>
    <col min="5" max="7" width="11.42578125" style="28"/>
    <col min="8" max="8" width="11.5703125" style="28" bestFit="1" customWidth="1"/>
    <col min="9" max="9" width="22.5703125" style="28" customWidth="1"/>
    <col min="10" max="10" width="14" style="28" customWidth="1"/>
    <col min="11" max="11" width="1.7109375" style="28" customWidth="1"/>
    <col min="12" max="214" width="11.42578125" style="28"/>
    <col min="215" max="215" width="4.42578125" style="28" customWidth="1"/>
    <col min="216" max="216" width="11.42578125" style="28"/>
    <col min="217" max="217" width="17.5703125" style="28" customWidth="1"/>
    <col min="218" max="218" width="11.5703125" style="28" customWidth="1"/>
    <col min="219" max="222" width="11.42578125" style="28"/>
    <col min="223" max="223" width="22.5703125" style="28" customWidth="1"/>
    <col min="224" max="224" width="14" style="28" customWidth="1"/>
    <col min="225" max="225" width="1.7109375" style="28" customWidth="1"/>
    <col min="226" max="470" width="11.42578125" style="28"/>
    <col min="471" max="471" width="4.42578125" style="28" customWidth="1"/>
    <col min="472" max="472" width="11.42578125" style="28"/>
    <col min="473" max="473" width="17.5703125" style="28" customWidth="1"/>
    <col min="474" max="474" width="11.5703125" style="28" customWidth="1"/>
    <col min="475" max="478" width="11.42578125" style="28"/>
    <col min="479" max="479" width="22.5703125" style="28" customWidth="1"/>
    <col min="480" max="480" width="14" style="28" customWidth="1"/>
    <col min="481" max="481" width="1.7109375" style="28" customWidth="1"/>
    <col min="482" max="726" width="11.42578125" style="28"/>
    <col min="727" max="727" width="4.42578125" style="28" customWidth="1"/>
    <col min="728" max="728" width="11.42578125" style="28"/>
    <col min="729" max="729" width="17.5703125" style="28" customWidth="1"/>
    <col min="730" max="730" width="11.5703125" style="28" customWidth="1"/>
    <col min="731" max="734" width="11.42578125" style="28"/>
    <col min="735" max="735" width="22.5703125" style="28" customWidth="1"/>
    <col min="736" max="736" width="14" style="28" customWidth="1"/>
    <col min="737" max="737" width="1.7109375" style="28" customWidth="1"/>
    <col min="738" max="982" width="11.42578125" style="28"/>
    <col min="983" max="983" width="4.42578125" style="28" customWidth="1"/>
    <col min="984" max="984" width="11.42578125" style="28"/>
    <col min="985" max="985" width="17.5703125" style="28" customWidth="1"/>
    <col min="986" max="986" width="11.5703125" style="28" customWidth="1"/>
    <col min="987" max="990" width="11.42578125" style="28"/>
    <col min="991" max="991" width="22.5703125" style="28" customWidth="1"/>
    <col min="992" max="992" width="14" style="28" customWidth="1"/>
    <col min="993" max="993" width="1.7109375" style="28" customWidth="1"/>
    <col min="994" max="1238" width="11.42578125" style="28"/>
    <col min="1239" max="1239" width="4.42578125" style="28" customWidth="1"/>
    <col min="1240" max="1240" width="11.42578125" style="28"/>
    <col min="1241" max="1241" width="17.5703125" style="28" customWidth="1"/>
    <col min="1242" max="1242" width="11.5703125" style="28" customWidth="1"/>
    <col min="1243" max="1246" width="11.42578125" style="28"/>
    <col min="1247" max="1247" width="22.5703125" style="28" customWidth="1"/>
    <col min="1248" max="1248" width="14" style="28" customWidth="1"/>
    <col min="1249" max="1249" width="1.7109375" style="28" customWidth="1"/>
    <col min="1250" max="1494" width="11.42578125" style="28"/>
    <col min="1495" max="1495" width="4.42578125" style="28" customWidth="1"/>
    <col min="1496" max="1496" width="11.42578125" style="28"/>
    <col min="1497" max="1497" width="17.5703125" style="28" customWidth="1"/>
    <col min="1498" max="1498" width="11.5703125" style="28" customWidth="1"/>
    <col min="1499" max="1502" width="11.42578125" style="28"/>
    <col min="1503" max="1503" width="22.5703125" style="28" customWidth="1"/>
    <col min="1504" max="1504" width="14" style="28" customWidth="1"/>
    <col min="1505" max="1505" width="1.7109375" style="28" customWidth="1"/>
    <col min="1506" max="1750" width="11.42578125" style="28"/>
    <col min="1751" max="1751" width="4.42578125" style="28" customWidth="1"/>
    <col min="1752" max="1752" width="11.42578125" style="28"/>
    <col min="1753" max="1753" width="17.5703125" style="28" customWidth="1"/>
    <col min="1754" max="1754" width="11.5703125" style="28" customWidth="1"/>
    <col min="1755" max="1758" width="11.42578125" style="28"/>
    <col min="1759" max="1759" width="22.5703125" style="28" customWidth="1"/>
    <col min="1760" max="1760" width="14" style="28" customWidth="1"/>
    <col min="1761" max="1761" width="1.7109375" style="28" customWidth="1"/>
    <col min="1762" max="2006" width="11.42578125" style="28"/>
    <col min="2007" max="2007" width="4.42578125" style="28" customWidth="1"/>
    <col min="2008" max="2008" width="11.42578125" style="28"/>
    <col min="2009" max="2009" width="17.5703125" style="28" customWidth="1"/>
    <col min="2010" max="2010" width="11.5703125" style="28" customWidth="1"/>
    <col min="2011" max="2014" width="11.42578125" style="28"/>
    <col min="2015" max="2015" width="22.5703125" style="28" customWidth="1"/>
    <col min="2016" max="2016" width="14" style="28" customWidth="1"/>
    <col min="2017" max="2017" width="1.7109375" style="28" customWidth="1"/>
    <col min="2018" max="2262" width="11.42578125" style="28"/>
    <col min="2263" max="2263" width="4.42578125" style="28" customWidth="1"/>
    <col min="2264" max="2264" width="11.42578125" style="28"/>
    <col min="2265" max="2265" width="17.5703125" style="28" customWidth="1"/>
    <col min="2266" max="2266" width="11.5703125" style="28" customWidth="1"/>
    <col min="2267" max="2270" width="11.42578125" style="28"/>
    <col min="2271" max="2271" width="22.5703125" style="28" customWidth="1"/>
    <col min="2272" max="2272" width="14" style="28" customWidth="1"/>
    <col min="2273" max="2273" width="1.7109375" style="28" customWidth="1"/>
    <col min="2274" max="2518" width="11.42578125" style="28"/>
    <col min="2519" max="2519" width="4.42578125" style="28" customWidth="1"/>
    <col min="2520" max="2520" width="11.42578125" style="28"/>
    <col min="2521" max="2521" width="17.5703125" style="28" customWidth="1"/>
    <col min="2522" max="2522" width="11.5703125" style="28" customWidth="1"/>
    <col min="2523" max="2526" width="11.42578125" style="28"/>
    <col min="2527" max="2527" width="22.5703125" style="28" customWidth="1"/>
    <col min="2528" max="2528" width="14" style="28" customWidth="1"/>
    <col min="2529" max="2529" width="1.7109375" style="28" customWidth="1"/>
    <col min="2530" max="2774" width="11.42578125" style="28"/>
    <col min="2775" max="2775" width="4.42578125" style="28" customWidth="1"/>
    <col min="2776" max="2776" width="11.42578125" style="28"/>
    <col min="2777" max="2777" width="17.5703125" style="28" customWidth="1"/>
    <col min="2778" max="2778" width="11.5703125" style="28" customWidth="1"/>
    <col min="2779" max="2782" width="11.42578125" style="28"/>
    <col min="2783" max="2783" width="22.5703125" style="28" customWidth="1"/>
    <col min="2784" max="2784" width="14" style="28" customWidth="1"/>
    <col min="2785" max="2785" width="1.7109375" style="28" customWidth="1"/>
    <col min="2786" max="3030" width="11.42578125" style="28"/>
    <col min="3031" max="3031" width="4.42578125" style="28" customWidth="1"/>
    <col min="3032" max="3032" width="11.42578125" style="28"/>
    <col min="3033" max="3033" width="17.5703125" style="28" customWidth="1"/>
    <col min="3034" max="3034" width="11.5703125" style="28" customWidth="1"/>
    <col min="3035" max="3038" width="11.42578125" style="28"/>
    <col min="3039" max="3039" width="22.5703125" style="28" customWidth="1"/>
    <col min="3040" max="3040" width="14" style="28" customWidth="1"/>
    <col min="3041" max="3041" width="1.7109375" style="28" customWidth="1"/>
    <col min="3042" max="3286" width="11.42578125" style="28"/>
    <col min="3287" max="3287" width="4.42578125" style="28" customWidth="1"/>
    <col min="3288" max="3288" width="11.42578125" style="28"/>
    <col min="3289" max="3289" width="17.5703125" style="28" customWidth="1"/>
    <col min="3290" max="3290" width="11.5703125" style="28" customWidth="1"/>
    <col min="3291" max="3294" width="11.42578125" style="28"/>
    <col min="3295" max="3295" width="22.5703125" style="28" customWidth="1"/>
    <col min="3296" max="3296" width="14" style="28" customWidth="1"/>
    <col min="3297" max="3297" width="1.7109375" style="28" customWidth="1"/>
    <col min="3298" max="3542" width="11.42578125" style="28"/>
    <col min="3543" max="3543" width="4.42578125" style="28" customWidth="1"/>
    <col min="3544" max="3544" width="11.42578125" style="28"/>
    <col min="3545" max="3545" width="17.5703125" style="28" customWidth="1"/>
    <col min="3546" max="3546" width="11.5703125" style="28" customWidth="1"/>
    <col min="3547" max="3550" width="11.42578125" style="28"/>
    <col min="3551" max="3551" width="22.5703125" style="28" customWidth="1"/>
    <col min="3552" max="3552" width="14" style="28" customWidth="1"/>
    <col min="3553" max="3553" width="1.7109375" style="28" customWidth="1"/>
    <col min="3554" max="3798" width="11.42578125" style="28"/>
    <col min="3799" max="3799" width="4.42578125" style="28" customWidth="1"/>
    <col min="3800" max="3800" width="11.42578125" style="28"/>
    <col min="3801" max="3801" width="17.5703125" style="28" customWidth="1"/>
    <col min="3802" max="3802" width="11.5703125" style="28" customWidth="1"/>
    <col min="3803" max="3806" width="11.42578125" style="28"/>
    <col min="3807" max="3807" width="22.5703125" style="28" customWidth="1"/>
    <col min="3808" max="3808" width="14" style="28" customWidth="1"/>
    <col min="3809" max="3809" width="1.7109375" style="28" customWidth="1"/>
    <col min="3810" max="4054" width="11.42578125" style="28"/>
    <col min="4055" max="4055" width="4.42578125" style="28" customWidth="1"/>
    <col min="4056" max="4056" width="11.42578125" style="28"/>
    <col min="4057" max="4057" width="17.5703125" style="28" customWidth="1"/>
    <col min="4058" max="4058" width="11.5703125" style="28" customWidth="1"/>
    <col min="4059" max="4062" width="11.42578125" style="28"/>
    <col min="4063" max="4063" width="22.5703125" style="28" customWidth="1"/>
    <col min="4064" max="4064" width="14" style="28" customWidth="1"/>
    <col min="4065" max="4065" width="1.7109375" style="28" customWidth="1"/>
    <col min="4066" max="4310" width="11.42578125" style="28"/>
    <col min="4311" max="4311" width="4.42578125" style="28" customWidth="1"/>
    <col min="4312" max="4312" width="11.42578125" style="28"/>
    <col min="4313" max="4313" width="17.5703125" style="28" customWidth="1"/>
    <col min="4314" max="4314" width="11.5703125" style="28" customWidth="1"/>
    <col min="4315" max="4318" width="11.42578125" style="28"/>
    <col min="4319" max="4319" width="22.5703125" style="28" customWidth="1"/>
    <col min="4320" max="4320" width="14" style="28" customWidth="1"/>
    <col min="4321" max="4321" width="1.7109375" style="28" customWidth="1"/>
    <col min="4322" max="4566" width="11.42578125" style="28"/>
    <col min="4567" max="4567" width="4.42578125" style="28" customWidth="1"/>
    <col min="4568" max="4568" width="11.42578125" style="28"/>
    <col min="4569" max="4569" width="17.5703125" style="28" customWidth="1"/>
    <col min="4570" max="4570" width="11.5703125" style="28" customWidth="1"/>
    <col min="4571" max="4574" width="11.42578125" style="28"/>
    <col min="4575" max="4575" width="22.5703125" style="28" customWidth="1"/>
    <col min="4576" max="4576" width="14" style="28" customWidth="1"/>
    <col min="4577" max="4577" width="1.7109375" style="28" customWidth="1"/>
    <col min="4578" max="4822" width="11.42578125" style="28"/>
    <col min="4823" max="4823" width="4.42578125" style="28" customWidth="1"/>
    <col min="4824" max="4824" width="11.42578125" style="28"/>
    <col min="4825" max="4825" width="17.5703125" style="28" customWidth="1"/>
    <col min="4826" max="4826" width="11.5703125" style="28" customWidth="1"/>
    <col min="4827" max="4830" width="11.42578125" style="28"/>
    <col min="4831" max="4831" width="22.5703125" style="28" customWidth="1"/>
    <col min="4832" max="4832" width="14" style="28" customWidth="1"/>
    <col min="4833" max="4833" width="1.7109375" style="28" customWidth="1"/>
    <col min="4834" max="5078" width="11.42578125" style="28"/>
    <col min="5079" max="5079" width="4.42578125" style="28" customWidth="1"/>
    <col min="5080" max="5080" width="11.42578125" style="28"/>
    <col min="5081" max="5081" width="17.5703125" style="28" customWidth="1"/>
    <col min="5082" max="5082" width="11.5703125" style="28" customWidth="1"/>
    <col min="5083" max="5086" width="11.42578125" style="28"/>
    <col min="5087" max="5087" width="22.5703125" style="28" customWidth="1"/>
    <col min="5088" max="5088" width="14" style="28" customWidth="1"/>
    <col min="5089" max="5089" width="1.7109375" style="28" customWidth="1"/>
    <col min="5090" max="5334" width="11.42578125" style="28"/>
    <col min="5335" max="5335" width="4.42578125" style="28" customWidth="1"/>
    <col min="5336" max="5336" width="11.42578125" style="28"/>
    <col min="5337" max="5337" width="17.5703125" style="28" customWidth="1"/>
    <col min="5338" max="5338" width="11.5703125" style="28" customWidth="1"/>
    <col min="5339" max="5342" width="11.42578125" style="28"/>
    <col min="5343" max="5343" width="22.5703125" style="28" customWidth="1"/>
    <col min="5344" max="5344" width="14" style="28" customWidth="1"/>
    <col min="5345" max="5345" width="1.7109375" style="28" customWidth="1"/>
    <col min="5346" max="5590" width="11.42578125" style="28"/>
    <col min="5591" max="5591" width="4.42578125" style="28" customWidth="1"/>
    <col min="5592" max="5592" width="11.42578125" style="28"/>
    <col min="5593" max="5593" width="17.5703125" style="28" customWidth="1"/>
    <col min="5594" max="5594" width="11.5703125" style="28" customWidth="1"/>
    <col min="5595" max="5598" width="11.42578125" style="28"/>
    <col min="5599" max="5599" width="22.5703125" style="28" customWidth="1"/>
    <col min="5600" max="5600" width="14" style="28" customWidth="1"/>
    <col min="5601" max="5601" width="1.7109375" style="28" customWidth="1"/>
    <col min="5602" max="5846" width="11.42578125" style="28"/>
    <col min="5847" max="5847" width="4.42578125" style="28" customWidth="1"/>
    <col min="5848" max="5848" width="11.42578125" style="28"/>
    <col min="5849" max="5849" width="17.5703125" style="28" customWidth="1"/>
    <col min="5850" max="5850" width="11.5703125" style="28" customWidth="1"/>
    <col min="5851" max="5854" width="11.42578125" style="28"/>
    <col min="5855" max="5855" width="22.5703125" style="28" customWidth="1"/>
    <col min="5856" max="5856" width="14" style="28" customWidth="1"/>
    <col min="5857" max="5857" width="1.7109375" style="28" customWidth="1"/>
    <col min="5858" max="6102" width="11.42578125" style="28"/>
    <col min="6103" max="6103" width="4.42578125" style="28" customWidth="1"/>
    <col min="6104" max="6104" width="11.42578125" style="28"/>
    <col min="6105" max="6105" width="17.5703125" style="28" customWidth="1"/>
    <col min="6106" max="6106" width="11.5703125" style="28" customWidth="1"/>
    <col min="6107" max="6110" width="11.42578125" style="28"/>
    <col min="6111" max="6111" width="22.5703125" style="28" customWidth="1"/>
    <col min="6112" max="6112" width="14" style="28" customWidth="1"/>
    <col min="6113" max="6113" width="1.7109375" style="28" customWidth="1"/>
    <col min="6114" max="6358" width="11.42578125" style="28"/>
    <col min="6359" max="6359" width="4.42578125" style="28" customWidth="1"/>
    <col min="6360" max="6360" width="11.42578125" style="28"/>
    <col min="6361" max="6361" width="17.5703125" style="28" customWidth="1"/>
    <col min="6362" max="6362" width="11.5703125" style="28" customWidth="1"/>
    <col min="6363" max="6366" width="11.42578125" style="28"/>
    <col min="6367" max="6367" width="22.5703125" style="28" customWidth="1"/>
    <col min="6368" max="6368" width="14" style="28" customWidth="1"/>
    <col min="6369" max="6369" width="1.7109375" style="28" customWidth="1"/>
    <col min="6370" max="6614" width="11.42578125" style="28"/>
    <col min="6615" max="6615" width="4.42578125" style="28" customWidth="1"/>
    <col min="6616" max="6616" width="11.42578125" style="28"/>
    <col min="6617" max="6617" width="17.5703125" style="28" customWidth="1"/>
    <col min="6618" max="6618" width="11.5703125" style="28" customWidth="1"/>
    <col min="6619" max="6622" width="11.42578125" style="28"/>
    <col min="6623" max="6623" width="22.5703125" style="28" customWidth="1"/>
    <col min="6624" max="6624" width="14" style="28" customWidth="1"/>
    <col min="6625" max="6625" width="1.7109375" style="28" customWidth="1"/>
    <col min="6626" max="6870" width="11.42578125" style="28"/>
    <col min="6871" max="6871" width="4.42578125" style="28" customWidth="1"/>
    <col min="6872" max="6872" width="11.42578125" style="28"/>
    <col min="6873" max="6873" width="17.5703125" style="28" customWidth="1"/>
    <col min="6874" max="6874" width="11.5703125" style="28" customWidth="1"/>
    <col min="6875" max="6878" width="11.42578125" style="28"/>
    <col min="6879" max="6879" width="22.5703125" style="28" customWidth="1"/>
    <col min="6880" max="6880" width="14" style="28" customWidth="1"/>
    <col min="6881" max="6881" width="1.7109375" style="28" customWidth="1"/>
    <col min="6882" max="7126" width="11.42578125" style="28"/>
    <col min="7127" max="7127" width="4.42578125" style="28" customWidth="1"/>
    <col min="7128" max="7128" width="11.42578125" style="28"/>
    <col min="7129" max="7129" width="17.5703125" style="28" customWidth="1"/>
    <col min="7130" max="7130" width="11.5703125" style="28" customWidth="1"/>
    <col min="7131" max="7134" width="11.42578125" style="28"/>
    <col min="7135" max="7135" width="22.5703125" style="28" customWidth="1"/>
    <col min="7136" max="7136" width="14" style="28" customWidth="1"/>
    <col min="7137" max="7137" width="1.7109375" style="28" customWidth="1"/>
    <col min="7138" max="7382" width="11.42578125" style="28"/>
    <col min="7383" max="7383" width="4.42578125" style="28" customWidth="1"/>
    <col min="7384" max="7384" width="11.42578125" style="28"/>
    <col min="7385" max="7385" width="17.5703125" style="28" customWidth="1"/>
    <col min="7386" max="7386" width="11.5703125" style="28" customWidth="1"/>
    <col min="7387" max="7390" width="11.42578125" style="28"/>
    <col min="7391" max="7391" width="22.5703125" style="28" customWidth="1"/>
    <col min="7392" max="7392" width="14" style="28" customWidth="1"/>
    <col min="7393" max="7393" width="1.7109375" style="28" customWidth="1"/>
    <col min="7394" max="7638" width="11.42578125" style="28"/>
    <col min="7639" max="7639" width="4.42578125" style="28" customWidth="1"/>
    <col min="7640" max="7640" width="11.42578125" style="28"/>
    <col min="7641" max="7641" width="17.5703125" style="28" customWidth="1"/>
    <col min="7642" max="7642" width="11.5703125" style="28" customWidth="1"/>
    <col min="7643" max="7646" width="11.42578125" style="28"/>
    <col min="7647" max="7647" width="22.5703125" style="28" customWidth="1"/>
    <col min="7648" max="7648" width="14" style="28" customWidth="1"/>
    <col min="7649" max="7649" width="1.7109375" style="28" customWidth="1"/>
    <col min="7650" max="7894" width="11.42578125" style="28"/>
    <col min="7895" max="7895" width="4.42578125" style="28" customWidth="1"/>
    <col min="7896" max="7896" width="11.42578125" style="28"/>
    <col min="7897" max="7897" width="17.5703125" style="28" customWidth="1"/>
    <col min="7898" max="7898" width="11.5703125" style="28" customWidth="1"/>
    <col min="7899" max="7902" width="11.42578125" style="28"/>
    <col min="7903" max="7903" width="22.5703125" style="28" customWidth="1"/>
    <col min="7904" max="7904" width="14" style="28" customWidth="1"/>
    <col min="7905" max="7905" width="1.7109375" style="28" customWidth="1"/>
    <col min="7906" max="8150" width="11.42578125" style="28"/>
    <col min="8151" max="8151" width="4.42578125" style="28" customWidth="1"/>
    <col min="8152" max="8152" width="11.42578125" style="28"/>
    <col min="8153" max="8153" width="17.5703125" style="28" customWidth="1"/>
    <col min="8154" max="8154" width="11.5703125" style="28" customWidth="1"/>
    <col min="8155" max="8158" width="11.42578125" style="28"/>
    <col min="8159" max="8159" width="22.5703125" style="28" customWidth="1"/>
    <col min="8160" max="8160" width="14" style="28" customWidth="1"/>
    <col min="8161" max="8161" width="1.7109375" style="28" customWidth="1"/>
    <col min="8162" max="8406" width="11.42578125" style="28"/>
    <col min="8407" max="8407" width="4.42578125" style="28" customWidth="1"/>
    <col min="8408" max="8408" width="11.42578125" style="28"/>
    <col min="8409" max="8409" width="17.5703125" style="28" customWidth="1"/>
    <col min="8410" max="8410" width="11.5703125" style="28" customWidth="1"/>
    <col min="8411" max="8414" width="11.42578125" style="28"/>
    <col min="8415" max="8415" width="22.5703125" style="28" customWidth="1"/>
    <col min="8416" max="8416" width="14" style="28" customWidth="1"/>
    <col min="8417" max="8417" width="1.7109375" style="28" customWidth="1"/>
    <col min="8418" max="8662" width="11.42578125" style="28"/>
    <col min="8663" max="8663" width="4.42578125" style="28" customWidth="1"/>
    <col min="8664" max="8664" width="11.42578125" style="28"/>
    <col min="8665" max="8665" width="17.5703125" style="28" customWidth="1"/>
    <col min="8666" max="8666" width="11.5703125" style="28" customWidth="1"/>
    <col min="8667" max="8670" width="11.42578125" style="28"/>
    <col min="8671" max="8671" width="22.5703125" style="28" customWidth="1"/>
    <col min="8672" max="8672" width="14" style="28" customWidth="1"/>
    <col min="8673" max="8673" width="1.7109375" style="28" customWidth="1"/>
    <col min="8674" max="8918" width="11.42578125" style="28"/>
    <col min="8919" max="8919" width="4.42578125" style="28" customWidth="1"/>
    <col min="8920" max="8920" width="11.42578125" style="28"/>
    <col min="8921" max="8921" width="17.5703125" style="28" customWidth="1"/>
    <col min="8922" max="8922" width="11.5703125" style="28" customWidth="1"/>
    <col min="8923" max="8926" width="11.42578125" style="28"/>
    <col min="8927" max="8927" width="22.5703125" style="28" customWidth="1"/>
    <col min="8928" max="8928" width="14" style="28" customWidth="1"/>
    <col min="8929" max="8929" width="1.7109375" style="28" customWidth="1"/>
    <col min="8930" max="9174" width="11.42578125" style="28"/>
    <col min="9175" max="9175" width="4.42578125" style="28" customWidth="1"/>
    <col min="9176" max="9176" width="11.42578125" style="28"/>
    <col min="9177" max="9177" width="17.5703125" style="28" customWidth="1"/>
    <col min="9178" max="9178" width="11.5703125" style="28" customWidth="1"/>
    <col min="9179" max="9182" width="11.42578125" style="28"/>
    <col min="9183" max="9183" width="22.5703125" style="28" customWidth="1"/>
    <col min="9184" max="9184" width="14" style="28" customWidth="1"/>
    <col min="9185" max="9185" width="1.7109375" style="28" customWidth="1"/>
    <col min="9186" max="9430" width="11.42578125" style="28"/>
    <col min="9431" max="9431" width="4.42578125" style="28" customWidth="1"/>
    <col min="9432" max="9432" width="11.42578125" style="28"/>
    <col min="9433" max="9433" width="17.5703125" style="28" customWidth="1"/>
    <col min="9434" max="9434" width="11.5703125" style="28" customWidth="1"/>
    <col min="9435" max="9438" width="11.42578125" style="28"/>
    <col min="9439" max="9439" width="22.5703125" style="28" customWidth="1"/>
    <col min="9440" max="9440" width="14" style="28" customWidth="1"/>
    <col min="9441" max="9441" width="1.7109375" style="28" customWidth="1"/>
    <col min="9442" max="9686" width="11.42578125" style="28"/>
    <col min="9687" max="9687" width="4.42578125" style="28" customWidth="1"/>
    <col min="9688" max="9688" width="11.42578125" style="28"/>
    <col min="9689" max="9689" width="17.5703125" style="28" customWidth="1"/>
    <col min="9690" max="9690" width="11.5703125" style="28" customWidth="1"/>
    <col min="9691" max="9694" width="11.42578125" style="28"/>
    <col min="9695" max="9695" width="22.5703125" style="28" customWidth="1"/>
    <col min="9696" max="9696" width="14" style="28" customWidth="1"/>
    <col min="9697" max="9697" width="1.7109375" style="28" customWidth="1"/>
    <col min="9698" max="9942" width="11.42578125" style="28"/>
    <col min="9943" max="9943" width="4.42578125" style="28" customWidth="1"/>
    <col min="9944" max="9944" width="11.42578125" style="28"/>
    <col min="9945" max="9945" width="17.5703125" style="28" customWidth="1"/>
    <col min="9946" max="9946" width="11.5703125" style="28" customWidth="1"/>
    <col min="9947" max="9950" width="11.42578125" style="28"/>
    <col min="9951" max="9951" width="22.5703125" style="28" customWidth="1"/>
    <col min="9952" max="9952" width="14" style="28" customWidth="1"/>
    <col min="9953" max="9953" width="1.7109375" style="28" customWidth="1"/>
    <col min="9954" max="10198" width="11.42578125" style="28"/>
    <col min="10199" max="10199" width="4.42578125" style="28" customWidth="1"/>
    <col min="10200" max="10200" width="11.42578125" style="28"/>
    <col min="10201" max="10201" width="17.5703125" style="28" customWidth="1"/>
    <col min="10202" max="10202" width="11.5703125" style="28" customWidth="1"/>
    <col min="10203" max="10206" width="11.42578125" style="28"/>
    <col min="10207" max="10207" width="22.5703125" style="28" customWidth="1"/>
    <col min="10208" max="10208" width="14" style="28" customWidth="1"/>
    <col min="10209" max="10209" width="1.7109375" style="28" customWidth="1"/>
    <col min="10210" max="10454" width="11.42578125" style="28"/>
    <col min="10455" max="10455" width="4.42578125" style="28" customWidth="1"/>
    <col min="10456" max="10456" width="11.42578125" style="28"/>
    <col min="10457" max="10457" width="17.5703125" style="28" customWidth="1"/>
    <col min="10458" max="10458" width="11.5703125" style="28" customWidth="1"/>
    <col min="10459" max="10462" width="11.42578125" style="28"/>
    <col min="10463" max="10463" width="22.5703125" style="28" customWidth="1"/>
    <col min="10464" max="10464" width="14" style="28" customWidth="1"/>
    <col min="10465" max="10465" width="1.7109375" style="28" customWidth="1"/>
    <col min="10466" max="10710" width="11.42578125" style="28"/>
    <col min="10711" max="10711" width="4.42578125" style="28" customWidth="1"/>
    <col min="10712" max="10712" width="11.42578125" style="28"/>
    <col min="10713" max="10713" width="17.5703125" style="28" customWidth="1"/>
    <col min="10714" max="10714" width="11.5703125" style="28" customWidth="1"/>
    <col min="10715" max="10718" width="11.42578125" style="28"/>
    <col min="10719" max="10719" width="22.5703125" style="28" customWidth="1"/>
    <col min="10720" max="10720" width="14" style="28" customWidth="1"/>
    <col min="10721" max="10721" width="1.7109375" style="28" customWidth="1"/>
    <col min="10722" max="10966" width="11.42578125" style="28"/>
    <col min="10967" max="10967" width="4.42578125" style="28" customWidth="1"/>
    <col min="10968" max="10968" width="11.42578125" style="28"/>
    <col min="10969" max="10969" width="17.5703125" style="28" customWidth="1"/>
    <col min="10970" max="10970" width="11.5703125" style="28" customWidth="1"/>
    <col min="10971" max="10974" width="11.42578125" style="28"/>
    <col min="10975" max="10975" width="22.5703125" style="28" customWidth="1"/>
    <col min="10976" max="10976" width="14" style="28" customWidth="1"/>
    <col min="10977" max="10977" width="1.7109375" style="28" customWidth="1"/>
    <col min="10978" max="11222" width="11.42578125" style="28"/>
    <col min="11223" max="11223" width="4.42578125" style="28" customWidth="1"/>
    <col min="11224" max="11224" width="11.42578125" style="28"/>
    <col min="11225" max="11225" width="17.5703125" style="28" customWidth="1"/>
    <col min="11226" max="11226" width="11.5703125" style="28" customWidth="1"/>
    <col min="11227" max="11230" width="11.42578125" style="28"/>
    <col min="11231" max="11231" width="22.5703125" style="28" customWidth="1"/>
    <col min="11232" max="11232" width="14" style="28" customWidth="1"/>
    <col min="11233" max="11233" width="1.7109375" style="28" customWidth="1"/>
    <col min="11234" max="11478" width="11.42578125" style="28"/>
    <col min="11479" max="11479" width="4.42578125" style="28" customWidth="1"/>
    <col min="11480" max="11480" width="11.42578125" style="28"/>
    <col min="11481" max="11481" width="17.5703125" style="28" customWidth="1"/>
    <col min="11482" max="11482" width="11.5703125" style="28" customWidth="1"/>
    <col min="11483" max="11486" width="11.42578125" style="28"/>
    <col min="11487" max="11487" width="22.5703125" style="28" customWidth="1"/>
    <col min="11488" max="11488" width="14" style="28" customWidth="1"/>
    <col min="11489" max="11489" width="1.7109375" style="28" customWidth="1"/>
    <col min="11490" max="11734" width="11.42578125" style="28"/>
    <col min="11735" max="11735" width="4.42578125" style="28" customWidth="1"/>
    <col min="11736" max="11736" width="11.42578125" style="28"/>
    <col min="11737" max="11737" width="17.5703125" style="28" customWidth="1"/>
    <col min="11738" max="11738" width="11.5703125" style="28" customWidth="1"/>
    <col min="11739" max="11742" width="11.42578125" style="28"/>
    <col min="11743" max="11743" width="22.5703125" style="28" customWidth="1"/>
    <col min="11744" max="11744" width="14" style="28" customWidth="1"/>
    <col min="11745" max="11745" width="1.7109375" style="28" customWidth="1"/>
    <col min="11746" max="11990" width="11.42578125" style="28"/>
    <col min="11991" max="11991" width="4.42578125" style="28" customWidth="1"/>
    <col min="11992" max="11992" width="11.42578125" style="28"/>
    <col min="11993" max="11993" width="17.5703125" style="28" customWidth="1"/>
    <col min="11994" max="11994" width="11.5703125" style="28" customWidth="1"/>
    <col min="11995" max="11998" width="11.42578125" style="28"/>
    <col min="11999" max="11999" width="22.5703125" style="28" customWidth="1"/>
    <col min="12000" max="12000" width="14" style="28" customWidth="1"/>
    <col min="12001" max="12001" width="1.7109375" style="28" customWidth="1"/>
    <col min="12002" max="12246" width="11.42578125" style="28"/>
    <col min="12247" max="12247" width="4.42578125" style="28" customWidth="1"/>
    <col min="12248" max="12248" width="11.42578125" style="28"/>
    <col min="12249" max="12249" width="17.5703125" style="28" customWidth="1"/>
    <col min="12250" max="12250" width="11.5703125" style="28" customWidth="1"/>
    <col min="12251" max="12254" width="11.42578125" style="28"/>
    <col min="12255" max="12255" width="22.5703125" style="28" customWidth="1"/>
    <col min="12256" max="12256" width="14" style="28" customWidth="1"/>
    <col min="12257" max="12257" width="1.7109375" style="28" customWidth="1"/>
    <col min="12258" max="12502" width="11.42578125" style="28"/>
    <col min="12503" max="12503" width="4.42578125" style="28" customWidth="1"/>
    <col min="12504" max="12504" width="11.42578125" style="28"/>
    <col min="12505" max="12505" width="17.5703125" style="28" customWidth="1"/>
    <col min="12506" max="12506" width="11.5703125" style="28" customWidth="1"/>
    <col min="12507" max="12510" width="11.42578125" style="28"/>
    <col min="12511" max="12511" width="22.5703125" style="28" customWidth="1"/>
    <col min="12512" max="12512" width="14" style="28" customWidth="1"/>
    <col min="12513" max="12513" width="1.7109375" style="28" customWidth="1"/>
    <col min="12514" max="12758" width="11.42578125" style="28"/>
    <col min="12759" max="12759" width="4.42578125" style="28" customWidth="1"/>
    <col min="12760" max="12760" width="11.42578125" style="28"/>
    <col min="12761" max="12761" width="17.5703125" style="28" customWidth="1"/>
    <col min="12762" max="12762" width="11.5703125" style="28" customWidth="1"/>
    <col min="12763" max="12766" width="11.42578125" style="28"/>
    <col min="12767" max="12767" width="22.5703125" style="28" customWidth="1"/>
    <col min="12768" max="12768" width="14" style="28" customWidth="1"/>
    <col min="12769" max="12769" width="1.7109375" style="28" customWidth="1"/>
    <col min="12770" max="13014" width="11.42578125" style="28"/>
    <col min="13015" max="13015" width="4.42578125" style="28" customWidth="1"/>
    <col min="13016" max="13016" width="11.42578125" style="28"/>
    <col min="13017" max="13017" width="17.5703125" style="28" customWidth="1"/>
    <col min="13018" max="13018" width="11.5703125" style="28" customWidth="1"/>
    <col min="13019" max="13022" width="11.42578125" style="28"/>
    <col min="13023" max="13023" width="22.5703125" style="28" customWidth="1"/>
    <col min="13024" max="13024" width="14" style="28" customWidth="1"/>
    <col min="13025" max="13025" width="1.7109375" style="28" customWidth="1"/>
    <col min="13026" max="13270" width="11.42578125" style="28"/>
    <col min="13271" max="13271" width="4.42578125" style="28" customWidth="1"/>
    <col min="13272" max="13272" width="11.42578125" style="28"/>
    <col min="13273" max="13273" width="17.5703125" style="28" customWidth="1"/>
    <col min="13274" max="13274" width="11.5703125" style="28" customWidth="1"/>
    <col min="13275" max="13278" width="11.42578125" style="28"/>
    <col min="13279" max="13279" width="22.5703125" style="28" customWidth="1"/>
    <col min="13280" max="13280" width="14" style="28" customWidth="1"/>
    <col min="13281" max="13281" width="1.7109375" style="28" customWidth="1"/>
    <col min="13282" max="13526" width="11.42578125" style="28"/>
    <col min="13527" max="13527" width="4.42578125" style="28" customWidth="1"/>
    <col min="13528" max="13528" width="11.42578125" style="28"/>
    <col min="13529" max="13529" width="17.5703125" style="28" customWidth="1"/>
    <col min="13530" max="13530" width="11.5703125" style="28" customWidth="1"/>
    <col min="13531" max="13534" width="11.42578125" style="28"/>
    <col min="13535" max="13535" width="22.5703125" style="28" customWidth="1"/>
    <col min="13536" max="13536" width="14" style="28" customWidth="1"/>
    <col min="13537" max="13537" width="1.7109375" style="28" customWidth="1"/>
    <col min="13538" max="13782" width="11.42578125" style="28"/>
    <col min="13783" max="13783" width="4.42578125" style="28" customWidth="1"/>
    <col min="13784" max="13784" width="11.42578125" style="28"/>
    <col min="13785" max="13785" width="17.5703125" style="28" customWidth="1"/>
    <col min="13786" max="13786" width="11.5703125" style="28" customWidth="1"/>
    <col min="13787" max="13790" width="11.42578125" style="28"/>
    <col min="13791" max="13791" width="22.5703125" style="28" customWidth="1"/>
    <col min="13792" max="13792" width="14" style="28" customWidth="1"/>
    <col min="13793" max="13793" width="1.7109375" style="28" customWidth="1"/>
    <col min="13794" max="14038" width="11.42578125" style="28"/>
    <col min="14039" max="14039" width="4.42578125" style="28" customWidth="1"/>
    <col min="14040" max="14040" width="11.42578125" style="28"/>
    <col min="14041" max="14041" width="17.5703125" style="28" customWidth="1"/>
    <col min="14042" max="14042" width="11.5703125" style="28" customWidth="1"/>
    <col min="14043" max="14046" width="11.42578125" style="28"/>
    <col min="14047" max="14047" width="22.5703125" style="28" customWidth="1"/>
    <col min="14048" max="14048" width="14" style="28" customWidth="1"/>
    <col min="14049" max="14049" width="1.7109375" style="28" customWidth="1"/>
    <col min="14050" max="14294" width="11.42578125" style="28"/>
    <col min="14295" max="14295" width="4.42578125" style="28" customWidth="1"/>
    <col min="14296" max="14296" width="11.42578125" style="28"/>
    <col min="14297" max="14297" width="17.5703125" style="28" customWidth="1"/>
    <col min="14298" max="14298" width="11.5703125" style="28" customWidth="1"/>
    <col min="14299" max="14302" width="11.42578125" style="28"/>
    <col min="14303" max="14303" width="22.5703125" style="28" customWidth="1"/>
    <col min="14304" max="14304" width="14" style="28" customWidth="1"/>
    <col min="14305" max="14305" width="1.7109375" style="28" customWidth="1"/>
    <col min="14306" max="14550" width="11.42578125" style="28"/>
    <col min="14551" max="14551" width="4.42578125" style="28" customWidth="1"/>
    <col min="14552" max="14552" width="11.42578125" style="28"/>
    <col min="14553" max="14553" width="17.5703125" style="28" customWidth="1"/>
    <col min="14554" max="14554" width="11.5703125" style="28" customWidth="1"/>
    <col min="14555" max="14558" width="11.42578125" style="28"/>
    <col min="14559" max="14559" width="22.5703125" style="28" customWidth="1"/>
    <col min="14560" max="14560" width="14" style="28" customWidth="1"/>
    <col min="14561" max="14561" width="1.7109375" style="28" customWidth="1"/>
    <col min="14562" max="14806" width="11.42578125" style="28"/>
    <col min="14807" max="14807" width="4.42578125" style="28" customWidth="1"/>
    <col min="14808" max="14808" width="11.42578125" style="28"/>
    <col min="14809" max="14809" width="17.5703125" style="28" customWidth="1"/>
    <col min="14810" max="14810" width="11.5703125" style="28" customWidth="1"/>
    <col min="14811" max="14814" width="11.42578125" style="28"/>
    <col min="14815" max="14815" width="22.5703125" style="28" customWidth="1"/>
    <col min="14816" max="14816" width="14" style="28" customWidth="1"/>
    <col min="14817" max="14817" width="1.7109375" style="28" customWidth="1"/>
    <col min="14818" max="15062" width="11.42578125" style="28"/>
    <col min="15063" max="15063" width="4.42578125" style="28" customWidth="1"/>
    <col min="15064" max="15064" width="11.42578125" style="28"/>
    <col min="15065" max="15065" width="17.5703125" style="28" customWidth="1"/>
    <col min="15066" max="15066" width="11.5703125" style="28" customWidth="1"/>
    <col min="15067" max="15070" width="11.42578125" style="28"/>
    <col min="15071" max="15071" width="22.5703125" style="28" customWidth="1"/>
    <col min="15072" max="15072" width="14" style="28" customWidth="1"/>
    <col min="15073" max="15073" width="1.7109375" style="28" customWidth="1"/>
    <col min="15074" max="15318" width="11.42578125" style="28"/>
    <col min="15319" max="15319" width="4.42578125" style="28" customWidth="1"/>
    <col min="15320" max="15320" width="11.42578125" style="28"/>
    <col min="15321" max="15321" width="17.5703125" style="28" customWidth="1"/>
    <col min="15322" max="15322" width="11.5703125" style="28" customWidth="1"/>
    <col min="15323" max="15326" width="11.42578125" style="28"/>
    <col min="15327" max="15327" width="22.5703125" style="28" customWidth="1"/>
    <col min="15328" max="15328" width="14" style="28" customWidth="1"/>
    <col min="15329" max="15329" width="1.7109375" style="28" customWidth="1"/>
    <col min="15330" max="15574" width="11.42578125" style="28"/>
    <col min="15575" max="15575" width="4.42578125" style="28" customWidth="1"/>
    <col min="15576" max="15576" width="11.42578125" style="28"/>
    <col min="15577" max="15577" width="17.5703125" style="28" customWidth="1"/>
    <col min="15578" max="15578" width="11.5703125" style="28" customWidth="1"/>
    <col min="15579" max="15582" width="11.42578125" style="28"/>
    <col min="15583" max="15583" width="22.5703125" style="28" customWidth="1"/>
    <col min="15584" max="15584" width="14" style="28" customWidth="1"/>
    <col min="15585" max="15585" width="1.7109375" style="28" customWidth="1"/>
    <col min="15586" max="15830" width="11.42578125" style="28"/>
    <col min="15831" max="15831" width="4.42578125" style="28" customWidth="1"/>
    <col min="15832" max="15832" width="11.42578125" style="28"/>
    <col min="15833" max="15833" width="17.5703125" style="28" customWidth="1"/>
    <col min="15834" max="15834" width="11.5703125" style="28" customWidth="1"/>
    <col min="15835" max="15838" width="11.42578125" style="28"/>
    <col min="15839" max="15839" width="22.5703125" style="28" customWidth="1"/>
    <col min="15840" max="15840" width="14" style="28" customWidth="1"/>
    <col min="15841" max="15841" width="1.7109375" style="28" customWidth="1"/>
    <col min="15842" max="16086" width="11.42578125" style="28"/>
    <col min="16087" max="16087" width="4.42578125" style="28" customWidth="1"/>
    <col min="16088" max="16088" width="11.42578125" style="28"/>
    <col min="16089" max="16089" width="17.5703125" style="28" customWidth="1"/>
    <col min="16090" max="16090" width="11.5703125" style="28" customWidth="1"/>
    <col min="16091" max="16094" width="11.42578125" style="28"/>
    <col min="16095" max="16095" width="22.5703125" style="28" customWidth="1"/>
    <col min="16096" max="16096" width="14" style="28" customWidth="1"/>
    <col min="16097" max="16097" width="1.7109375" style="28" customWidth="1"/>
    <col min="16098" max="16384" width="11.42578125" style="28"/>
  </cols>
  <sheetData>
    <row r="1" spans="2:10" ht="18" customHeight="1" thickBot="1" x14ac:dyDescent="0.25"/>
    <row r="2" spans="2:10" ht="19.5" customHeight="1" x14ac:dyDescent="0.2">
      <c r="B2" s="29"/>
      <c r="C2" s="30"/>
      <c r="D2" s="31" t="s">
        <v>126</v>
      </c>
      <c r="E2" s="32"/>
      <c r="F2" s="32"/>
      <c r="G2" s="32"/>
      <c r="H2" s="32"/>
      <c r="I2" s="33"/>
      <c r="J2" s="34" t="s">
        <v>127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128</v>
      </c>
      <c r="E4" s="32"/>
      <c r="F4" s="32"/>
      <c r="G4" s="32"/>
      <c r="H4" s="32"/>
      <c r="I4" s="33"/>
      <c r="J4" s="34" t="s">
        <v>129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J9" s="48"/>
    </row>
    <row r="10" spans="2:10" x14ac:dyDescent="0.2">
      <c r="B10" s="47"/>
      <c r="C10" s="28" t="s">
        <v>149</v>
      </c>
      <c r="E10" s="49"/>
      <c r="J10" s="48"/>
    </row>
    <row r="11" spans="2:10" x14ac:dyDescent="0.2">
      <c r="B11" s="47"/>
      <c r="J11" s="48"/>
    </row>
    <row r="12" spans="2:10" x14ac:dyDescent="0.2">
      <c r="B12" s="47"/>
      <c r="C12" s="28" t="s">
        <v>151</v>
      </c>
      <c r="J12" s="48"/>
    </row>
    <row r="13" spans="2:10" x14ac:dyDescent="0.2">
      <c r="B13" s="47"/>
      <c r="C13" s="28" t="s">
        <v>152</v>
      </c>
      <c r="J13" s="48"/>
    </row>
    <row r="14" spans="2:10" x14ac:dyDescent="0.2">
      <c r="B14" s="47"/>
      <c r="J14" s="48"/>
    </row>
    <row r="15" spans="2:10" x14ac:dyDescent="0.2">
      <c r="B15" s="47"/>
      <c r="C15" s="28" t="s">
        <v>150</v>
      </c>
      <c r="J15" s="48"/>
    </row>
    <row r="16" spans="2:10" x14ac:dyDescent="0.2">
      <c r="B16" s="47"/>
      <c r="C16" s="50"/>
      <c r="J16" s="48"/>
    </row>
    <row r="17" spans="2:12" x14ac:dyDescent="0.2">
      <c r="B17" s="47"/>
      <c r="C17" s="28" t="s">
        <v>153</v>
      </c>
      <c r="D17" s="49"/>
      <c r="H17" s="51" t="s">
        <v>130</v>
      </c>
      <c r="I17" s="51" t="s">
        <v>131</v>
      </c>
      <c r="J17" s="48"/>
    </row>
    <row r="18" spans="2:12" x14ac:dyDescent="0.2">
      <c r="B18" s="47"/>
      <c r="C18" s="52" t="s">
        <v>132</v>
      </c>
      <c r="D18" s="52"/>
      <c r="E18" s="52"/>
      <c r="F18" s="52"/>
      <c r="H18" s="51">
        <v>15</v>
      </c>
      <c r="I18" s="53">
        <v>229123902</v>
      </c>
      <c r="J18" s="48"/>
    </row>
    <row r="19" spans="2:12" x14ac:dyDescent="0.2">
      <c r="B19" s="47"/>
      <c r="C19" s="28" t="s">
        <v>133</v>
      </c>
      <c r="H19" s="54">
        <v>1</v>
      </c>
      <c r="I19" s="55">
        <v>2058852.04</v>
      </c>
      <c r="J19" s="48"/>
      <c r="L19" s="28" t="s">
        <v>134</v>
      </c>
    </row>
    <row r="20" spans="2:12" x14ac:dyDescent="0.2">
      <c r="B20" s="47"/>
      <c r="C20" s="28" t="s">
        <v>135</v>
      </c>
      <c r="H20" s="54"/>
      <c r="I20" s="55"/>
      <c r="J20" s="48"/>
    </row>
    <row r="21" spans="2:12" x14ac:dyDescent="0.2">
      <c r="B21" s="47"/>
      <c r="C21" s="28" t="s">
        <v>136</v>
      </c>
      <c r="H21" s="54">
        <v>12</v>
      </c>
      <c r="I21" s="55">
        <v>200551201</v>
      </c>
      <c r="J21" s="48"/>
    </row>
    <row r="22" spans="2:12" x14ac:dyDescent="0.2">
      <c r="B22" s="47"/>
      <c r="C22" s="28" t="s">
        <v>137</v>
      </c>
      <c r="H22" s="54"/>
      <c r="I22" s="55"/>
      <c r="J22" s="48"/>
    </row>
    <row r="23" spans="2:12" x14ac:dyDescent="0.2">
      <c r="B23" s="47"/>
      <c r="C23" s="28" t="s">
        <v>138</v>
      </c>
      <c r="H23" s="56"/>
      <c r="I23" s="57"/>
      <c r="J23" s="48"/>
    </row>
    <row r="24" spans="2:12" x14ac:dyDescent="0.2">
      <c r="B24" s="47"/>
      <c r="C24" s="52" t="s">
        <v>139</v>
      </c>
      <c r="D24" s="52"/>
      <c r="E24" s="52"/>
      <c r="F24" s="52"/>
      <c r="H24" s="51">
        <f>SUM(H19:H23)</f>
        <v>13</v>
      </c>
      <c r="I24" s="58">
        <f>(I19+I20+I21+I22+I23)</f>
        <v>202610053.03999999</v>
      </c>
      <c r="J24" s="48"/>
    </row>
    <row r="25" spans="2:12" x14ac:dyDescent="0.2">
      <c r="B25" s="47"/>
      <c r="C25" s="28" t="s">
        <v>140</v>
      </c>
      <c r="H25" s="54">
        <v>2</v>
      </c>
      <c r="I25" s="55">
        <v>26513848.960000001</v>
      </c>
      <c r="J25" s="48"/>
    </row>
    <row r="26" spans="2:12" ht="13.5" thickBot="1" x14ac:dyDescent="0.25">
      <c r="B26" s="47"/>
      <c r="C26" s="28" t="s">
        <v>141</v>
      </c>
      <c r="H26" s="59"/>
      <c r="I26" s="60"/>
      <c r="J26" s="48"/>
    </row>
    <row r="27" spans="2:12" ht="12.75" customHeight="1" x14ac:dyDescent="0.2">
      <c r="B27" s="47"/>
      <c r="C27" s="52" t="s">
        <v>142</v>
      </c>
      <c r="D27" s="52"/>
      <c r="E27" s="52"/>
      <c r="F27" s="52"/>
      <c r="H27" s="54">
        <f>H25+H26</f>
        <v>2</v>
      </c>
      <c r="I27" s="58">
        <f>(I26+I25)</f>
        <v>26513848.960000001</v>
      </c>
      <c r="J27" s="48"/>
    </row>
    <row r="28" spans="2:12" x14ac:dyDescent="0.2">
      <c r="B28" s="47"/>
      <c r="C28" s="28" t="s">
        <v>143</v>
      </c>
      <c r="D28" s="52"/>
      <c r="E28" s="52"/>
      <c r="F28" s="52"/>
      <c r="H28" s="61"/>
      <c r="I28" s="57"/>
      <c r="J28" s="48"/>
    </row>
    <row r="29" spans="2:12" x14ac:dyDescent="0.2">
      <c r="B29" s="47"/>
      <c r="C29" s="52" t="s">
        <v>144</v>
      </c>
      <c r="D29" s="52"/>
      <c r="E29" s="52"/>
      <c r="F29" s="52"/>
      <c r="H29" s="51">
        <f>H28</f>
        <v>0</v>
      </c>
      <c r="I29" s="58">
        <f>I28</f>
        <v>0</v>
      </c>
      <c r="J29" s="48"/>
    </row>
    <row r="30" spans="2:12" x14ac:dyDescent="0.2">
      <c r="B30" s="47"/>
      <c r="C30" s="52"/>
      <c r="D30" s="52"/>
      <c r="E30" s="52"/>
      <c r="F30" s="52"/>
      <c r="H30" s="51"/>
      <c r="I30" s="58"/>
      <c r="J30" s="48"/>
    </row>
    <row r="31" spans="2:12" ht="13.5" thickBot="1" x14ac:dyDescent="0.25">
      <c r="B31" s="47"/>
      <c r="C31" s="52" t="s">
        <v>145</v>
      </c>
      <c r="D31" s="52"/>
      <c r="H31" s="62">
        <f>(H24+H27+H29)</f>
        <v>15</v>
      </c>
      <c r="I31" s="63">
        <f>(I24+I27+I29)</f>
        <v>229123902</v>
      </c>
      <c r="J31" s="48"/>
    </row>
    <row r="32" spans="2:12" ht="13.5" thickTop="1" x14ac:dyDescent="0.2">
      <c r="B32" s="47"/>
      <c r="C32" s="52"/>
      <c r="D32" s="52"/>
      <c r="H32" s="64"/>
      <c r="I32" s="55"/>
      <c r="J32" s="48"/>
    </row>
    <row r="33" spans="2:10" x14ac:dyDescent="0.2">
      <c r="B33" s="47"/>
      <c r="G33" s="64"/>
      <c r="H33" s="64"/>
      <c r="I33" s="64"/>
      <c r="J33" s="48"/>
    </row>
    <row r="34" spans="2:10" x14ac:dyDescent="0.2">
      <c r="B34" s="47"/>
      <c r="G34" s="64"/>
      <c r="H34" s="64"/>
      <c r="I34" s="64"/>
      <c r="J34" s="48"/>
    </row>
    <row r="35" spans="2:10" x14ac:dyDescent="0.2">
      <c r="B35" s="47"/>
      <c r="G35" s="64"/>
      <c r="H35" s="64"/>
      <c r="I35" s="64"/>
      <c r="J35" s="48"/>
    </row>
    <row r="36" spans="2:10" ht="13.5" thickBot="1" x14ac:dyDescent="0.25">
      <c r="B36" s="47"/>
      <c r="C36" s="65"/>
      <c r="D36" s="65"/>
      <c r="G36" s="65" t="s">
        <v>146</v>
      </c>
      <c r="H36" s="65"/>
      <c r="I36" s="64"/>
      <c r="J36" s="48"/>
    </row>
    <row r="37" spans="2:10" x14ac:dyDescent="0.2">
      <c r="B37" s="47"/>
      <c r="C37" s="64" t="s">
        <v>147</v>
      </c>
      <c r="D37" s="64"/>
      <c r="G37" s="64" t="s">
        <v>148</v>
      </c>
      <c r="H37" s="64"/>
      <c r="I37" s="64"/>
      <c r="J37" s="48"/>
    </row>
    <row r="38" spans="2:10" ht="18.75" customHeight="1" x14ac:dyDescent="0.2">
      <c r="B38" s="47"/>
      <c r="G38" s="64"/>
      <c r="H38" s="64"/>
      <c r="I38" s="64"/>
      <c r="J38" s="48"/>
    </row>
    <row r="39" spans="2:10" ht="13.5" thickBot="1" x14ac:dyDescent="0.25">
      <c r="B39" s="66"/>
      <c r="C39" s="67"/>
      <c r="D39" s="67"/>
      <c r="E39" s="67"/>
      <c r="F39" s="67"/>
      <c r="G39" s="65"/>
      <c r="H39" s="65"/>
      <c r="I39" s="65"/>
      <c r="J39" s="6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Valencia</dc:creator>
  <cp:lastModifiedBy>Diego Fernando Fernandez Valencia</cp:lastModifiedBy>
  <dcterms:created xsi:type="dcterms:W3CDTF">2022-06-07T14:37:38Z</dcterms:created>
  <dcterms:modified xsi:type="dcterms:W3CDTF">2022-07-05T15:21:19Z</dcterms:modified>
</cp:coreProperties>
</file>