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CENTRO VISUAL SANTA MARIA - LUCY NANCY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6" r:id="rId3"/>
    <sheet name="FOR-CSA-018" sheetId="5" r:id="rId4"/>
  </sheets>
  <definedNames>
    <definedName name="_xlnm._FilterDatabase" localSheetId="1" hidden="1">'ESTADO DE CADA FACTURA'!$A$1:$N$15</definedName>
  </definedNames>
  <calcPr calcId="152511"/>
  <pivotCaches>
    <pivotCache cacheId="1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H24" i="5"/>
  <c r="H32" i="5" l="1"/>
  <c r="I32" i="5"/>
  <c r="J15" i="3"/>
  <c r="J13" i="3"/>
  <c r="J12" i="3"/>
  <c r="J11" i="3"/>
  <c r="J10" i="3"/>
  <c r="J8" i="3"/>
  <c r="J7" i="3"/>
  <c r="J4" i="3"/>
  <c r="J2" i="3"/>
  <c r="E3" i="3"/>
  <c r="E4" i="3"/>
  <c r="E5" i="3"/>
  <c r="E6" i="3"/>
  <c r="E7" i="3"/>
  <c r="E8" i="3"/>
  <c r="E9" i="3"/>
  <c r="E10" i="3"/>
  <c r="E11" i="3"/>
  <c r="E12" i="3"/>
  <c r="E13" i="3"/>
  <c r="E14" i="3"/>
  <c r="E2" i="3"/>
</calcChain>
</file>

<file path=xl/comments1.xml><?xml version="1.0" encoding="utf-8"?>
<comments xmlns="http://schemas.openxmlformats.org/spreadsheetml/2006/main">
  <authors>
    <author>Juan Camilo Paez Ramirez</author>
    <author>Luffi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  <comment ref="K3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SE ENVIA CARTA DE ACEPTACION DEVOLUCION CORREO 20/04/2022
</t>
        </r>
      </text>
    </comment>
    <comment ref="K7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SE ENVIA CORREO EL DIA 30/03/2022 DE  NO ACEPTACION YA QUE EL APP DE HISTORIAS CLINICAS TIENE HOJA DE EVOLUCION LA CUAL SE TOMA COMO HC.
</t>
        </r>
      </text>
    </comment>
    <comment ref="K8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SE ENVIA CARTA DE NO ACEPTACION  EL DIA 29/4/2022 
YA QUE EL AUMENTO DE LAS TARIFAS LO AUTORIZO LA DRA SABDRA CARDENAS VIA CORREO EL CUAL SE SOCIALIZO CON EL AREA ENCARGADA, </t>
        </r>
      </text>
    </comment>
    <comment ref="K9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SE ENVIA CORREO EL 18/05/2022 DE NO ACEPTACION POR TARIFAS YA QUE ESTA APROBADO EL AJUSTE DESDE SEPT/2021 POR ÑA DRA SANDRA CARDENAS
</t>
        </r>
      </text>
    </comment>
    <comment ref="K10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SE ENVIA CORREO 20/05/2022 ACEPTA DE DEVL 
</t>
        </r>
      </text>
    </comment>
    <comment ref="K11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SE ENVIA FACT 16/05/2022 POR LA APP WTRANFER
</t>
        </r>
      </text>
    </comment>
    <comment ref="K12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SE ENVIA CORREO EL 20/05/2022 CARTA DE ACEP POR LA APP WTRANFER
</t>
        </r>
      </text>
    </comment>
    <comment ref="K13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SE ENVIA CORREO 20/05/2022 CARTA DE ACEP POR LA APP WTRANFER
</t>
        </r>
      </text>
    </comment>
    <comment ref="K14" authorId="1" shapeId="0">
      <text>
        <r>
          <rPr>
            <b/>
            <sz val="9"/>
            <color indexed="81"/>
            <rFont val="Tahoma"/>
            <family val="2"/>
          </rPr>
          <t>Luffi:</t>
        </r>
        <r>
          <rPr>
            <sz val="9"/>
            <color indexed="81"/>
            <rFont val="Tahoma"/>
            <family val="2"/>
          </rPr>
          <t xml:space="preserve">
RADICADA POR LA EPS 17/05/2022
</t>
        </r>
      </text>
    </comment>
  </commentList>
</comments>
</file>

<file path=xl/sharedStrings.xml><?xml version="1.0" encoding="utf-8"?>
<sst xmlns="http://schemas.openxmlformats.org/spreadsheetml/2006/main" count="145" uniqueCount="71">
  <si>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</si>
  <si>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</si>
  <si>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</si>
  <si>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</si>
  <si>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</si>
  <si>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</si>
  <si>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</si>
  <si>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</si>
  <si>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</si>
  <si>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</si>
  <si>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</si>
  <si>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</si>
  <si>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PRESTACION DE SERVICIOS</t>
  </si>
  <si>
    <t>51775518-4</t>
  </si>
  <si>
    <t>LUCY NANCY RODRIGUEZ GUERRERO</t>
  </si>
  <si>
    <t>PXP</t>
  </si>
  <si>
    <t>PREFIJO FACTURA</t>
  </si>
  <si>
    <t xml:space="preserve">FECHA FACTURA </t>
  </si>
  <si>
    <t>FECHA DE RADICACIÓN</t>
  </si>
  <si>
    <t>ESTADO EPS  - 16 DE JUNIO 22</t>
  </si>
  <si>
    <t>No. FACTURA</t>
  </si>
  <si>
    <t>VALOR FACTURA</t>
  </si>
  <si>
    <t xml:space="preserve">VALOR COPAGO-CUOTA MODERADORA </t>
  </si>
  <si>
    <t>SALDO DE FACTURA</t>
  </si>
  <si>
    <t>Total General</t>
  </si>
  <si>
    <t>PROCESO INTERNO</t>
  </si>
  <si>
    <t>LLAVE</t>
  </si>
  <si>
    <t>FACTURA EN PROCESO DE PAGO</t>
  </si>
  <si>
    <t>VALOR - COPAGO Y/O CUOTA M</t>
  </si>
  <si>
    <t>FACTURA CANCELADA</t>
  </si>
  <si>
    <t>FOR-CSA-018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</si>
  <si>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</si>
  <si>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</si>
  <si>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</si>
  <si>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</si>
  <si>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</si>
  <si>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</si>
  <si>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</si>
  <si>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</si>
  <si>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</si>
  <si>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</si>
  <si>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</si>
  <si>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</si>
  <si>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</si>
  <si>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</si>
  <si>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TOTAL CARTERA REVISADA</t>
  </si>
  <si>
    <t>GERALDINE VALENCIA ZAMBRANO</t>
  </si>
  <si>
    <t>IPS.</t>
  </si>
  <si>
    <t>AUXILIAR DE CARTERA CUENTAS SALUD</t>
  </si>
  <si>
    <t>NIT: 51775518</t>
  </si>
  <si>
    <t>Señores : LUCY NANCY RODRIGUEZ GUERRERO</t>
  </si>
  <si>
    <t>SANTIAGO DE CALI , JUNIO 17 DE 2022</t>
  </si>
  <si>
    <t>FECHA DE COMPENSACIÓN</t>
  </si>
  <si>
    <t>RETENCIÓN</t>
  </si>
  <si>
    <t>VALOR CANCELADO</t>
  </si>
  <si>
    <t>DOC DE COMPENSACIÓN</t>
  </si>
  <si>
    <t>FACTURA DEVUELTA</t>
  </si>
  <si>
    <t>AUT SE OBJETA FACTURA MULTIUSUARIO AUTORIZACION 213133114536531 YA CANELADA EN LA FACTURA 103 USUARIO JOSE J MILENA</t>
  </si>
  <si>
    <t>DETALLE</t>
  </si>
  <si>
    <t>TARIFA  MAYOR VALOR COBRADO FACTURAN CODIGO OF0001 $ 15465 Y  CONVENIO $ 15000 CANTIDAD FACTURAN # 8 CODIGO OF0002 $ 2886 8 CONVENIO $ 28.000 FACTURAN CANTIDAD # 3 Y DEL MISMO CODIGO OF0002 FACTURAN $ 37116 CONCENIO $ 28000 CANTIDAD QUE FACTUR AN # 10 LA AUTORIZACION NO REFIEREN QUE ES TALLADO.SE OBJETA  $ 97484 DE LA DIFERENCIA DE TARIFAS.  P/MILE KEVIN</t>
  </si>
  <si>
    <t>FACTURA NO RADICADA</t>
  </si>
  <si>
    <t>Total general</t>
  </si>
  <si>
    <t xml:space="preserve">Tipificación </t>
  </si>
  <si>
    <t>Cant Facturas</t>
  </si>
  <si>
    <t>Valor Facturas</t>
  </si>
  <si>
    <t>FACTURACIÓN COVID</t>
  </si>
  <si>
    <t>SUB TOTAL  FACTURACIÓN COVID</t>
  </si>
  <si>
    <t>FACTURACION PENDIENTE PROGRAMACION DE PAGO DESPUES DEL CORTE</t>
  </si>
  <si>
    <t>HOJA 1 DE 1</t>
  </si>
  <si>
    <t>A continuacion me permito remitir nuestra respuesta al estado de cartera presentado en la fecha: 01/06/2022</t>
  </si>
  <si>
    <t>Con Corte al dia :31/03/2022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</si>
</sst>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(* #,##0_);_(* \(#,##0\);_(* &quot;-&quot;_);_(@_)"/>
    <numFmt numFmtId="165" formatCode="yyyy\-mm\-dd;@"/>
    <numFmt numFmtId="166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0" fontId="0" fillId="0" borderId="1" xfId="0" applyFill="1" applyBorder="1"/>
    <xf numFmtId="3" fontId="0" fillId="0" borderId="1" xfId="0" applyNumberForma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0" fillId="0" borderId="1" xfId="2" applyNumberFormat="1" applyFont="1" applyFill="1" applyBorder="1"/>
    <xf numFmtId="166" fontId="6" fillId="0" borderId="1" xfId="2" applyNumberFormat="1" applyFont="1" applyBorder="1"/>
    <xf numFmtId="166" fontId="1" fillId="0" borderId="1" xfId="2" applyNumberFormat="1" applyFont="1" applyBorder="1"/>
    <xf numFmtId="0" fontId="8" fillId="0" borderId="0" xfId="3" applyFont="1"/>
    <xf numFmtId="0" fontId="8" fillId="0" borderId="5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3" xfId="3" applyFont="1" applyBorder="1" applyAlignment="1">
      <alignment horizontal="centerContinuous"/>
    </xf>
    <xf numFmtId="0" fontId="8" fillId="0" borderId="9" xfId="3" applyFont="1" applyBorder="1"/>
    <xf numFmtId="0" fontId="8" fillId="0" borderId="10" xfId="3" applyFont="1" applyBorder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0" fontId="9" fillId="0" borderId="0" xfId="3" applyFont="1"/>
    <xf numFmtId="42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67" fontId="9" fillId="0" borderId="0" xfId="3" applyNumberFormat="1" applyFont="1" applyAlignment="1">
      <alignment horizontal="right"/>
    </xf>
    <xf numFmtId="1" fontId="8" fillId="0" borderId="12" xfId="3" applyNumberFormat="1" applyFont="1" applyBorder="1" applyAlignment="1">
      <alignment horizontal="center"/>
    </xf>
    <xf numFmtId="167" fontId="8" fillId="0" borderId="12" xfId="3" applyNumberFormat="1" applyFont="1" applyBorder="1" applyAlignment="1">
      <alignment horizontal="right"/>
    </xf>
    <xf numFmtId="167" fontId="8" fillId="0" borderId="0" xfId="3" applyNumberFormat="1" applyFont="1"/>
    <xf numFmtId="167" fontId="8" fillId="0" borderId="12" xfId="3" applyNumberFormat="1" applyFont="1" applyBorder="1"/>
    <xf numFmtId="0" fontId="8" fillId="0" borderId="11" xfId="3" applyFont="1" applyBorder="1"/>
    <xf numFmtId="0" fontId="8" fillId="0" borderId="12" xfId="3" applyFont="1" applyBorder="1"/>
    <xf numFmtId="0" fontId="8" fillId="0" borderId="13" xfId="3" applyFont="1" applyBorder="1"/>
    <xf numFmtId="1" fontId="9" fillId="0" borderId="0" xfId="3" applyNumberFormat="1" applyFont="1" applyAlignment="1">
      <alignment horizontal="center"/>
    </xf>
    <xf numFmtId="1" fontId="9" fillId="0" borderId="16" xfId="3" applyNumberFormat="1" applyFont="1" applyBorder="1" applyAlignment="1">
      <alignment horizontal="center"/>
    </xf>
    <xf numFmtId="166" fontId="5" fillId="2" borderId="17" xfId="2" applyNumberFormat="1" applyFont="1" applyFill="1" applyBorder="1" applyAlignment="1">
      <alignment horizontal="center" vertical="center" wrapText="1"/>
    </xf>
    <xf numFmtId="166" fontId="5" fillId="2" borderId="18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168" fontId="8" fillId="0" borderId="0" xfId="3" applyNumberFormat="1" applyFont="1" applyAlignment="1">
      <alignment horizontal="right"/>
    </xf>
    <xf numFmtId="167" fontId="9" fillId="0" borderId="16" xfId="3" applyNumberFormat="1" applyFont="1" applyBorder="1" applyAlignment="1">
      <alignment horizontal="right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4">
    <cellStyle name="Millares" xfId="2" builtinId="3"/>
    <cellStyle name="Millares [0]" xfId="1" builtinId="6"/>
    <cellStyle name="Normal" xfId="0" builtinId="0"/>
    <cellStyle name="Normal 2" xfId="3"/>
  </cellStyles>
  <dxfs count="11"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5054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29.647979398149" createdVersion="5" refreshedVersion="5" minRefreshableVersion="3" recordCount="13">
  <cacheSource type="worksheet">
    <worksheetSource ref="A1:N14" sheet="ESTADO DE CADA FACTURA"/>
  </cacheSource>
  <cacheFields count="14">
    <cacheField name="NIT PRESTADOR" numFmtId="0">
      <sharedItems containsSemiMixedTypes="0" containsString="0" containsNumber="1" containsInteger="1" minValue="51775518" maxValue="51775518"/>
    </cacheField>
    <cacheField name="NOMBRE PRESTADOR" numFmtId="0">
      <sharedItems/>
    </cacheField>
    <cacheField name="PREFIJO FACTURA" numFmtId="0">
      <sharedItems containsNonDate="0" containsString="0" containsBlank="1"/>
    </cacheField>
    <cacheField name="No. FACTURA" numFmtId="0">
      <sharedItems containsSemiMixedTypes="0" containsString="0" containsNumber="1" containsInteger="1" minValue="78" maxValue="117"/>
    </cacheField>
    <cacheField name="LLAVE" numFmtId="0">
      <sharedItems/>
    </cacheField>
    <cacheField name="FECHA FACTURA " numFmtId="14">
      <sharedItems containsSemiMixedTypes="0" containsNonDate="0" containsDate="1" containsString="0" minDate="2020-11-01T00:00:00" maxDate="2022-03-02T00:00:00"/>
    </cacheField>
    <cacheField name="FECHA DE RADICACIÓN" numFmtId="0">
      <sharedItems containsNonDate="0" containsDate="1" containsString="0" containsBlank="1" minDate="2022-02-14T00:00:00" maxDate="2022-03-23T00:00:00"/>
    </cacheField>
    <cacheField name="VALOR FACTURA" numFmtId="166">
      <sharedItems containsSemiMixedTypes="0" containsString="0" containsNumber="1" containsInteger="1" minValue="160836" maxValue="1791000"/>
    </cacheField>
    <cacheField name="VALOR COPAGO-CUOTA MODERADORA " numFmtId="166">
      <sharedItems containsSemiMixedTypes="0" containsString="0" containsNumber="1" containsInteger="1" minValue="0" maxValue="520800"/>
    </cacheField>
    <cacheField name="VALOR - COPAGO Y/O CUOTA M" numFmtId="166">
      <sharedItems containsString="0" containsBlank="1" containsNumber="1" containsInteger="1" minValue="160836" maxValue="1270200"/>
    </cacheField>
    <cacheField name="VALOR PAGADO POR LA EPS" numFmtId="166">
      <sharedItems containsSemiMixedTypes="0" containsString="0" containsNumber="1" containsInteger="1" minValue="0" maxValue="589683"/>
    </cacheField>
    <cacheField name="VALOR GLOSA ACEPTADA" numFmtId="166">
      <sharedItems containsSemiMixedTypes="0" containsString="0" containsNumber="1" containsInteger="1" minValue="0" maxValue="100900"/>
    </cacheField>
    <cacheField name="SALDO DE FACTURA" numFmtId="166">
      <sharedItems containsSemiMixedTypes="0" containsString="0" containsNumber="1" containsInteger="1" minValue="51410" maxValue="650400"/>
    </cacheField>
    <cacheField name="ESTADO EPS  - 16 DE JUNIO 22" numFmtId="0">
      <sharedItems count="5">
        <s v="FACTURA CANCELADA"/>
        <s v="PROCESO INTERNO"/>
        <s v="FACTURA EN PROCESO DE PAGO"/>
        <s v="FACTURA DEVUELTA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51775518"/>
    <s v="LUCY NANCY RODRIGUEZ GUERRERO"/>
    <m/>
    <n v="83"/>
    <s v="51775518_83"/>
    <d v="2021-01-01T00:00:00"/>
    <m/>
    <n v="1791000"/>
    <n v="520800"/>
    <n v="1270200"/>
    <n v="589683"/>
    <n v="100900"/>
    <n v="579617"/>
    <x v="0"/>
  </r>
  <r>
    <n v="51775518"/>
    <s v="LUCY NANCY RODRIGUEZ GUERRERO"/>
    <m/>
    <n v="78"/>
    <s v="51775518_78"/>
    <d v="2020-11-01T00:00:00"/>
    <m/>
    <n v="605208"/>
    <n v="0"/>
    <m/>
    <n v="0"/>
    <n v="0"/>
    <n v="605208"/>
    <x v="1"/>
  </r>
  <r>
    <n v="51775518"/>
    <s v="LUCY NANCY RODRIGUEZ GUERRERO"/>
    <m/>
    <n v="79"/>
    <s v="51775518_79"/>
    <d v="2020-11-01T00:00:00"/>
    <m/>
    <n v="212000"/>
    <n v="0"/>
    <n v="212000"/>
    <n v="160590"/>
    <n v="0"/>
    <n v="51410"/>
    <x v="0"/>
  </r>
  <r>
    <n v="51775518"/>
    <s v="LUCY NANCY RODRIGUEZ GUERRERO"/>
    <m/>
    <n v="102"/>
    <s v="51775518_102"/>
    <d v="2022-01-01T00:00:00"/>
    <d v="2022-02-14T00:00:00"/>
    <n v="272184"/>
    <n v="0"/>
    <m/>
    <n v="0"/>
    <n v="0"/>
    <n v="272184"/>
    <x v="2"/>
  </r>
  <r>
    <n v="51775518"/>
    <s v="LUCY NANCY RODRIGUEZ GUERRERO"/>
    <m/>
    <n v="104"/>
    <s v="51775518_104"/>
    <d v="2022-01-01T00:00:00"/>
    <d v="2022-03-14T00:00:00"/>
    <n v="379408"/>
    <n v="0"/>
    <m/>
    <n v="0"/>
    <n v="0"/>
    <n v="379408"/>
    <x v="2"/>
  </r>
  <r>
    <n v="51775518"/>
    <s v="LUCY NANCY RODRIGUEZ GUERRERO"/>
    <m/>
    <n v="106"/>
    <s v="51775518_106"/>
    <d v="2022-02-01T00:00:00"/>
    <d v="2022-03-22T00:00:00"/>
    <n v="828924"/>
    <n v="247300"/>
    <n v="581624"/>
    <n v="581624"/>
    <n v="0"/>
    <n v="581624"/>
    <x v="3"/>
  </r>
  <r>
    <n v="51775518"/>
    <s v="LUCY NANCY RODRIGUEZ GUERRERO"/>
    <m/>
    <n v="107"/>
    <s v="51775518_107"/>
    <d v="2022-02-01T00:00:00"/>
    <m/>
    <n v="581484"/>
    <n v="23500"/>
    <n v="557984"/>
    <n v="414200"/>
    <n v="97484"/>
    <n v="97484"/>
    <x v="3"/>
  </r>
  <r>
    <n v="51775518"/>
    <s v="LUCY NANCY RODRIGUEZ GUERRERO"/>
    <m/>
    <n v="108"/>
    <s v="51775518_108"/>
    <d v="2022-02-01T00:00:00"/>
    <m/>
    <n v="210324"/>
    <n v="0"/>
    <m/>
    <n v="0"/>
    <n v="0"/>
    <n v="210324"/>
    <x v="2"/>
  </r>
  <r>
    <n v="51775518"/>
    <s v="LUCY NANCY RODRIGUEZ GUERRERO"/>
    <m/>
    <n v="109"/>
    <s v="51775518_109"/>
    <d v="2020-12-01T00:00:00"/>
    <m/>
    <n v="752410"/>
    <n v="207100"/>
    <n v="545310"/>
    <n v="0"/>
    <n v="0"/>
    <n v="543310"/>
    <x v="4"/>
  </r>
  <r>
    <n v="51775518"/>
    <s v="LUCY NANCY RODRIGUEZ GUERRERO"/>
    <m/>
    <n v="114"/>
    <s v="51775518_114"/>
    <d v="2022-03-01T00:00:00"/>
    <m/>
    <n v="927900"/>
    <n v="277500"/>
    <n v="650400"/>
    <n v="0"/>
    <n v="0"/>
    <n v="650400"/>
    <x v="4"/>
  </r>
  <r>
    <n v="51775518"/>
    <s v="LUCY NANCY RODRIGUEZ GUERRERO"/>
    <m/>
    <n v="115"/>
    <s v="51775518_115"/>
    <d v="2022-03-01T00:00:00"/>
    <m/>
    <n v="160836"/>
    <n v="0"/>
    <n v="160836"/>
    <n v="0"/>
    <n v="0"/>
    <n v="160836"/>
    <x v="4"/>
  </r>
  <r>
    <n v="51775518"/>
    <s v="LUCY NANCY RODRIGUEZ GUERRERO"/>
    <m/>
    <n v="116"/>
    <s v="51775518_116"/>
    <d v="2022-03-01T00:00:00"/>
    <m/>
    <n v="543337"/>
    <n v="18100"/>
    <n v="525237"/>
    <n v="0"/>
    <n v="0"/>
    <n v="525237"/>
    <x v="4"/>
  </r>
  <r>
    <n v="51775518"/>
    <s v="LUCY NANCY RODRIGUEZ GUERRERO"/>
    <m/>
    <n v="117"/>
    <s v="51775518_117"/>
    <d v="2022-03-01T00:00:00"/>
    <m/>
    <n v="302774"/>
    <n v="0"/>
    <m/>
    <n v="0"/>
    <n v="0"/>
    <n v="302774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9" firstHeaderRow="0" firstDataRow="1" firstDataCol="1"/>
  <pivotFields count="14">
    <pivotField showAll="0"/>
    <pivotField showAll="0"/>
    <pivotField showAll="0"/>
    <pivotField showAll="0"/>
    <pivotField showAll="0"/>
    <pivotField numFmtId="14" showAll="0"/>
    <pivotField showAll="0"/>
    <pivotField numFmtId="166" showAll="0"/>
    <pivotField numFmtId="166" showAll="0"/>
    <pivotField showAll="0"/>
    <pivotField numFmtId="166" showAll="0"/>
    <pivotField numFmtId="166" showAll="0"/>
    <pivotField dataField="1" numFmtId="166" showAll="0"/>
    <pivotField axis="axisRow" showAll="0">
      <items count="6">
        <item x="0"/>
        <item x="3"/>
        <item x="2"/>
        <item x="4"/>
        <item x="1"/>
        <item t="default"/>
      </items>
    </pivotField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2" subtotal="count" baseField="13" baseItem="0"/>
    <dataField name="Valor Facturas" fld="12" baseField="0" baseItem="0" numFmtId="166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3" type="button" dataOnly="0" labelOnly="1" outline="0" axis="axisRow" fieldPosition="0"/>
    </format>
    <format dxfId="7">
      <pivotArea dataOnly="0" labelOnly="1" fieldPosition="0">
        <references count="1">
          <reference field="13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field="13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workbookViewId="0">
      <selection activeCell="C17" sqref="C17"/>
    </sheetView>
  </sheetViews>
  <sheetFormatPr baseColWidth="10" defaultRowHeight="15" x14ac:dyDescent="0.25"/>
  <cols>
    <col min="1" max="1" width="24.7109375" bestFit="1" customWidth="1"/>
    <col min="3" max="3" width="33" bestFit="1" customWidth="1"/>
  </cols>
  <sheetData>
    <row r="1" spans="1:12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5" t="s">
        <v>12</v>
      </c>
      <c r="B2" s="5" t="s">
        <v>13</v>
      </c>
      <c r="C2" s="5" t="s">
        <v>14</v>
      </c>
      <c r="D2" s="5"/>
      <c r="E2" s="5">
        <v>83</v>
      </c>
      <c r="F2" s="6">
        <v>44197</v>
      </c>
      <c r="G2" s="5"/>
      <c r="H2" s="7">
        <v>1791000</v>
      </c>
      <c r="I2" s="7">
        <v>520800</v>
      </c>
      <c r="J2" s="7">
        <v>589683</v>
      </c>
      <c r="K2" s="7">
        <v>100900</v>
      </c>
      <c r="L2" s="7">
        <v>579617</v>
      </c>
    </row>
    <row r="3" spans="1:12" x14ac:dyDescent="0.25">
      <c r="A3" s="5" t="s">
        <v>12</v>
      </c>
      <c r="B3" s="5" t="s">
        <v>13</v>
      </c>
      <c r="C3" s="5" t="s">
        <v>14</v>
      </c>
      <c r="D3" s="5"/>
      <c r="E3" s="5">
        <v>78</v>
      </c>
      <c r="F3" s="6">
        <v>44136</v>
      </c>
      <c r="G3" s="5"/>
      <c r="H3" s="7">
        <v>605208</v>
      </c>
      <c r="I3" s="7"/>
      <c r="J3" s="7" t="s">
        <v>15</v>
      </c>
      <c r="K3" s="7"/>
      <c r="L3" s="7">
        <v>605208</v>
      </c>
    </row>
    <row r="4" spans="1:12" x14ac:dyDescent="0.25">
      <c r="A4" s="5" t="s">
        <v>12</v>
      </c>
      <c r="B4" s="5" t="s">
        <v>13</v>
      </c>
      <c r="C4" s="5" t="s">
        <v>14</v>
      </c>
      <c r="D4" s="5"/>
      <c r="E4" s="5">
        <v>79</v>
      </c>
      <c r="F4" s="6">
        <v>44136</v>
      </c>
      <c r="G4" s="5"/>
      <c r="H4" s="7">
        <v>212000</v>
      </c>
      <c r="I4" s="7"/>
      <c r="J4" s="7">
        <v>160590</v>
      </c>
      <c r="K4" s="7"/>
      <c r="L4" s="7">
        <v>51410</v>
      </c>
    </row>
    <row r="5" spans="1:12" x14ac:dyDescent="0.25">
      <c r="A5" s="5" t="s">
        <v>12</v>
      </c>
      <c r="B5" s="5" t="s">
        <v>13</v>
      </c>
      <c r="C5" s="5" t="s">
        <v>14</v>
      </c>
      <c r="D5" s="5"/>
      <c r="E5" s="5">
        <v>102</v>
      </c>
      <c r="F5" s="6">
        <v>44562</v>
      </c>
      <c r="G5" s="6">
        <v>44606</v>
      </c>
      <c r="H5" s="7">
        <v>272184</v>
      </c>
      <c r="I5" s="7"/>
      <c r="J5" s="7" t="s">
        <v>15</v>
      </c>
      <c r="K5" s="7"/>
      <c r="L5" s="7">
        <v>272184</v>
      </c>
    </row>
    <row r="6" spans="1:12" x14ac:dyDescent="0.25">
      <c r="A6" s="5" t="s">
        <v>12</v>
      </c>
      <c r="B6" s="5" t="s">
        <v>13</v>
      </c>
      <c r="C6" s="5" t="s">
        <v>14</v>
      </c>
      <c r="D6" s="5"/>
      <c r="E6" s="5">
        <v>104</v>
      </c>
      <c r="F6" s="6">
        <v>44562</v>
      </c>
      <c r="G6" s="6">
        <v>44634</v>
      </c>
      <c r="H6" s="7">
        <v>379408</v>
      </c>
      <c r="I6" s="7"/>
      <c r="J6" s="7" t="s">
        <v>15</v>
      </c>
      <c r="K6" s="7"/>
      <c r="L6" s="7">
        <v>379408</v>
      </c>
    </row>
    <row r="7" spans="1:12" x14ac:dyDescent="0.25">
      <c r="A7" s="5" t="s">
        <v>12</v>
      </c>
      <c r="B7" s="5" t="s">
        <v>13</v>
      </c>
      <c r="C7" s="5" t="s">
        <v>14</v>
      </c>
      <c r="D7" s="5"/>
      <c r="E7" s="5">
        <v>106</v>
      </c>
      <c r="F7" s="6">
        <v>44593</v>
      </c>
      <c r="G7" s="6">
        <v>44642</v>
      </c>
      <c r="H7" s="7">
        <v>828924</v>
      </c>
      <c r="I7" s="7">
        <v>247300</v>
      </c>
      <c r="J7" s="7">
        <v>581624</v>
      </c>
      <c r="K7" s="7"/>
      <c r="L7" s="7">
        <v>581624</v>
      </c>
    </row>
    <row r="8" spans="1:12" x14ac:dyDescent="0.25">
      <c r="A8" s="5" t="s">
        <v>12</v>
      </c>
      <c r="B8" s="5" t="s">
        <v>13</v>
      </c>
      <c r="C8" s="5" t="s">
        <v>14</v>
      </c>
      <c r="D8" s="5"/>
      <c r="E8" s="5">
        <v>107</v>
      </c>
      <c r="F8" s="6">
        <v>44593</v>
      </c>
      <c r="G8" s="5"/>
      <c r="H8" s="7">
        <v>581484</v>
      </c>
      <c r="I8" s="7">
        <v>23500</v>
      </c>
      <c r="J8" s="7">
        <v>414200</v>
      </c>
      <c r="K8" s="7">
        <v>97484</v>
      </c>
      <c r="L8" s="7">
        <v>97484</v>
      </c>
    </row>
    <row r="9" spans="1:12" x14ac:dyDescent="0.25">
      <c r="A9" s="5" t="s">
        <v>12</v>
      </c>
      <c r="B9" s="5" t="s">
        <v>13</v>
      </c>
      <c r="C9" s="5" t="s">
        <v>14</v>
      </c>
      <c r="D9" s="5"/>
      <c r="E9" s="5">
        <v>108</v>
      </c>
      <c r="F9" s="6">
        <v>44593</v>
      </c>
      <c r="G9" s="5"/>
      <c r="H9" s="7">
        <v>210324</v>
      </c>
      <c r="I9" s="7"/>
      <c r="J9" s="7" t="s">
        <v>15</v>
      </c>
      <c r="K9" s="7"/>
      <c r="L9" s="7">
        <v>210324</v>
      </c>
    </row>
    <row r="10" spans="1:12" x14ac:dyDescent="0.25">
      <c r="A10" s="5" t="s">
        <v>12</v>
      </c>
      <c r="B10" s="5" t="s">
        <v>13</v>
      </c>
      <c r="C10" s="5" t="s">
        <v>14</v>
      </c>
      <c r="D10" s="5"/>
      <c r="E10" s="8">
        <v>109</v>
      </c>
      <c r="F10" s="6">
        <v>44166</v>
      </c>
      <c r="G10" s="5"/>
      <c r="H10" s="9">
        <v>752410</v>
      </c>
      <c r="I10" s="8">
        <v>207100</v>
      </c>
      <c r="J10" s="8" t="s">
        <v>15</v>
      </c>
      <c r="K10" s="5"/>
      <c r="L10" s="9">
        <v>543310</v>
      </c>
    </row>
    <row r="11" spans="1:12" x14ac:dyDescent="0.25">
      <c r="A11" s="5" t="s">
        <v>12</v>
      </c>
      <c r="B11" s="5" t="s">
        <v>13</v>
      </c>
      <c r="C11" s="5" t="s">
        <v>14</v>
      </c>
      <c r="D11" s="5"/>
      <c r="E11" s="8">
        <v>114</v>
      </c>
      <c r="F11" s="6">
        <v>44621</v>
      </c>
      <c r="G11" s="5"/>
      <c r="H11" s="9">
        <v>927900</v>
      </c>
      <c r="I11" s="9">
        <v>277500</v>
      </c>
      <c r="J11" s="9" t="s">
        <v>15</v>
      </c>
      <c r="K11" s="5"/>
      <c r="L11" s="9">
        <v>650400</v>
      </c>
    </row>
    <row r="12" spans="1:12" x14ac:dyDescent="0.25">
      <c r="A12" s="5" t="s">
        <v>12</v>
      </c>
      <c r="B12" s="5" t="s">
        <v>13</v>
      </c>
      <c r="C12" s="5" t="s">
        <v>14</v>
      </c>
      <c r="D12" s="5"/>
      <c r="E12" s="8">
        <v>115</v>
      </c>
      <c r="F12" s="6">
        <v>44621</v>
      </c>
      <c r="G12" s="5"/>
      <c r="H12" s="9">
        <v>160836</v>
      </c>
      <c r="I12" s="5"/>
      <c r="J12" s="9" t="s">
        <v>15</v>
      </c>
      <c r="K12" s="5"/>
      <c r="L12" s="9">
        <v>160836</v>
      </c>
    </row>
    <row r="13" spans="1:12" x14ac:dyDescent="0.25">
      <c r="A13" s="5" t="s">
        <v>12</v>
      </c>
      <c r="B13" s="5" t="s">
        <v>13</v>
      </c>
      <c r="C13" s="5" t="s">
        <v>14</v>
      </c>
      <c r="D13" s="5"/>
      <c r="E13" s="8">
        <v>116</v>
      </c>
      <c r="F13" s="6">
        <v>44621</v>
      </c>
      <c r="G13" s="5"/>
      <c r="H13" s="9">
        <v>543337</v>
      </c>
      <c r="I13" s="9">
        <v>18100</v>
      </c>
      <c r="J13" s="9" t="s">
        <v>15</v>
      </c>
      <c r="K13" s="5"/>
      <c r="L13" s="9">
        <v>525237</v>
      </c>
    </row>
    <row r="14" spans="1:12" x14ac:dyDescent="0.25">
      <c r="A14" s="5" t="s">
        <v>12</v>
      </c>
      <c r="B14" s="5" t="s">
        <v>13</v>
      </c>
      <c r="C14" s="5" t="s">
        <v>14</v>
      </c>
      <c r="D14" s="5"/>
      <c r="E14" s="8">
        <v>117</v>
      </c>
      <c r="F14" s="6">
        <v>44621</v>
      </c>
      <c r="G14" s="5"/>
      <c r="H14" s="9">
        <v>302774</v>
      </c>
      <c r="I14" s="5"/>
      <c r="J14" s="9" t="s">
        <v>15</v>
      </c>
      <c r="K14" s="5"/>
      <c r="L14" s="9">
        <v>302774</v>
      </c>
    </row>
  </sheetData>
  <dataValidations count="3">
    <dataValidation type="textLength" allowBlank="1" showInputMessage="1" showErrorMessage="1" errorTitle="ERROR" error="El prefijo no debe superar los 4 caracteres" sqref="D2:D14">
      <formula1>0</formula1>
      <formula2>4</formula2>
    </dataValidation>
    <dataValidation type="whole" allowBlank="1" showInputMessage="1" showErrorMessage="1" errorTitle="ERROR" error="Datos no validos" sqref="E2:E14">
      <formula1>1</formula1>
      <formula2>9999999999999</formula2>
    </dataValidation>
    <dataValidation type="date" allowBlank="1" showInputMessage="1" showErrorMessage="1" sqref="F1:G14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D18" sqref="D18"/>
    </sheetView>
  </sheetViews>
  <sheetFormatPr baseColWidth="10" defaultRowHeight="15" x14ac:dyDescent="0.25"/>
  <cols>
    <col min="1" max="1" width="10.42578125" customWidth="1"/>
    <col min="2" max="2" width="33" bestFit="1" customWidth="1"/>
    <col min="3" max="3" width="8.85546875" customWidth="1"/>
    <col min="4" max="4" width="8.140625" bestFit="1" customWidth="1"/>
    <col min="5" max="5" width="13" bestFit="1" customWidth="1"/>
    <col min="6" max="6" width="9.7109375" bestFit="1" customWidth="1"/>
    <col min="7" max="7" width="13" bestFit="1" customWidth="1"/>
    <col min="8" max="8" width="10.5703125" bestFit="1" customWidth="1"/>
    <col min="9" max="9" width="13.42578125" customWidth="1"/>
    <col min="14" max="14" width="29.42578125" bestFit="1" customWidth="1"/>
    <col min="17" max="17" width="14.28515625" customWidth="1"/>
    <col min="18" max="18" width="14.7109375" customWidth="1"/>
  </cols>
  <sheetData>
    <row r="1" spans="1:19" ht="51" x14ac:dyDescent="0.25">
      <c r="A1" s="11" t="s">
        <v>1</v>
      </c>
      <c r="B1" s="10" t="s">
        <v>2</v>
      </c>
      <c r="C1" s="11" t="s">
        <v>16</v>
      </c>
      <c r="D1" s="11" t="s">
        <v>20</v>
      </c>
      <c r="E1" s="11" t="s">
        <v>26</v>
      </c>
      <c r="F1" s="11" t="s">
        <v>17</v>
      </c>
      <c r="G1" s="11" t="s">
        <v>18</v>
      </c>
      <c r="H1" s="12" t="s">
        <v>21</v>
      </c>
      <c r="I1" s="12" t="s">
        <v>22</v>
      </c>
      <c r="J1" s="12" t="s">
        <v>28</v>
      </c>
      <c r="K1" s="12" t="s">
        <v>9</v>
      </c>
      <c r="L1" s="12" t="s">
        <v>10</v>
      </c>
      <c r="M1" s="12" t="s">
        <v>23</v>
      </c>
      <c r="N1" s="11" t="s">
        <v>19</v>
      </c>
      <c r="O1" s="56" t="s">
        <v>53</v>
      </c>
      <c r="P1" s="56" t="s">
        <v>54</v>
      </c>
      <c r="Q1" s="56" t="s">
        <v>52</v>
      </c>
      <c r="R1" s="56" t="s">
        <v>55</v>
      </c>
      <c r="S1" s="57" t="s">
        <v>58</v>
      </c>
    </row>
    <row r="2" spans="1:19" x14ac:dyDescent="0.25">
      <c r="A2" s="5">
        <v>51775518</v>
      </c>
      <c r="B2" s="5" t="s">
        <v>14</v>
      </c>
      <c r="C2" s="5"/>
      <c r="D2" s="5">
        <v>83</v>
      </c>
      <c r="E2" s="5" t="str">
        <f>CONCATENATE(A2,"_",D2)</f>
        <v>51775518_83</v>
      </c>
      <c r="F2" s="6">
        <v>44197</v>
      </c>
      <c r="G2" s="5"/>
      <c r="H2" s="13">
        <v>1791000</v>
      </c>
      <c r="I2" s="13">
        <v>520800</v>
      </c>
      <c r="J2" s="13">
        <f>H2-I2</f>
        <v>1270200</v>
      </c>
      <c r="K2" s="13">
        <v>589683</v>
      </c>
      <c r="L2" s="13">
        <v>100900</v>
      </c>
      <c r="M2" s="13">
        <v>579617</v>
      </c>
      <c r="N2" s="5" t="s">
        <v>29</v>
      </c>
      <c r="O2" s="5"/>
      <c r="P2" s="5"/>
      <c r="Q2" s="5"/>
      <c r="R2" s="5"/>
      <c r="S2" s="5"/>
    </row>
    <row r="3" spans="1:19" x14ac:dyDescent="0.25">
      <c r="A3" s="5">
        <v>51775518</v>
      </c>
      <c r="B3" s="5" t="s">
        <v>14</v>
      </c>
      <c r="C3" s="5"/>
      <c r="D3" s="8">
        <v>78</v>
      </c>
      <c r="E3" s="8" t="str">
        <f t="shared" ref="E3:E14" si="0">CONCATENATE(A3,"_",D3)</f>
        <v>51775518_78</v>
      </c>
      <c r="F3" s="6">
        <v>44136</v>
      </c>
      <c r="G3" s="5"/>
      <c r="H3" s="13">
        <v>605208</v>
      </c>
      <c r="I3" s="13">
        <v>0</v>
      </c>
      <c r="J3" s="13"/>
      <c r="K3" s="13">
        <v>0</v>
      </c>
      <c r="L3" s="13">
        <v>0</v>
      </c>
      <c r="M3" s="13">
        <v>605208</v>
      </c>
      <c r="N3" s="5" t="s">
        <v>25</v>
      </c>
      <c r="O3" s="5"/>
      <c r="P3" s="5"/>
      <c r="Q3" s="5"/>
      <c r="R3" s="5"/>
      <c r="S3" s="5"/>
    </row>
    <row r="4" spans="1:19" x14ac:dyDescent="0.25">
      <c r="A4" s="5">
        <v>51775518</v>
      </c>
      <c r="B4" s="5" t="s">
        <v>14</v>
      </c>
      <c r="C4" s="5"/>
      <c r="D4" s="5">
        <v>79</v>
      </c>
      <c r="E4" s="5" t="str">
        <f t="shared" si="0"/>
        <v>51775518_79</v>
      </c>
      <c r="F4" s="6">
        <v>44136</v>
      </c>
      <c r="G4" s="5"/>
      <c r="H4" s="13">
        <v>212000</v>
      </c>
      <c r="I4" s="13">
        <v>0</v>
      </c>
      <c r="J4" s="13">
        <f>H4-I4</f>
        <v>212000</v>
      </c>
      <c r="K4" s="13">
        <v>160590</v>
      </c>
      <c r="L4" s="13">
        <v>0</v>
      </c>
      <c r="M4" s="13">
        <v>51410</v>
      </c>
      <c r="N4" s="5" t="s">
        <v>29</v>
      </c>
      <c r="O4" s="13">
        <v>5300</v>
      </c>
      <c r="P4" s="13">
        <v>206700</v>
      </c>
      <c r="Q4" s="6">
        <v>44651</v>
      </c>
      <c r="R4" s="5">
        <v>4800054319</v>
      </c>
      <c r="S4" s="5"/>
    </row>
    <row r="5" spans="1:19" x14ac:dyDescent="0.25">
      <c r="A5" s="5">
        <v>51775518</v>
      </c>
      <c r="B5" s="5" t="s">
        <v>14</v>
      </c>
      <c r="C5" s="5"/>
      <c r="D5" s="8">
        <v>102</v>
      </c>
      <c r="E5" s="5" t="str">
        <f t="shared" si="0"/>
        <v>51775518_102</v>
      </c>
      <c r="F5" s="6">
        <v>44562</v>
      </c>
      <c r="G5" s="6">
        <v>44606</v>
      </c>
      <c r="H5" s="13">
        <v>272184</v>
      </c>
      <c r="I5" s="13">
        <v>0</v>
      </c>
      <c r="J5" s="13"/>
      <c r="K5" s="13">
        <v>0</v>
      </c>
      <c r="L5" s="13">
        <v>0</v>
      </c>
      <c r="M5" s="13">
        <v>272184</v>
      </c>
      <c r="N5" s="5" t="s">
        <v>27</v>
      </c>
      <c r="O5" s="5"/>
      <c r="P5" s="5"/>
      <c r="Q5" s="5"/>
      <c r="R5" s="5"/>
      <c r="S5" s="5"/>
    </row>
    <row r="6" spans="1:19" x14ac:dyDescent="0.25">
      <c r="A6" s="5">
        <v>51775518</v>
      </c>
      <c r="B6" s="5" t="s">
        <v>14</v>
      </c>
      <c r="C6" s="5"/>
      <c r="D6" s="8">
        <v>104</v>
      </c>
      <c r="E6" s="5" t="str">
        <f t="shared" si="0"/>
        <v>51775518_104</v>
      </c>
      <c r="F6" s="6">
        <v>44562</v>
      </c>
      <c r="G6" s="6">
        <v>44634</v>
      </c>
      <c r="H6" s="13">
        <v>379408</v>
      </c>
      <c r="I6" s="13">
        <v>0</v>
      </c>
      <c r="J6" s="13"/>
      <c r="K6" s="13">
        <v>0</v>
      </c>
      <c r="L6" s="13">
        <v>0</v>
      </c>
      <c r="M6" s="13">
        <v>379408</v>
      </c>
      <c r="N6" s="5" t="s">
        <v>27</v>
      </c>
      <c r="O6" s="5"/>
      <c r="P6" s="5"/>
      <c r="Q6" s="5"/>
      <c r="R6" s="5"/>
      <c r="S6" s="5"/>
    </row>
    <row r="7" spans="1:19" x14ac:dyDescent="0.25">
      <c r="A7" s="5">
        <v>51775518</v>
      </c>
      <c r="B7" s="5" t="s">
        <v>14</v>
      </c>
      <c r="C7" s="5"/>
      <c r="D7" s="5">
        <v>106</v>
      </c>
      <c r="E7" s="5" t="str">
        <f t="shared" si="0"/>
        <v>51775518_106</v>
      </c>
      <c r="F7" s="6">
        <v>44593</v>
      </c>
      <c r="G7" s="6">
        <v>44642</v>
      </c>
      <c r="H7" s="13">
        <v>828924</v>
      </c>
      <c r="I7" s="13">
        <v>247300</v>
      </c>
      <c r="J7" s="13">
        <f>H7-I7</f>
        <v>581624</v>
      </c>
      <c r="K7" s="13">
        <v>581624</v>
      </c>
      <c r="L7" s="13">
        <v>0</v>
      </c>
      <c r="M7" s="13">
        <v>581624</v>
      </c>
      <c r="N7" s="5" t="s">
        <v>56</v>
      </c>
      <c r="O7" s="5"/>
      <c r="P7" s="5"/>
      <c r="Q7" s="5"/>
      <c r="R7" s="5"/>
      <c r="S7" s="5" t="s">
        <v>57</v>
      </c>
    </row>
    <row r="8" spans="1:19" x14ac:dyDescent="0.25">
      <c r="A8" s="5">
        <v>51775518</v>
      </c>
      <c r="B8" s="5" t="s">
        <v>14</v>
      </c>
      <c r="C8" s="5"/>
      <c r="D8" s="5">
        <v>107</v>
      </c>
      <c r="E8" s="5" t="str">
        <f t="shared" si="0"/>
        <v>51775518_107</v>
      </c>
      <c r="F8" s="6">
        <v>44593</v>
      </c>
      <c r="G8" s="5"/>
      <c r="H8" s="13">
        <v>581484</v>
      </c>
      <c r="I8" s="13">
        <v>23500</v>
      </c>
      <c r="J8" s="13">
        <f>H8-I8</f>
        <v>557984</v>
      </c>
      <c r="K8" s="13">
        <v>414200</v>
      </c>
      <c r="L8" s="13">
        <v>97484</v>
      </c>
      <c r="M8" s="13">
        <v>97484</v>
      </c>
      <c r="N8" s="5" t="s">
        <v>56</v>
      </c>
      <c r="O8" s="5"/>
      <c r="P8" s="5"/>
      <c r="Q8" s="5"/>
      <c r="R8" s="5"/>
      <c r="S8" s="5" t="s">
        <v>59</v>
      </c>
    </row>
    <row r="9" spans="1:19" x14ac:dyDescent="0.25">
      <c r="A9" s="5">
        <v>51775518</v>
      </c>
      <c r="B9" s="5" t="s">
        <v>14</v>
      </c>
      <c r="C9" s="5"/>
      <c r="D9" s="8">
        <v>108</v>
      </c>
      <c r="E9" s="5" t="str">
        <f t="shared" si="0"/>
        <v>51775518_108</v>
      </c>
      <c r="F9" s="6">
        <v>44593</v>
      </c>
      <c r="G9" s="5"/>
      <c r="H9" s="13">
        <v>210324</v>
      </c>
      <c r="I9" s="13">
        <v>0</v>
      </c>
      <c r="J9" s="13"/>
      <c r="K9" s="13">
        <v>0</v>
      </c>
      <c r="L9" s="13">
        <v>0</v>
      </c>
      <c r="M9" s="13">
        <v>210324</v>
      </c>
      <c r="N9" s="5" t="s">
        <v>27</v>
      </c>
      <c r="O9" s="5"/>
      <c r="P9" s="5"/>
      <c r="Q9" s="5"/>
      <c r="R9" s="5"/>
      <c r="S9" s="5"/>
    </row>
    <row r="10" spans="1:19" x14ac:dyDescent="0.25">
      <c r="A10" s="5">
        <v>51775518</v>
      </c>
      <c r="B10" s="5" t="s">
        <v>14</v>
      </c>
      <c r="C10" s="5"/>
      <c r="D10" s="8">
        <v>109</v>
      </c>
      <c r="E10" s="8" t="str">
        <f t="shared" si="0"/>
        <v>51775518_109</v>
      </c>
      <c r="F10" s="6">
        <v>44166</v>
      </c>
      <c r="G10" s="5"/>
      <c r="H10" s="14">
        <v>752410</v>
      </c>
      <c r="I10" s="14">
        <v>207100</v>
      </c>
      <c r="J10" s="13">
        <f>H10-I10</f>
        <v>545310</v>
      </c>
      <c r="K10" s="13">
        <v>0</v>
      </c>
      <c r="L10" s="13">
        <v>0</v>
      </c>
      <c r="M10" s="14">
        <v>543310</v>
      </c>
      <c r="N10" s="5" t="s">
        <v>60</v>
      </c>
      <c r="O10" s="5"/>
      <c r="P10" s="5"/>
      <c r="Q10" s="5"/>
      <c r="R10" s="5"/>
      <c r="S10" s="5"/>
    </row>
    <row r="11" spans="1:19" x14ac:dyDescent="0.25">
      <c r="A11" s="5">
        <v>51775518</v>
      </c>
      <c r="B11" s="5" t="s">
        <v>14</v>
      </c>
      <c r="C11" s="5"/>
      <c r="D11" s="8">
        <v>114</v>
      </c>
      <c r="E11" s="8" t="str">
        <f t="shared" si="0"/>
        <v>51775518_114</v>
      </c>
      <c r="F11" s="6">
        <v>44621</v>
      </c>
      <c r="G11" s="5"/>
      <c r="H11" s="14">
        <v>927900</v>
      </c>
      <c r="I11" s="14">
        <v>277500</v>
      </c>
      <c r="J11" s="13">
        <f>H11-I11</f>
        <v>650400</v>
      </c>
      <c r="K11" s="13">
        <v>0</v>
      </c>
      <c r="L11" s="13">
        <v>0</v>
      </c>
      <c r="M11" s="14">
        <v>650400</v>
      </c>
      <c r="N11" s="5" t="s">
        <v>60</v>
      </c>
      <c r="O11" s="5"/>
      <c r="P11" s="5"/>
      <c r="Q11" s="5"/>
      <c r="R11" s="5"/>
      <c r="S11" s="5"/>
    </row>
    <row r="12" spans="1:19" x14ac:dyDescent="0.25">
      <c r="A12" s="5">
        <v>51775518</v>
      </c>
      <c r="B12" s="5" t="s">
        <v>14</v>
      </c>
      <c r="C12" s="5"/>
      <c r="D12" s="8">
        <v>115</v>
      </c>
      <c r="E12" s="8" t="str">
        <f t="shared" si="0"/>
        <v>51775518_115</v>
      </c>
      <c r="F12" s="6">
        <v>44621</v>
      </c>
      <c r="G12" s="5"/>
      <c r="H12" s="14">
        <v>160836</v>
      </c>
      <c r="I12" s="14">
        <v>0</v>
      </c>
      <c r="J12" s="13">
        <f>H12-I12</f>
        <v>160836</v>
      </c>
      <c r="K12" s="13">
        <v>0</v>
      </c>
      <c r="L12" s="13">
        <v>0</v>
      </c>
      <c r="M12" s="14">
        <v>160836</v>
      </c>
      <c r="N12" s="5" t="s">
        <v>60</v>
      </c>
      <c r="O12" s="5"/>
      <c r="P12" s="5"/>
      <c r="Q12" s="5"/>
      <c r="R12" s="5"/>
      <c r="S12" s="5"/>
    </row>
    <row r="13" spans="1:19" x14ac:dyDescent="0.25">
      <c r="A13" s="5">
        <v>51775518</v>
      </c>
      <c r="B13" s="5" t="s">
        <v>14</v>
      </c>
      <c r="C13" s="5"/>
      <c r="D13" s="8">
        <v>116</v>
      </c>
      <c r="E13" s="8" t="str">
        <f t="shared" si="0"/>
        <v>51775518_116</v>
      </c>
      <c r="F13" s="6">
        <v>44621</v>
      </c>
      <c r="G13" s="5"/>
      <c r="H13" s="14">
        <v>543337</v>
      </c>
      <c r="I13" s="14">
        <v>18100</v>
      </c>
      <c r="J13" s="13">
        <f>H13-I13</f>
        <v>525237</v>
      </c>
      <c r="K13" s="13">
        <v>0</v>
      </c>
      <c r="L13" s="13">
        <v>0</v>
      </c>
      <c r="M13" s="14">
        <v>525237</v>
      </c>
      <c r="N13" s="5" t="s">
        <v>60</v>
      </c>
      <c r="O13" s="5"/>
      <c r="P13" s="5"/>
      <c r="Q13" s="5"/>
      <c r="R13" s="5"/>
      <c r="S13" s="5"/>
    </row>
    <row r="14" spans="1:19" x14ac:dyDescent="0.25">
      <c r="A14" s="5">
        <v>51775518</v>
      </c>
      <c r="B14" s="5" t="s">
        <v>14</v>
      </c>
      <c r="C14" s="5"/>
      <c r="D14" s="8">
        <v>117</v>
      </c>
      <c r="E14" s="8" t="str">
        <f t="shared" si="0"/>
        <v>51775518_117</v>
      </c>
      <c r="F14" s="6">
        <v>44621</v>
      </c>
      <c r="G14" s="5"/>
      <c r="H14" s="14">
        <v>302774</v>
      </c>
      <c r="I14" s="14">
        <v>0</v>
      </c>
      <c r="J14" s="14"/>
      <c r="K14" s="13">
        <v>0</v>
      </c>
      <c r="L14" s="13">
        <v>0</v>
      </c>
      <c r="M14" s="14">
        <v>302774</v>
      </c>
      <c r="N14" s="5" t="s">
        <v>27</v>
      </c>
      <c r="O14" s="5"/>
      <c r="P14" s="5"/>
      <c r="Q14" s="5"/>
      <c r="R14" s="5"/>
      <c r="S14" s="5"/>
    </row>
    <row r="15" spans="1:19" x14ac:dyDescent="0.25">
      <c r="A15" s="65" t="s">
        <v>24</v>
      </c>
      <c r="B15" s="66"/>
      <c r="C15" s="66"/>
      <c r="D15" s="66"/>
      <c r="E15" s="66"/>
      <c r="F15" s="66"/>
      <c r="G15" s="67"/>
      <c r="H15" s="16">
        <v>7567789</v>
      </c>
      <c r="I15" s="16">
        <v>1294300</v>
      </c>
      <c r="J15" s="13">
        <f>H15-I15</f>
        <v>6273489</v>
      </c>
      <c r="K15" s="16">
        <v>1746097</v>
      </c>
      <c r="L15" s="16">
        <v>198384</v>
      </c>
      <c r="M15" s="15">
        <v>4959816</v>
      </c>
    </row>
  </sheetData>
  <autoFilter ref="A1:N15"/>
  <mergeCells count="1">
    <mergeCell ref="A15:G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C9" sqref="A3:C9"/>
    </sheetView>
  </sheetViews>
  <sheetFormatPr baseColWidth="10" defaultRowHeight="15" x14ac:dyDescent="0.25"/>
  <cols>
    <col min="1" max="1" width="29.42578125" bestFit="1" customWidth="1"/>
    <col min="2" max="2" width="12.7109375" bestFit="1" customWidth="1"/>
    <col min="3" max="3" width="13.42578125" bestFit="1" customWidth="1"/>
  </cols>
  <sheetData>
    <row r="3" spans="1:3" x14ac:dyDescent="0.25">
      <c r="A3" s="62" t="s">
        <v>62</v>
      </c>
      <c r="B3" s="59" t="s">
        <v>63</v>
      </c>
      <c r="C3" s="59" t="s">
        <v>64</v>
      </c>
    </row>
    <row r="4" spans="1:3" x14ac:dyDescent="0.25">
      <c r="A4" s="58" t="s">
        <v>29</v>
      </c>
      <c r="B4" s="60">
        <v>2</v>
      </c>
      <c r="C4" s="61">
        <v>631027</v>
      </c>
    </row>
    <row r="5" spans="1:3" x14ac:dyDescent="0.25">
      <c r="A5" s="58" t="s">
        <v>56</v>
      </c>
      <c r="B5" s="60">
        <v>2</v>
      </c>
      <c r="C5" s="61">
        <v>679108</v>
      </c>
    </row>
    <row r="6" spans="1:3" x14ac:dyDescent="0.25">
      <c r="A6" s="58" t="s">
        <v>27</v>
      </c>
      <c r="B6" s="60">
        <v>4</v>
      </c>
      <c r="C6" s="61">
        <v>1164690</v>
      </c>
    </row>
    <row r="7" spans="1:3" x14ac:dyDescent="0.25">
      <c r="A7" s="58" t="s">
        <v>60</v>
      </c>
      <c r="B7" s="60">
        <v>4</v>
      </c>
      <c r="C7" s="61">
        <v>1879783</v>
      </c>
    </row>
    <row r="8" spans="1:3" x14ac:dyDescent="0.25">
      <c r="A8" s="58" t="s">
        <v>25</v>
      </c>
      <c r="B8" s="60">
        <v>1</v>
      </c>
      <c r="C8" s="61">
        <v>605208</v>
      </c>
    </row>
    <row r="9" spans="1:3" x14ac:dyDescent="0.25">
      <c r="A9" s="59" t="s">
        <v>61</v>
      </c>
      <c r="B9" s="60">
        <v>13</v>
      </c>
      <c r="C9" s="61">
        <v>4959816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M23" sqref="M23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5" width="11.42578125" style="17"/>
    <col min="226" max="226" width="4.42578125" style="17" customWidth="1"/>
    <col min="227" max="227" width="11.42578125" style="17"/>
    <col min="228" max="228" width="17.5703125" style="17" customWidth="1"/>
    <col min="229" max="229" width="11.5703125" style="17" customWidth="1"/>
    <col min="230" max="233" width="11.42578125" style="17"/>
    <col min="234" max="234" width="22.5703125" style="17" customWidth="1"/>
    <col min="235" max="235" width="14" style="17" customWidth="1"/>
    <col min="236" max="236" width="1.7109375" style="17" customWidth="1"/>
    <col min="237" max="481" width="11.42578125" style="17"/>
    <col min="482" max="482" width="4.42578125" style="17" customWidth="1"/>
    <col min="483" max="483" width="11.42578125" style="17"/>
    <col min="484" max="484" width="17.5703125" style="17" customWidth="1"/>
    <col min="485" max="485" width="11.5703125" style="17" customWidth="1"/>
    <col min="486" max="489" width="11.42578125" style="17"/>
    <col min="490" max="490" width="22.5703125" style="17" customWidth="1"/>
    <col min="491" max="491" width="14" style="17" customWidth="1"/>
    <col min="492" max="492" width="1.7109375" style="17" customWidth="1"/>
    <col min="493" max="737" width="11.42578125" style="17"/>
    <col min="738" max="738" width="4.42578125" style="17" customWidth="1"/>
    <col min="739" max="739" width="11.42578125" style="17"/>
    <col min="740" max="740" width="17.5703125" style="17" customWidth="1"/>
    <col min="741" max="741" width="11.5703125" style="17" customWidth="1"/>
    <col min="742" max="745" width="11.42578125" style="17"/>
    <col min="746" max="746" width="22.5703125" style="17" customWidth="1"/>
    <col min="747" max="747" width="14" style="17" customWidth="1"/>
    <col min="748" max="748" width="1.7109375" style="17" customWidth="1"/>
    <col min="749" max="993" width="11.42578125" style="17"/>
    <col min="994" max="994" width="4.42578125" style="17" customWidth="1"/>
    <col min="995" max="995" width="11.42578125" style="17"/>
    <col min="996" max="996" width="17.5703125" style="17" customWidth="1"/>
    <col min="997" max="997" width="11.5703125" style="17" customWidth="1"/>
    <col min="998" max="1001" width="11.4257812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1.42578125" style="17"/>
    <col min="1250" max="1250" width="4.42578125" style="17" customWidth="1"/>
    <col min="1251" max="1251" width="11.42578125" style="17"/>
    <col min="1252" max="1252" width="17.5703125" style="17" customWidth="1"/>
    <col min="1253" max="1253" width="11.5703125" style="17" customWidth="1"/>
    <col min="1254" max="1257" width="11.4257812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1.42578125" style="17"/>
    <col min="1506" max="1506" width="4.42578125" style="17" customWidth="1"/>
    <col min="1507" max="1507" width="11.42578125" style="17"/>
    <col min="1508" max="1508" width="17.5703125" style="17" customWidth="1"/>
    <col min="1509" max="1509" width="11.5703125" style="17" customWidth="1"/>
    <col min="1510" max="1513" width="11.4257812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1.42578125" style="17"/>
    <col min="1762" max="1762" width="4.42578125" style="17" customWidth="1"/>
    <col min="1763" max="1763" width="11.42578125" style="17"/>
    <col min="1764" max="1764" width="17.5703125" style="17" customWidth="1"/>
    <col min="1765" max="1765" width="11.5703125" style="17" customWidth="1"/>
    <col min="1766" max="1769" width="11.4257812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1.42578125" style="17"/>
    <col min="2018" max="2018" width="4.42578125" style="17" customWidth="1"/>
    <col min="2019" max="2019" width="11.42578125" style="17"/>
    <col min="2020" max="2020" width="17.5703125" style="17" customWidth="1"/>
    <col min="2021" max="2021" width="11.5703125" style="17" customWidth="1"/>
    <col min="2022" max="2025" width="11.4257812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1.42578125" style="17"/>
    <col min="2274" max="2274" width="4.42578125" style="17" customWidth="1"/>
    <col min="2275" max="2275" width="11.42578125" style="17"/>
    <col min="2276" max="2276" width="17.5703125" style="17" customWidth="1"/>
    <col min="2277" max="2277" width="11.5703125" style="17" customWidth="1"/>
    <col min="2278" max="2281" width="11.4257812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1.42578125" style="17"/>
    <col min="2530" max="2530" width="4.42578125" style="17" customWidth="1"/>
    <col min="2531" max="2531" width="11.42578125" style="17"/>
    <col min="2532" max="2532" width="17.5703125" style="17" customWidth="1"/>
    <col min="2533" max="2533" width="11.5703125" style="17" customWidth="1"/>
    <col min="2534" max="2537" width="11.4257812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1.42578125" style="17"/>
    <col min="2786" max="2786" width="4.42578125" style="17" customWidth="1"/>
    <col min="2787" max="2787" width="11.42578125" style="17"/>
    <col min="2788" max="2788" width="17.5703125" style="17" customWidth="1"/>
    <col min="2789" max="2789" width="11.5703125" style="17" customWidth="1"/>
    <col min="2790" max="2793" width="11.4257812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1.42578125" style="17"/>
    <col min="3042" max="3042" width="4.42578125" style="17" customWidth="1"/>
    <col min="3043" max="3043" width="11.42578125" style="17"/>
    <col min="3044" max="3044" width="17.5703125" style="17" customWidth="1"/>
    <col min="3045" max="3045" width="11.5703125" style="17" customWidth="1"/>
    <col min="3046" max="3049" width="11.4257812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1.42578125" style="17"/>
    <col min="3298" max="3298" width="4.42578125" style="17" customWidth="1"/>
    <col min="3299" max="3299" width="11.42578125" style="17"/>
    <col min="3300" max="3300" width="17.5703125" style="17" customWidth="1"/>
    <col min="3301" max="3301" width="11.5703125" style="17" customWidth="1"/>
    <col min="3302" max="3305" width="11.4257812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1.42578125" style="17"/>
    <col min="3554" max="3554" width="4.42578125" style="17" customWidth="1"/>
    <col min="3555" max="3555" width="11.42578125" style="17"/>
    <col min="3556" max="3556" width="17.5703125" style="17" customWidth="1"/>
    <col min="3557" max="3557" width="11.5703125" style="17" customWidth="1"/>
    <col min="3558" max="3561" width="11.4257812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1.42578125" style="17"/>
    <col min="3810" max="3810" width="4.42578125" style="17" customWidth="1"/>
    <col min="3811" max="3811" width="11.42578125" style="17"/>
    <col min="3812" max="3812" width="17.5703125" style="17" customWidth="1"/>
    <col min="3813" max="3813" width="11.5703125" style="17" customWidth="1"/>
    <col min="3814" max="3817" width="11.4257812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1.42578125" style="17"/>
    <col min="4066" max="4066" width="4.42578125" style="17" customWidth="1"/>
    <col min="4067" max="4067" width="11.42578125" style="17"/>
    <col min="4068" max="4068" width="17.5703125" style="17" customWidth="1"/>
    <col min="4069" max="4069" width="11.5703125" style="17" customWidth="1"/>
    <col min="4070" max="4073" width="11.4257812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1.42578125" style="17"/>
    <col min="4322" max="4322" width="4.42578125" style="17" customWidth="1"/>
    <col min="4323" max="4323" width="11.42578125" style="17"/>
    <col min="4324" max="4324" width="17.5703125" style="17" customWidth="1"/>
    <col min="4325" max="4325" width="11.5703125" style="17" customWidth="1"/>
    <col min="4326" max="4329" width="11.4257812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1.42578125" style="17"/>
    <col min="4578" max="4578" width="4.42578125" style="17" customWidth="1"/>
    <col min="4579" max="4579" width="11.42578125" style="17"/>
    <col min="4580" max="4580" width="17.5703125" style="17" customWidth="1"/>
    <col min="4581" max="4581" width="11.5703125" style="17" customWidth="1"/>
    <col min="4582" max="4585" width="11.4257812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1.42578125" style="17"/>
    <col min="4834" max="4834" width="4.42578125" style="17" customWidth="1"/>
    <col min="4835" max="4835" width="11.42578125" style="17"/>
    <col min="4836" max="4836" width="17.5703125" style="17" customWidth="1"/>
    <col min="4837" max="4837" width="11.5703125" style="17" customWidth="1"/>
    <col min="4838" max="4841" width="11.4257812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1.42578125" style="17"/>
    <col min="5090" max="5090" width="4.42578125" style="17" customWidth="1"/>
    <col min="5091" max="5091" width="11.42578125" style="17"/>
    <col min="5092" max="5092" width="17.5703125" style="17" customWidth="1"/>
    <col min="5093" max="5093" width="11.5703125" style="17" customWidth="1"/>
    <col min="5094" max="5097" width="11.4257812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1.42578125" style="17"/>
    <col min="5346" max="5346" width="4.42578125" style="17" customWidth="1"/>
    <col min="5347" max="5347" width="11.42578125" style="17"/>
    <col min="5348" max="5348" width="17.5703125" style="17" customWidth="1"/>
    <col min="5349" max="5349" width="11.5703125" style="17" customWidth="1"/>
    <col min="5350" max="5353" width="11.4257812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1.42578125" style="17"/>
    <col min="5602" max="5602" width="4.42578125" style="17" customWidth="1"/>
    <col min="5603" max="5603" width="11.42578125" style="17"/>
    <col min="5604" max="5604" width="17.5703125" style="17" customWidth="1"/>
    <col min="5605" max="5605" width="11.5703125" style="17" customWidth="1"/>
    <col min="5606" max="5609" width="11.4257812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1.42578125" style="17"/>
    <col min="5858" max="5858" width="4.42578125" style="17" customWidth="1"/>
    <col min="5859" max="5859" width="11.42578125" style="17"/>
    <col min="5860" max="5860" width="17.5703125" style="17" customWidth="1"/>
    <col min="5861" max="5861" width="11.5703125" style="17" customWidth="1"/>
    <col min="5862" max="5865" width="11.4257812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1.42578125" style="17"/>
    <col min="6114" max="6114" width="4.42578125" style="17" customWidth="1"/>
    <col min="6115" max="6115" width="11.42578125" style="17"/>
    <col min="6116" max="6116" width="17.5703125" style="17" customWidth="1"/>
    <col min="6117" max="6117" width="11.5703125" style="17" customWidth="1"/>
    <col min="6118" max="6121" width="11.4257812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1.42578125" style="17"/>
    <col min="6370" max="6370" width="4.42578125" style="17" customWidth="1"/>
    <col min="6371" max="6371" width="11.42578125" style="17"/>
    <col min="6372" max="6372" width="17.5703125" style="17" customWidth="1"/>
    <col min="6373" max="6373" width="11.5703125" style="17" customWidth="1"/>
    <col min="6374" max="6377" width="11.4257812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1.42578125" style="17"/>
    <col min="6626" max="6626" width="4.42578125" style="17" customWidth="1"/>
    <col min="6627" max="6627" width="11.42578125" style="17"/>
    <col min="6628" max="6628" width="17.5703125" style="17" customWidth="1"/>
    <col min="6629" max="6629" width="11.5703125" style="17" customWidth="1"/>
    <col min="6630" max="6633" width="11.4257812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1.42578125" style="17"/>
    <col min="6882" max="6882" width="4.42578125" style="17" customWidth="1"/>
    <col min="6883" max="6883" width="11.42578125" style="17"/>
    <col min="6884" max="6884" width="17.5703125" style="17" customWidth="1"/>
    <col min="6885" max="6885" width="11.5703125" style="17" customWidth="1"/>
    <col min="6886" max="6889" width="11.4257812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1.42578125" style="17"/>
    <col min="7138" max="7138" width="4.42578125" style="17" customWidth="1"/>
    <col min="7139" max="7139" width="11.42578125" style="17"/>
    <col min="7140" max="7140" width="17.5703125" style="17" customWidth="1"/>
    <col min="7141" max="7141" width="11.5703125" style="17" customWidth="1"/>
    <col min="7142" max="7145" width="11.4257812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1.42578125" style="17"/>
    <col min="7394" max="7394" width="4.42578125" style="17" customWidth="1"/>
    <col min="7395" max="7395" width="11.42578125" style="17"/>
    <col min="7396" max="7396" width="17.5703125" style="17" customWidth="1"/>
    <col min="7397" max="7397" width="11.5703125" style="17" customWidth="1"/>
    <col min="7398" max="7401" width="11.4257812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1.42578125" style="17"/>
    <col min="7650" max="7650" width="4.42578125" style="17" customWidth="1"/>
    <col min="7651" max="7651" width="11.42578125" style="17"/>
    <col min="7652" max="7652" width="17.5703125" style="17" customWidth="1"/>
    <col min="7653" max="7653" width="11.5703125" style="17" customWidth="1"/>
    <col min="7654" max="7657" width="11.4257812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1.42578125" style="17"/>
    <col min="7906" max="7906" width="4.42578125" style="17" customWidth="1"/>
    <col min="7907" max="7907" width="11.42578125" style="17"/>
    <col min="7908" max="7908" width="17.5703125" style="17" customWidth="1"/>
    <col min="7909" max="7909" width="11.5703125" style="17" customWidth="1"/>
    <col min="7910" max="7913" width="11.4257812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1.42578125" style="17"/>
    <col min="8162" max="8162" width="4.42578125" style="17" customWidth="1"/>
    <col min="8163" max="8163" width="11.42578125" style="17"/>
    <col min="8164" max="8164" width="17.5703125" style="17" customWidth="1"/>
    <col min="8165" max="8165" width="11.5703125" style="17" customWidth="1"/>
    <col min="8166" max="8169" width="11.4257812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1.42578125" style="17"/>
    <col min="8418" max="8418" width="4.42578125" style="17" customWidth="1"/>
    <col min="8419" max="8419" width="11.42578125" style="17"/>
    <col min="8420" max="8420" width="17.5703125" style="17" customWidth="1"/>
    <col min="8421" max="8421" width="11.5703125" style="17" customWidth="1"/>
    <col min="8422" max="8425" width="11.4257812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1.42578125" style="17"/>
    <col min="8674" max="8674" width="4.42578125" style="17" customWidth="1"/>
    <col min="8675" max="8675" width="11.42578125" style="17"/>
    <col min="8676" max="8676" width="17.5703125" style="17" customWidth="1"/>
    <col min="8677" max="8677" width="11.5703125" style="17" customWidth="1"/>
    <col min="8678" max="8681" width="11.4257812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1.42578125" style="17"/>
    <col min="8930" max="8930" width="4.42578125" style="17" customWidth="1"/>
    <col min="8931" max="8931" width="11.42578125" style="17"/>
    <col min="8932" max="8932" width="17.5703125" style="17" customWidth="1"/>
    <col min="8933" max="8933" width="11.5703125" style="17" customWidth="1"/>
    <col min="8934" max="8937" width="11.4257812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1.42578125" style="17"/>
    <col min="9186" max="9186" width="4.42578125" style="17" customWidth="1"/>
    <col min="9187" max="9187" width="11.42578125" style="17"/>
    <col min="9188" max="9188" width="17.5703125" style="17" customWidth="1"/>
    <col min="9189" max="9189" width="11.5703125" style="17" customWidth="1"/>
    <col min="9190" max="9193" width="11.4257812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1.42578125" style="17"/>
    <col min="9442" max="9442" width="4.42578125" style="17" customWidth="1"/>
    <col min="9443" max="9443" width="11.42578125" style="17"/>
    <col min="9444" max="9444" width="17.5703125" style="17" customWidth="1"/>
    <col min="9445" max="9445" width="11.5703125" style="17" customWidth="1"/>
    <col min="9446" max="9449" width="11.4257812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1.42578125" style="17"/>
    <col min="9698" max="9698" width="4.42578125" style="17" customWidth="1"/>
    <col min="9699" max="9699" width="11.42578125" style="17"/>
    <col min="9700" max="9700" width="17.5703125" style="17" customWidth="1"/>
    <col min="9701" max="9701" width="11.5703125" style="17" customWidth="1"/>
    <col min="9702" max="9705" width="11.4257812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1.42578125" style="17"/>
    <col min="9954" max="9954" width="4.42578125" style="17" customWidth="1"/>
    <col min="9955" max="9955" width="11.42578125" style="17"/>
    <col min="9956" max="9956" width="17.5703125" style="17" customWidth="1"/>
    <col min="9957" max="9957" width="11.5703125" style="17" customWidth="1"/>
    <col min="9958" max="9961" width="11.4257812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1.42578125" style="17"/>
    <col min="10210" max="10210" width="4.42578125" style="17" customWidth="1"/>
    <col min="10211" max="10211" width="11.42578125" style="17"/>
    <col min="10212" max="10212" width="17.5703125" style="17" customWidth="1"/>
    <col min="10213" max="10213" width="11.5703125" style="17" customWidth="1"/>
    <col min="10214" max="10217" width="11.4257812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1.42578125" style="17"/>
    <col min="10466" max="10466" width="4.42578125" style="17" customWidth="1"/>
    <col min="10467" max="10467" width="11.42578125" style="17"/>
    <col min="10468" max="10468" width="17.5703125" style="17" customWidth="1"/>
    <col min="10469" max="10469" width="11.5703125" style="17" customWidth="1"/>
    <col min="10470" max="10473" width="11.4257812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1.42578125" style="17"/>
    <col min="10722" max="10722" width="4.42578125" style="17" customWidth="1"/>
    <col min="10723" max="10723" width="11.42578125" style="17"/>
    <col min="10724" max="10724" width="17.5703125" style="17" customWidth="1"/>
    <col min="10725" max="10725" width="11.5703125" style="17" customWidth="1"/>
    <col min="10726" max="10729" width="11.4257812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1.42578125" style="17"/>
    <col min="10978" max="10978" width="4.42578125" style="17" customWidth="1"/>
    <col min="10979" max="10979" width="11.42578125" style="17"/>
    <col min="10980" max="10980" width="17.5703125" style="17" customWidth="1"/>
    <col min="10981" max="10981" width="11.5703125" style="17" customWidth="1"/>
    <col min="10982" max="10985" width="11.4257812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1.42578125" style="17"/>
    <col min="11234" max="11234" width="4.42578125" style="17" customWidth="1"/>
    <col min="11235" max="11235" width="11.42578125" style="17"/>
    <col min="11236" max="11236" width="17.5703125" style="17" customWidth="1"/>
    <col min="11237" max="11237" width="11.5703125" style="17" customWidth="1"/>
    <col min="11238" max="11241" width="11.4257812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1.42578125" style="17"/>
    <col min="11490" max="11490" width="4.42578125" style="17" customWidth="1"/>
    <col min="11491" max="11491" width="11.42578125" style="17"/>
    <col min="11492" max="11492" width="17.5703125" style="17" customWidth="1"/>
    <col min="11493" max="11493" width="11.5703125" style="17" customWidth="1"/>
    <col min="11494" max="11497" width="11.4257812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1.42578125" style="17"/>
    <col min="11746" max="11746" width="4.42578125" style="17" customWidth="1"/>
    <col min="11747" max="11747" width="11.42578125" style="17"/>
    <col min="11748" max="11748" width="17.5703125" style="17" customWidth="1"/>
    <col min="11749" max="11749" width="11.5703125" style="17" customWidth="1"/>
    <col min="11750" max="11753" width="11.4257812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1.42578125" style="17"/>
    <col min="12002" max="12002" width="4.42578125" style="17" customWidth="1"/>
    <col min="12003" max="12003" width="11.42578125" style="17"/>
    <col min="12004" max="12004" width="17.5703125" style="17" customWidth="1"/>
    <col min="12005" max="12005" width="11.5703125" style="17" customWidth="1"/>
    <col min="12006" max="12009" width="11.4257812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1.42578125" style="17"/>
    <col min="12258" max="12258" width="4.42578125" style="17" customWidth="1"/>
    <col min="12259" max="12259" width="11.42578125" style="17"/>
    <col min="12260" max="12260" width="17.5703125" style="17" customWidth="1"/>
    <col min="12261" max="12261" width="11.5703125" style="17" customWidth="1"/>
    <col min="12262" max="12265" width="11.4257812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1.42578125" style="17"/>
    <col min="12514" max="12514" width="4.42578125" style="17" customWidth="1"/>
    <col min="12515" max="12515" width="11.42578125" style="17"/>
    <col min="12516" max="12516" width="17.5703125" style="17" customWidth="1"/>
    <col min="12517" max="12517" width="11.5703125" style="17" customWidth="1"/>
    <col min="12518" max="12521" width="11.4257812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1.42578125" style="17"/>
    <col min="12770" max="12770" width="4.42578125" style="17" customWidth="1"/>
    <col min="12771" max="12771" width="11.42578125" style="17"/>
    <col min="12772" max="12772" width="17.5703125" style="17" customWidth="1"/>
    <col min="12773" max="12773" width="11.5703125" style="17" customWidth="1"/>
    <col min="12774" max="12777" width="11.4257812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1.42578125" style="17"/>
    <col min="13026" max="13026" width="4.42578125" style="17" customWidth="1"/>
    <col min="13027" max="13027" width="11.42578125" style="17"/>
    <col min="13028" max="13028" width="17.5703125" style="17" customWidth="1"/>
    <col min="13029" max="13029" width="11.5703125" style="17" customWidth="1"/>
    <col min="13030" max="13033" width="11.4257812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1.42578125" style="17"/>
    <col min="13282" max="13282" width="4.42578125" style="17" customWidth="1"/>
    <col min="13283" max="13283" width="11.42578125" style="17"/>
    <col min="13284" max="13284" width="17.5703125" style="17" customWidth="1"/>
    <col min="13285" max="13285" width="11.5703125" style="17" customWidth="1"/>
    <col min="13286" max="13289" width="11.4257812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1.42578125" style="17"/>
    <col min="13538" max="13538" width="4.42578125" style="17" customWidth="1"/>
    <col min="13539" max="13539" width="11.42578125" style="17"/>
    <col min="13540" max="13540" width="17.5703125" style="17" customWidth="1"/>
    <col min="13541" max="13541" width="11.5703125" style="17" customWidth="1"/>
    <col min="13542" max="13545" width="11.4257812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1.42578125" style="17"/>
    <col min="13794" max="13794" width="4.42578125" style="17" customWidth="1"/>
    <col min="13795" max="13795" width="11.42578125" style="17"/>
    <col min="13796" max="13796" width="17.5703125" style="17" customWidth="1"/>
    <col min="13797" max="13797" width="11.5703125" style="17" customWidth="1"/>
    <col min="13798" max="13801" width="11.4257812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1.42578125" style="17"/>
    <col min="14050" max="14050" width="4.42578125" style="17" customWidth="1"/>
    <col min="14051" max="14051" width="11.42578125" style="17"/>
    <col min="14052" max="14052" width="17.5703125" style="17" customWidth="1"/>
    <col min="14053" max="14053" width="11.5703125" style="17" customWidth="1"/>
    <col min="14054" max="14057" width="11.4257812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1.42578125" style="17"/>
    <col min="14306" max="14306" width="4.42578125" style="17" customWidth="1"/>
    <col min="14307" max="14307" width="11.42578125" style="17"/>
    <col min="14308" max="14308" width="17.5703125" style="17" customWidth="1"/>
    <col min="14309" max="14309" width="11.5703125" style="17" customWidth="1"/>
    <col min="14310" max="14313" width="11.4257812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1.42578125" style="17"/>
    <col min="14562" max="14562" width="4.42578125" style="17" customWidth="1"/>
    <col min="14563" max="14563" width="11.42578125" style="17"/>
    <col min="14564" max="14564" width="17.5703125" style="17" customWidth="1"/>
    <col min="14565" max="14565" width="11.5703125" style="17" customWidth="1"/>
    <col min="14566" max="14569" width="11.4257812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1.42578125" style="17"/>
    <col min="14818" max="14818" width="4.42578125" style="17" customWidth="1"/>
    <col min="14819" max="14819" width="11.42578125" style="17"/>
    <col min="14820" max="14820" width="17.5703125" style="17" customWidth="1"/>
    <col min="14821" max="14821" width="11.5703125" style="17" customWidth="1"/>
    <col min="14822" max="14825" width="11.4257812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1.42578125" style="17"/>
    <col min="15074" max="15074" width="4.42578125" style="17" customWidth="1"/>
    <col min="15075" max="15075" width="11.42578125" style="17"/>
    <col min="15076" max="15076" width="17.5703125" style="17" customWidth="1"/>
    <col min="15077" max="15077" width="11.5703125" style="17" customWidth="1"/>
    <col min="15078" max="15081" width="11.4257812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1.42578125" style="17"/>
    <col min="15330" max="15330" width="4.42578125" style="17" customWidth="1"/>
    <col min="15331" max="15331" width="11.42578125" style="17"/>
    <col min="15332" max="15332" width="17.5703125" style="17" customWidth="1"/>
    <col min="15333" max="15333" width="11.5703125" style="17" customWidth="1"/>
    <col min="15334" max="15337" width="11.4257812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1.42578125" style="17"/>
    <col min="15586" max="15586" width="4.42578125" style="17" customWidth="1"/>
    <col min="15587" max="15587" width="11.42578125" style="17"/>
    <col min="15588" max="15588" width="17.5703125" style="17" customWidth="1"/>
    <col min="15589" max="15589" width="11.5703125" style="17" customWidth="1"/>
    <col min="15590" max="15593" width="11.4257812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1.42578125" style="17"/>
    <col min="15842" max="15842" width="4.42578125" style="17" customWidth="1"/>
    <col min="15843" max="15843" width="11.42578125" style="17"/>
    <col min="15844" max="15844" width="17.5703125" style="17" customWidth="1"/>
    <col min="15845" max="15845" width="11.5703125" style="17" customWidth="1"/>
    <col min="15846" max="15849" width="11.4257812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1.42578125" style="17"/>
    <col min="16098" max="16098" width="4.42578125" style="17" customWidth="1"/>
    <col min="16099" max="16099" width="11.42578125" style="17"/>
    <col min="16100" max="16100" width="17.5703125" style="17" customWidth="1"/>
    <col min="16101" max="16101" width="11.5703125" style="17" customWidth="1"/>
    <col min="16102" max="16105" width="11.4257812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30</v>
      </c>
      <c r="E2" s="21"/>
      <c r="F2" s="21"/>
      <c r="G2" s="21"/>
      <c r="H2" s="21"/>
      <c r="I2" s="22"/>
      <c r="J2" s="23" t="s">
        <v>68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31</v>
      </c>
      <c r="E4" s="21"/>
      <c r="F4" s="21"/>
      <c r="G4" s="21"/>
      <c r="H4" s="21"/>
      <c r="I4" s="22"/>
      <c r="J4" s="23" t="s">
        <v>32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17" t="s">
        <v>51</v>
      </c>
      <c r="E10" s="38"/>
      <c r="J10" s="37"/>
    </row>
    <row r="11" spans="2:10" x14ac:dyDescent="0.2">
      <c r="B11" s="36"/>
      <c r="J11" s="37"/>
    </row>
    <row r="12" spans="2:10" x14ac:dyDescent="0.2">
      <c r="B12" s="36"/>
      <c r="C12" s="41" t="s">
        <v>50</v>
      </c>
      <c r="J12" s="37"/>
    </row>
    <row r="13" spans="2:10" x14ac:dyDescent="0.2">
      <c r="B13" s="36"/>
      <c r="C13" s="17" t="s">
        <v>49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69</v>
      </c>
      <c r="J15" s="37"/>
    </row>
    <row r="16" spans="2:10" x14ac:dyDescent="0.2">
      <c r="B16" s="36"/>
      <c r="C16" s="39"/>
      <c r="J16" s="37"/>
    </row>
    <row r="17" spans="2:10" x14ac:dyDescent="0.2">
      <c r="B17" s="36"/>
      <c r="C17" s="17" t="s">
        <v>70</v>
      </c>
      <c r="D17" s="38"/>
      <c r="H17" s="40" t="s">
        <v>33</v>
      </c>
      <c r="I17" s="40" t="s">
        <v>34</v>
      </c>
      <c r="J17" s="37"/>
    </row>
    <row r="18" spans="2:10" x14ac:dyDescent="0.2">
      <c r="B18" s="36"/>
      <c r="C18" s="41" t="s">
        <v>35</v>
      </c>
      <c r="D18" s="41"/>
      <c r="E18" s="41"/>
      <c r="F18" s="41"/>
      <c r="H18" s="54">
        <v>13</v>
      </c>
      <c r="I18" s="42">
        <v>4959816</v>
      </c>
      <c r="J18" s="37"/>
    </row>
    <row r="19" spans="2:10" x14ac:dyDescent="0.2">
      <c r="B19" s="36"/>
      <c r="C19" s="17" t="s">
        <v>36</v>
      </c>
      <c r="H19" s="43">
        <v>2</v>
      </c>
      <c r="I19" s="44">
        <v>631027</v>
      </c>
      <c r="J19" s="37"/>
    </row>
    <row r="20" spans="2:10" x14ac:dyDescent="0.2">
      <c r="B20" s="36"/>
      <c r="C20" s="17" t="s">
        <v>37</v>
      </c>
      <c r="H20" s="43">
        <v>2</v>
      </c>
      <c r="I20" s="44">
        <v>679108</v>
      </c>
      <c r="J20" s="37"/>
    </row>
    <row r="21" spans="2:10" x14ac:dyDescent="0.2">
      <c r="B21" s="36"/>
      <c r="C21" s="17" t="s">
        <v>38</v>
      </c>
      <c r="H21" s="43">
        <v>4</v>
      </c>
      <c r="I21" s="63">
        <v>1879783</v>
      </c>
      <c r="J21" s="37"/>
    </row>
    <row r="22" spans="2:10" x14ac:dyDescent="0.2">
      <c r="B22" s="36"/>
      <c r="C22" s="17" t="s">
        <v>39</v>
      </c>
      <c r="H22" s="43">
        <v>0</v>
      </c>
      <c r="I22" s="44">
        <v>0</v>
      </c>
      <c r="J22" s="37"/>
    </row>
    <row r="23" spans="2:10" ht="13.5" thickBot="1" x14ac:dyDescent="0.25">
      <c r="B23" s="36"/>
      <c r="C23" s="17" t="s">
        <v>40</v>
      </c>
      <c r="H23" s="47">
        <v>0</v>
      </c>
      <c r="I23" s="48">
        <v>0</v>
      </c>
      <c r="J23" s="37"/>
    </row>
    <row r="24" spans="2:10" x14ac:dyDescent="0.2">
      <c r="B24" s="36"/>
      <c r="C24" s="41" t="s">
        <v>41</v>
      </c>
      <c r="D24" s="41"/>
      <c r="E24" s="41"/>
      <c r="F24" s="41"/>
      <c r="H24" s="54">
        <f>H19+H20+H21+H22+H23</f>
        <v>8</v>
      </c>
      <c r="I24" s="46">
        <f>I19+I20+I21+I22+I23</f>
        <v>3189918</v>
      </c>
      <c r="J24" s="37"/>
    </row>
    <row r="25" spans="2:10" x14ac:dyDescent="0.2">
      <c r="B25" s="36"/>
      <c r="C25" s="17" t="s">
        <v>42</v>
      </c>
      <c r="H25" s="43">
        <v>4</v>
      </c>
      <c r="I25" s="44">
        <v>1164690</v>
      </c>
      <c r="J25" s="37"/>
    </row>
    <row r="26" spans="2:10" x14ac:dyDescent="0.2">
      <c r="B26" s="36"/>
      <c r="C26" s="17" t="s">
        <v>67</v>
      </c>
      <c r="H26" s="43">
        <v>0</v>
      </c>
      <c r="I26" s="44">
        <v>0</v>
      </c>
      <c r="J26" s="37"/>
    </row>
    <row r="27" spans="2:10" ht="13.5" thickBot="1" x14ac:dyDescent="0.25">
      <c r="B27" s="36"/>
      <c r="C27" s="17" t="s">
        <v>43</v>
      </c>
      <c r="H27" s="47">
        <v>1</v>
      </c>
      <c r="I27" s="48">
        <v>605208</v>
      </c>
      <c r="J27" s="37"/>
    </row>
    <row r="28" spans="2:10" x14ac:dyDescent="0.2">
      <c r="B28" s="36"/>
      <c r="C28" s="41" t="s">
        <v>44</v>
      </c>
      <c r="D28" s="41"/>
      <c r="E28" s="41"/>
      <c r="F28" s="41"/>
      <c r="H28" s="54">
        <f>H25+H26+H27</f>
        <v>5</v>
      </c>
      <c r="I28" s="46">
        <f>I25+I26+I27</f>
        <v>1769898</v>
      </c>
      <c r="J28" s="37"/>
    </row>
    <row r="29" spans="2:10" ht="13.5" thickBot="1" x14ac:dyDescent="0.25">
      <c r="B29" s="36"/>
      <c r="C29" s="17" t="s">
        <v>65</v>
      </c>
      <c r="D29" s="41"/>
      <c r="E29" s="41"/>
      <c r="F29" s="41"/>
      <c r="H29" s="47">
        <v>0</v>
      </c>
      <c r="I29" s="48">
        <v>0</v>
      </c>
      <c r="J29" s="37"/>
    </row>
    <row r="30" spans="2:10" x14ac:dyDescent="0.2">
      <c r="B30" s="36"/>
      <c r="C30" s="41" t="s">
        <v>66</v>
      </c>
      <c r="D30" s="41"/>
      <c r="E30" s="41"/>
      <c r="F30" s="41"/>
      <c r="H30" s="43">
        <f>H29</f>
        <v>0</v>
      </c>
      <c r="I30" s="44">
        <f>I29</f>
        <v>0</v>
      </c>
      <c r="J30" s="37"/>
    </row>
    <row r="31" spans="2:10" x14ac:dyDescent="0.2">
      <c r="B31" s="36"/>
      <c r="C31" s="41"/>
      <c r="D31" s="41"/>
      <c r="E31" s="41"/>
      <c r="F31" s="41"/>
      <c r="H31" s="45"/>
      <c r="I31" s="46"/>
      <c r="J31" s="37"/>
    </row>
    <row r="32" spans="2:10" ht="13.5" thickBot="1" x14ac:dyDescent="0.25">
      <c r="B32" s="36"/>
      <c r="C32" s="41" t="s">
        <v>45</v>
      </c>
      <c r="D32" s="41"/>
      <c r="H32" s="55">
        <f>H24+H28+H30</f>
        <v>13</v>
      </c>
      <c r="I32" s="64">
        <f>I24+I28+I30</f>
        <v>4959816</v>
      </c>
      <c r="J32" s="37"/>
    </row>
    <row r="33" spans="2:10" ht="13.5" thickTop="1" x14ac:dyDescent="0.2">
      <c r="B33" s="36"/>
      <c r="C33" s="41"/>
      <c r="D33" s="41"/>
      <c r="H33" s="49"/>
      <c r="I33" s="44"/>
      <c r="J33" s="37"/>
    </row>
    <row r="34" spans="2:10" x14ac:dyDescent="0.2">
      <c r="B34" s="36"/>
      <c r="G34" s="49"/>
      <c r="H34" s="49"/>
      <c r="I34" s="49"/>
      <c r="J34" s="37"/>
    </row>
    <row r="35" spans="2:10" x14ac:dyDescent="0.2">
      <c r="B35" s="36"/>
      <c r="G35" s="49"/>
      <c r="H35" s="49"/>
      <c r="I35" s="49"/>
      <c r="J35" s="37"/>
    </row>
    <row r="36" spans="2:10" x14ac:dyDescent="0.2">
      <c r="B36" s="36"/>
      <c r="G36" s="49"/>
      <c r="H36" s="49"/>
      <c r="I36" s="49"/>
      <c r="J36" s="37"/>
    </row>
    <row r="37" spans="2:10" ht="13.5" thickBot="1" x14ac:dyDescent="0.25">
      <c r="B37" s="36"/>
      <c r="C37" s="50"/>
      <c r="D37" s="50"/>
      <c r="G37" s="50" t="s">
        <v>46</v>
      </c>
      <c r="H37" s="50"/>
      <c r="I37" s="49"/>
      <c r="J37" s="37"/>
    </row>
    <row r="38" spans="2:10" x14ac:dyDescent="0.2">
      <c r="B38" s="36"/>
      <c r="C38" s="49" t="s">
        <v>47</v>
      </c>
      <c r="D38" s="49"/>
      <c r="G38" s="49" t="s">
        <v>48</v>
      </c>
      <c r="H38" s="49"/>
      <c r="I38" s="49"/>
      <c r="J38" s="37"/>
    </row>
    <row r="39" spans="2:10" x14ac:dyDescent="0.2">
      <c r="B39" s="36"/>
      <c r="G39" s="49"/>
      <c r="H39" s="49"/>
      <c r="I39" s="49"/>
      <c r="J39" s="37"/>
    </row>
    <row r="40" spans="2:10" x14ac:dyDescent="0.2">
      <c r="B40" s="36"/>
      <c r="G40" s="49"/>
      <c r="H40" s="49"/>
      <c r="I40" s="49"/>
      <c r="J40" s="37"/>
    </row>
    <row r="41" spans="2:10" ht="18.75" customHeight="1" thickBot="1" x14ac:dyDescent="0.25">
      <c r="B41" s="51"/>
      <c r="C41" s="52"/>
      <c r="D41" s="52"/>
      <c r="E41" s="52"/>
      <c r="F41" s="52"/>
      <c r="G41" s="50"/>
      <c r="H41" s="50"/>
      <c r="I41" s="50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>Luffi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Geraldine Valencia Zambrano</cp:lastModifiedBy>
  <dcterms:created xsi:type="dcterms:W3CDTF">2022-06-14T23:30:48Z</dcterms:created>
  <dcterms:modified xsi:type="dcterms:W3CDTF">2022-06-21T12:51:35Z</dcterms:modified>
</cp:coreProperties>
</file>