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HOSPITAL SAN VICENTE ESE MONTENEGRO\"/>
    </mc:Choice>
  </mc:AlternateContent>
  <bookViews>
    <workbookView xWindow="0" yWindow="0" windowWidth="20490" windowHeight="7755" activeTab="3"/>
  </bookViews>
  <sheets>
    <sheet name="INFO IPS" sheetId="4" r:id="rId1"/>
    <sheet name="ESTADO DE CADA FACTURA" sheetId="1" r:id="rId2"/>
    <sheet name="TD" sheetId="2" r:id="rId3"/>
    <sheet name="FOR-CSA-018" sheetId="3" r:id="rId4"/>
  </sheets>
  <definedNames>
    <definedName name="_xlnm._FilterDatabase" localSheetId="1" hidden="1">'ESTADO DE CADA FACTURA'!$A$2:$AV$35</definedName>
  </definedNames>
  <calcPr calcId="152511"/>
  <pivotCaches>
    <pivotCache cacheId="17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9" i="4" l="1"/>
  <c r="H24" i="3"/>
  <c r="I24" i="3"/>
  <c r="H28" i="3"/>
  <c r="I28" i="3"/>
  <c r="H30" i="3"/>
  <c r="I30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" i="1"/>
  <c r="H32" i="3" l="1"/>
  <c r="I32" i="3"/>
  <c r="M1" i="1"/>
  <c r="L1" i="1"/>
</calcChain>
</file>

<file path=xl/sharedStrings.xml><?xml version="1.0" encoding="utf-8"?>
<sst xmlns="http://schemas.openxmlformats.org/spreadsheetml/2006/main" count="533" uniqueCount="186">
  <si>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</si>
  <si>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</si>
  <si>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</si>
  <si>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</si>
  <si>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</si>
  <si>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</si>
  <si>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</si>
  <si>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</si>
  <si>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</si>
  <si>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</si>
  <si>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</si>
  <si>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</si>
  <si>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</si>
  <si>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 JUNIO 29</t>
  </si>
  <si>
    <t>FUERA DE CIERRE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</si>
  <si>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</si>
  <si>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</si>
  <si>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</si>
  <si>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</si>
  <si>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</si>
  <si>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</si>
  <si>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</si>
  <si>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</si>
  <si>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</si>
  <si>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DV</t>
  </si>
  <si>
    <t>OBSERVACION GLOSA DV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</si>
  <si>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</si>
  <si>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</si>
  <si>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</si>
  <si>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</si>
  <si>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</si>
  <si>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</si>
  <si>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</si>
  <si>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</si>
  <si>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</si>
  <si>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</si>
  <si>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</si>
  <si>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</si>
  <si>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</si>
  <si>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</si>
  <si>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</si>
  <si>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</si>
  <si>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</si>
  <si>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</si>
  <si>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Hospital Roberto Quitero Villa</t>
  </si>
  <si>
    <t>_89156</t>
  </si>
  <si>
    <t>FAC</t>
  </si>
  <si>
    <t>B)Factura sin saldo ERP</t>
  </si>
  <si>
    <t>Diferente_Alfa</t>
  </si>
  <si>
    <t>SI</t>
  </si>
  <si>
    <t>_89467</t>
  </si>
  <si>
    <t>_89822</t>
  </si>
  <si>
    <t>_89837</t>
  </si>
  <si>
    <t>_90286</t>
  </si>
  <si>
    <t>_90717</t>
  </si>
  <si>
    <t>_90773</t>
  </si>
  <si>
    <t>_92357</t>
  </si>
  <si>
    <t>_94827</t>
  </si>
  <si>
    <t>_97953</t>
  </si>
  <si>
    <t>_101571</t>
  </si>
  <si>
    <t>_121820</t>
  </si>
  <si>
    <t>_121821</t>
  </si>
  <si>
    <t>_124568</t>
  </si>
  <si>
    <t>_124640</t>
  </si>
  <si>
    <t>_101373</t>
  </si>
  <si>
    <t>NULL</t>
  </si>
  <si>
    <t>C)Glosas total pendiente por respuesta de IPS</t>
  </si>
  <si>
    <t>Se devuelve factura por:, 1.No se evidencia autorización del servicio. Para dar solución al caso de la autorización favor remitirse a los correos: capvalle@aseguramientosalud.ANGELA CAMPAZ</t>
  </si>
  <si>
    <t>_92622</t>
  </si>
  <si>
    <t>SE HACE DEVOLUCION DE LA FCATURA CON SOPORTES ORIGINALES,FAVOR ANEXAR AUTORIZACION DEL SERVICIO FACTURADO PARA DAR TRAMITE A PAGO.ELIZABETH F.</t>
  </si>
  <si>
    <t>_92623</t>
  </si>
  <si>
    <t>SE HACE DEVOLUCION DE LA FACTURA CON SOPORTES ORIGINALES,FAVOR ANEXAR AUTORIZACION DEL SERVICIO FACTURADO PAR DAR TRAMITE DE PAGO.ELIZABETH F.</t>
  </si>
  <si>
    <t>_91460</t>
  </si>
  <si>
    <t>SE DEVUELVE FACTURA CON SOPORTES ORIGINALES, FAVOR ANEXAR AUTORIZACION DEL SERVICIO FACTURADO PARA DAR TRAMITE A PAGO.ELIZABETH F.</t>
  </si>
  <si>
    <t>_91827</t>
  </si>
  <si>
    <t>SE DEVUELVE FACTURA CON SOPORTES ORIGINALES, FAVOR ANEXARAUOTIZACION DEL SERVICIO FACTURADO PARA DAR TRAMITE DE PAGO.ELIZABETH F.</t>
  </si>
  <si>
    <t>_89004</t>
  </si>
  <si>
    <t>A)Factura no radicada en ERP</t>
  </si>
  <si>
    <t>no_cruza</t>
  </si>
  <si>
    <t>_89042</t>
  </si>
  <si>
    <t>_143086</t>
  </si>
  <si>
    <t>_151166</t>
  </si>
  <si>
    <t>HRQV</t>
  </si>
  <si>
    <t>HRQV_156746</t>
  </si>
  <si>
    <t>890000400_HRQV_156746</t>
  </si>
  <si>
    <t>HRQV_158658</t>
  </si>
  <si>
    <t>890000400_HRQV_158658</t>
  </si>
  <si>
    <t>HRQV_159309</t>
  </si>
  <si>
    <t>890000400_HRQV_159309</t>
  </si>
  <si>
    <t>HRQV_159468</t>
  </si>
  <si>
    <t>890000400_HRQV_159468</t>
  </si>
  <si>
    <t>HRQV_167441</t>
  </si>
  <si>
    <t>890000400_HRQV_167441</t>
  </si>
  <si>
    <t>HRQV_173335</t>
  </si>
  <si>
    <t>890000400_HRQV_173335</t>
  </si>
  <si>
    <t>HRQV_174880</t>
  </si>
  <si>
    <t>890000400_HRQV_174880</t>
  </si>
  <si>
    <t>HRQV_187622</t>
  </si>
  <si>
    <t>890000400_HRQV_187622</t>
  </si>
  <si>
    <t>_74395</t>
  </si>
  <si>
    <t>B)Factura sin saldo ERP/conciliar diferencia glosa aceptada</t>
  </si>
  <si>
    <t>OK</t>
  </si>
  <si>
    <t>890000400_89156</t>
  </si>
  <si>
    <t>890000400_89467</t>
  </si>
  <si>
    <t>890000400_89822</t>
  </si>
  <si>
    <t>890000400_89837</t>
  </si>
  <si>
    <t>890000400_90286</t>
  </si>
  <si>
    <t>890000400_90717</t>
  </si>
  <si>
    <t>890000400_90773</t>
  </si>
  <si>
    <t>890000400_92357</t>
  </si>
  <si>
    <t>890000400_94827</t>
  </si>
  <si>
    <t>890000400_97953</t>
  </si>
  <si>
    <t>890000400_101571</t>
  </si>
  <si>
    <t>890000400_121820</t>
  </si>
  <si>
    <t>890000400_121821</t>
  </si>
  <si>
    <t>890000400_124568</t>
  </si>
  <si>
    <t>890000400_124640</t>
  </si>
  <si>
    <t>890000400_101373</t>
  </si>
  <si>
    <t>890000400_92622</t>
  </si>
  <si>
    <t>890000400_92623</t>
  </si>
  <si>
    <t>890000400_91460</t>
  </si>
  <si>
    <t>890000400_91827</t>
  </si>
  <si>
    <t>890000400_89004</t>
  </si>
  <si>
    <t>890000400_89042</t>
  </si>
  <si>
    <t>890000400_143086</t>
  </si>
  <si>
    <t>890000400_151166</t>
  </si>
  <si>
    <t>890000400_74395</t>
  </si>
  <si>
    <t>No cruza</t>
  </si>
  <si>
    <t>DEVOLUCION</t>
  </si>
  <si>
    <t>FACTURA DEVUELTA</t>
  </si>
  <si>
    <t>FACTURA CERRADA POR EXTEMPORANEIDAD</t>
  </si>
  <si>
    <t>FACTURA NO RADICADA</t>
  </si>
  <si>
    <t>LLAVE 2</t>
  </si>
  <si>
    <t>25.09.2018</t>
  </si>
  <si>
    <t>18.04.2018</t>
  </si>
  <si>
    <t>04.09.2018</t>
  </si>
  <si>
    <t>20.09.2019</t>
  </si>
  <si>
    <t>FACTURA CANCELADA</t>
  </si>
  <si>
    <t>Total general</t>
  </si>
  <si>
    <t>Tipificación</t>
  </si>
  <si>
    <t>Saldo Fact</t>
  </si>
  <si>
    <t>Cant Facturas</t>
  </si>
  <si>
    <t>AUXILIAR DE CARTERA CUENTAS SALUD</t>
  </si>
  <si>
    <t>IPS.</t>
  </si>
  <si>
    <t>GERALDINE VALENCIA ZAMBRANO</t>
  </si>
  <si>
    <t>TOTAL CARTERA REVISADA</t>
  </si>
  <si>
    <t>SUB TOTAL  FACTURACIÓN COVID</t>
  </si>
  <si>
    <t>FACTURACIÓN COVID</t>
  </si>
  <si>
    <t>SUB TOTAL  CARTERA EN PROCESO POR LA EPS</t>
  </si>
  <si>
    <t>FACTURA EN PROCESO INTERNO</t>
  </si>
  <si>
    <t>FACTURACION PENDIENTE PROGRAMACION DE PAGO DESPUES DEL CORTE</t>
  </si>
  <si>
    <t>FACTURACION PENDIENTE PROGRAMACION DE PAGO</t>
  </si>
  <si>
    <t>SUB TOTAL CARTERA SUSTENTADA A LA IPS</t>
  </si>
  <si>
    <t>FACTURA-GLOSA-DEVOLUCION ACEPTADA POR LA IPS ( $ )</t>
  </si>
  <si>
    <t>FACTURA NO RADICADA POR LA ENTIDAD</t>
  </si>
  <si>
    <t xml:space="preserve">FACTURA DEVUELTA </t>
  </si>
  <si>
    <t>FACTURA YA CANCELADA</t>
  </si>
  <si>
    <t xml:space="preserve">VALOR PRESENTADO POR LA ENTIDAD </t>
  </si>
  <si>
    <t>Valor</t>
  </si>
  <si>
    <t>Cant Fact</t>
  </si>
  <si>
    <t>SANTIAGO DE CALI , JUNIO 29 DE 2022</t>
  </si>
  <si>
    <t>VERSION 1</t>
  </si>
  <si>
    <t>RESUMEN DE CARTERA REVISADA POR LA EPS</t>
  </si>
  <si>
    <t>HOJA 1 DE 1</t>
  </si>
  <si>
    <t>FOR-CSA-018</t>
  </si>
  <si>
    <t>A continuacion me permito remitir nuestra respuesta al estado de cartera presentado en la fecha: 10/05/2022</t>
  </si>
  <si>
    <t>Señores : Hospital Roberto Quitero Villa</t>
  </si>
  <si>
    <t>NIT: 890000400</t>
  </si>
  <si>
    <t>Con Corte al dia :30/04/2022</t>
  </si>
  <si>
    <t>HOSPITAL ROBERTO QUINTERO VILLA ESE MONTENEGRO</t>
  </si>
  <si>
    <t>NIT. 890000400</t>
  </si>
  <si>
    <t>CLIENTE :</t>
  </si>
  <si>
    <t>890303093</t>
  </si>
  <si>
    <t>COMFENALCO VALLE</t>
  </si>
  <si>
    <t>Modalidad de Contratación</t>
  </si>
  <si>
    <t>Nit IPS</t>
  </si>
  <si>
    <t>Nombre Prestador</t>
  </si>
  <si>
    <t>Prefijo</t>
  </si>
  <si>
    <t>Nº Factura Acreedor</t>
  </si>
  <si>
    <t>Fecha Factura Acreedor</t>
  </si>
  <si>
    <t>Fecha de radicación Acreedor</t>
  </si>
  <si>
    <t>Valor factura Acreedor a Entidad</t>
  </si>
  <si>
    <t>Valor pagado por EPS</t>
  </si>
  <si>
    <t>Acreedor Saldo de Factura</t>
  </si>
  <si>
    <t>EVENTO</t>
  </si>
  <si>
    <t>TOTAL CLIENTE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</si>
</sst>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5" formatCode="_-* #,##0_-;\-* #,##0_-;_-* &quot;-&quot;??_-;_-@_-"/>
    <numFmt numFmtId="167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&quot;$&quot;\ #,##0"/>
    <numFmt numFmtId="172" formatCode="_-&quot;$&quot;\ * #,##0_-;\-&quot;$&quot;\ * #,##0_-;_-&quot;$&quot;\ * &quot;-&quot;_-;_-@_-"/>
    <numFmt numFmtId="173" formatCode="dd&quot;/&quot;mmm&quot;/&quot;yyyy"/>
    <numFmt numFmtId="174" formatCode="#,##0.00_);\-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.85"/>
      <color indexed="8"/>
      <name val="Times New Roman"/>
      <family val="1"/>
    </font>
    <font>
      <b/>
      <sz val="9.85"/>
      <color indexed="8"/>
      <name val="Times New Roman"/>
    </font>
    <font>
      <sz val="9.85"/>
      <color indexed="8"/>
      <name val="Times New Roman"/>
      <family val="1"/>
    </font>
    <font>
      <b/>
      <sz val="8.0500000000000007"/>
      <color indexed="8"/>
      <name val="Times New Roman"/>
      <family val="1"/>
    </font>
    <font>
      <sz val="8.0500000000000007"/>
      <color indexed="8"/>
      <name val="Times New Roman"/>
      <family val="1"/>
    </font>
    <font>
      <sz val="8"/>
      <color indexed="8"/>
      <name val="MS Sans Serif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8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4" borderId="1" xfId="1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5" fontId="0" fillId="0" borderId="1" xfId="1" applyNumberFormat="1" applyFont="1" applyBorder="1"/>
    <xf numFmtId="167" fontId="2" fillId="0" borderId="0" xfId="1" applyNumberFormat="1" applyFont="1" applyAlignment="1">
      <alignment horizontal="center"/>
    </xf>
    <xf numFmtId="167" fontId="2" fillId="0" borderId="1" xfId="1" applyNumberFormat="1" applyFont="1" applyBorder="1" applyAlignment="1">
      <alignment horizontal="center" vertical="center" wrapText="1"/>
    </xf>
    <xf numFmtId="167" fontId="0" fillId="0" borderId="1" xfId="1" applyNumberFormat="1" applyFont="1" applyBorder="1"/>
    <xf numFmtId="167" fontId="0" fillId="0" borderId="0" xfId="1" applyNumberFormat="1" applyFont="1"/>
    <xf numFmtId="169" fontId="0" fillId="0" borderId="1" xfId="2" applyNumberFormat="1" applyFont="1" applyBorder="1"/>
    <xf numFmtId="165" fontId="2" fillId="2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3" applyFont="1"/>
    <xf numFmtId="0" fontId="4" fillId="0" borderId="2" xfId="3" applyFont="1" applyBorder="1"/>
    <xf numFmtId="170" fontId="4" fillId="0" borderId="3" xfId="3" applyNumberFormat="1" applyFont="1" applyBorder="1"/>
    <xf numFmtId="0" fontId="4" fillId="0" borderId="3" xfId="3" applyFont="1" applyBorder="1"/>
    <xf numFmtId="0" fontId="4" fillId="0" borderId="4" xfId="3" applyFont="1" applyBorder="1"/>
    <xf numFmtId="0" fontId="4" fillId="0" borderId="5" xfId="3" applyFont="1" applyBorder="1"/>
    <xf numFmtId="170" fontId="4" fillId="0" borderId="0" xfId="3" applyNumberFormat="1" applyFont="1"/>
    <xf numFmtId="0" fontId="4" fillId="0" borderId="6" xfId="3" applyFont="1" applyBorder="1"/>
    <xf numFmtId="170" fontId="4" fillId="0" borderId="0" xfId="3" applyNumberFormat="1" applyFont="1" applyAlignment="1">
      <alignment horizontal="right"/>
    </xf>
    <xf numFmtId="0" fontId="5" fillId="0" borderId="0" xfId="3" applyFont="1"/>
    <xf numFmtId="170" fontId="5" fillId="0" borderId="7" xfId="3" applyNumberFormat="1" applyFont="1" applyBorder="1" applyAlignment="1">
      <alignment horizontal="right"/>
    </xf>
    <xf numFmtId="1" fontId="5" fillId="0" borderId="7" xfId="3" applyNumberFormat="1" applyFont="1" applyBorder="1" applyAlignment="1">
      <alignment horizontal="center"/>
    </xf>
    <xf numFmtId="170" fontId="5" fillId="0" borderId="0" xfId="3" applyNumberFormat="1" applyFont="1" applyAlignment="1">
      <alignment horizontal="right"/>
    </xf>
    <xf numFmtId="0" fontId="4" fillId="0" borderId="0" xfId="3" applyFont="1" applyAlignment="1">
      <alignment horizontal="center"/>
    </xf>
    <xf numFmtId="1" fontId="4" fillId="0" borderId="0" xfId="3" applyNumberFormat="1" applyFont="1" applyAlignment="1">
      <alignment horizontal="center"/>
    </xf>
    <xf numFmtId="170" fontId="4" fillId="0" borderId="3" xfId="3" applyNumberFormat="1" applyFont="1" applyBorder="1" applyAlignment="1">
      <alignment horizontal="right"/>
    </xf>
    <xf numFmtId="1" fontId="4" fillId="0" borderId="3" xfId="3" applyNumberFormat="1" applyFont="1" applyBorder="1" applyAlignment="1">
      <alignment horizontal="center"/>
    </xf>
    <xf numFmtId="1" fontId="5" fillId="0" borderId="0" xfId="3" applyNumberFormat="1" applyFont="1" applyAlignment="1">
      <alignment horizontal="center"/>
    </xf>
    <xf numFmtId="171" fontId="4" fillId="0" borderId="0" xfId="3" applyNumberFormat="1" applyFont="1" applyAlignment="1">
      <alignment horizontal="right"/>
    </xf>
    <xf numFmtId="172" fontId="5" fillId="0" borderId="0" xfId="3" applyNumberFormat="1" applyFont="1" applyAlignment="1">
      <alignment horizontal="right"/>
    </xf>
    <xf numFmtId="0" fontId="5" fillId="0" borderId="0" xfId="3" applyFont="1" applyAlignment="1">
      <alignment horizontal="center"/>
    </xf>
    <xf numFmtId="14" fontId="4" fillId="0" borderId="0" xfId="3" applyNumberFormat="1" applyFont="1"/>
    <xf numFmtId="14" fontId="4" fillId="0" borderId="0" xfId="3" applyNumberFormat="1" applyFont="1" applyAlignment="1">
      <alignment horizontal="left"/>
    </xf>
    <xf numFmtId="0" fontId="5" fillId="0" borderId="8" xfId="3" applyFont="1" applyBorder="1" applyAlignment="1">
      <alignment horizontal="centerContinuous" vertical="center"/>
    </xf>
    <xf numFmtId="0" fontId="5" fillId="0" borderId="2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4" fillId="0" borderId="2" xfId="3" applyFont="1" applyBorder="1" applyAlignment="1">
      <alignment horizontal="centerContinuous"/>
    </xf>
    <xf numFmtId="0" fontId="4" fillId="0" borderId="4" xfId="3" applyFont="1" applyBorder="1" applyAlignment="1">
      <alignment horizontal="centerContinuous"/>
    </xf>
    <xf numFmtId="0" fontId="5" fillId="0" borderId="9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4" fillId="0" borderId="5" xfId="3" applyFont="1" applyBorder="1" applyAlignment="1">
      <alignment horizontal="centerContinuous"/>
    </xf>
    <xf numFmtId="0" fontId="4" fillId="0" borderId="6" xfId="3" applyFont="1" applyBorder="1" applyAlignment="1">
      <alignment horizontal="centerContinuous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5" fillId="0" borderId="13" xfId="3" applyFont="1" applyBorder="1" applyAlignment="1">
      <alignment horizontal="centerContinuous" vertical="center"/>
    </xf>
    <xf numFmtId="0" fontId="4" fillId="0" borderId="11" xfId="3" applyFont="1" applyBorder="1" applyAlignment="1">
      <alignment horizontal="centerContinuous"/>
    </xf>
    <xf numFmtId="0" fontId="4" fillId="0" borderId="13" xfId="3" applyFont="1" applyBorder="1" applyAlignment="1">
      <alignment horizontal="centerContinuous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NumberFormat="1" applyFill="1" applyBorder="1" applyAlignment="1" applyProtection="1"/>
    <xf numFmtId="0" fontId="0" fillId="0" borderId="1" xfId="0" applyNumberFormat="1" applyFill="1" applyBorder="1" applyAlignment="1" applyProtection="1">
      <alignment horizontal="center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1" fillId="0" borderId="1" xfId="0" applyNumberFormat="1" applyFont="1" applyFill="1" applyBorder="1" applyAlignment="1" applyProtection="1"/>
    <xf numFmtId="0" fontId="0" fillId="0" borderId="1" xfId="0" applyNumberFormat="1" applyFill="1" applyBorder="1" applyAlignment="1" applyProtection="1"/>
    <xf numFmtId="0" fontId="10" fillId="0" borderId="1" xfId="0" applyNumberFormat="1" applyFont="1" applyBorder="1" applyAlignment="1">
      <alignment horizontal="center" vertical="center"/>
    </xf>
    <xf numFmtId="173" fontId="10" fillId="0" borderId="1" xfId="0" applyNumberFormat="1" applyFont="1" applyBorder="1" applyAlignment="1">
      <alignment horizontal="center" vertical="center"/>
    </xf>
    <xf numFmtId="173" fontId="10" fillId="0" borderId="1" xfId="0" applyNumberFormat="1" applyFont="1" applyBorder="1" applyAlignment="1">
      <alignment vertical="center"/>
    </xf>
    <xf numFmtId="174" fontId="10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174" fontId="9" fillId="0" borderId="1" xfId="0" applyNumberFormat="1" applyFont="1" applyBorder="1" applyAlignment="1">
      <alignment horizontal="right" vertical="center"/>
    </xf>
    <xf numFmtId="0" fontId="11" fillId="0" borderId="0" xfId="0" applyNumberFormat="1" applyFont="1" applyFill="1" applyBorder="1" applyAlignment="1" applyProtection="1"/>
    <xf numFmtId="174" fontId="10" fillId="0" borderId="0" xfId="0" applyNumberFormat="1" applyFont="1" applyAlignment="1">
      <alignment horizontal="right" vertical="center"/>
    </xf>
  </cellXfs>
  <cellStyles count="4">
    <cellStyle name="Millares" xfId="1" builtinId="3"/>
    <cellStyle name="Moneda" xfId="2" builtinId="4"/>
    <cellStyle name="Normal" xfId="0" builtinId="0"/>
    <cellStyle name="Normal 2" xfId="3"/>
  </cellStyles>
  <dxfs count="7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\ _€_-;\-* #,##0\ _€_-;_-* &quot;-&quot;??\ _€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\ _€_-;\-* #,##0\ _€_-;_-* &quot;-&quot;??\ _€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\ _€_-;\-* #,##0\ _€_-;_-* &quot;-&quot;??\ _€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\ _€_-;\-* #,##0\ _€_-;_-* &quot;-&quot;??\ _€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\ _€_-;\-* #,##0\ _€_-;_-* &quot;-&quot;??\ _€_-;_-@_-"/>
    </dxf>
    <dxf>
      <alignment horizontal="center" readingOrder="0"/>
    </dxf>
    <dxf>
      <alignment horizontal="center" readingOrder="0"/>
    </dxf>
    <dxf>
      <numFmt numFmtId="166" formatCode="_-* #,##0.0\ _€_-;\-* #,##0.0\ _€_-;_-* &quot;-&quot;??\ _€_-;_-@_-"/>
    </dxf>
    <dxf>
      <numFmt numFmtId="167" formatCode="_-* #,##0\ _€_-;\-* #,##0\ _€_-;_-* &quot;-&quot;??\ _€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* #,##0.0\ _€_-;\-* #,##0.0\ _€_-;_-* &quot;-&quot;??\ _€_-;_-@_-"/>
    </dxf>
    <dxf>
      <numFmt numFmtId="35" formatCode="_-* #,##0.00\ _€_-;\-* #,##0.00\ _€_-;_-* &quot;-&quot;??\ _€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\ _€_-;\-* #,##0.00\ _€_-;_-* &quot;-&quot;??\ _€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524375" y="64198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4741.566112499997" createdVersion="5" refreshedVersion="5" minRefreshableVersion="3" recordCount="33">
  <cacheSource type="worksheet">
    <worksheetSource ref="A2:O35" sheet="ESTADO DE CADA FACTURA"/>
  </cacheSource>
  <cacheFields count="15">
    <cacheField name="NIT IPS" numFmtId="0">
      <sharedItems containsSemiMixedTypes="0" containsString="0" containsNumber="1" containsInteger="1" minValue="890000400" maxValue="890000400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74395" maxValue="187622"/>
    </cacheField>
    <cacheField name="FACTURA" numFmtId="0">
      <sharedItems/>
    </cacheField>
    <cacheField name="LLAVE" numFmtId="0">
      <sharedItems/>
    </cacheField>
    <cacheField name="LLAVE 2" numFmtId="0">
      <sharedItems/>
    </cacheField>
    <cacheField name="PREFIJO SASS" numFmtId="0">
      <sharedItems containsBlank="1"/>
    </cacheField>
    <cacheField name="NUMERO FACT SASSS" numFmtId="0">
      <sharedItems containsMixedTypes="1" containsNumber="1" containsInteger="1" minValue="74395" maxValue="124640"/>
    </cacheField>
    <cacheField name="DOC CONTABLE" numFmtId="0">
      <sharedItems containsMixedTypes="1" containsNumber="1" containsInteger="1" minValue="1221275745" maxValue="1903497741"/>
    </cacheField>
    <cacheField name="FECHA FACT IPS" numFmtId="14">
      <sharedItems containsSemiMixedTypes="0" containsNonDate="0" containsDate="1" containsString="0" minDate="2017-01-26T00:00:00" maxDate="2022-03-08T00:00:00"/>
    </cacheField>
    <cacheField name="VALOR FACT IPS" numFmtId="167">
      <sharedItems containsSemiMixedTypes="0" containsString="0" containsNumber="1" containsInteger="1" minValue="744" maxValue="264500"/>
    </cacheField>
    <cacheField name="SALDO FACT IPS" numFmtId="167">
      <sharedItems containsSemiMixedTypes="0" containsString="0" containsNumber="1" containsInteger="1" minValue="3436" maxValue="264500"/>
    </cacheField>
    <cacheField name="OBSERVACION SASS" numFmtId="0">
      <sharedItems/>
    </cacheField>
    <cacheField name="ESTADO EPS JUNIO 29" numFmtId="0">
      <sharedItems count="4">
        <s v="FACTURA CERRADA POR EXTEMPORANEIDAD"/>
        <s v="FACTURA NO RADICADA"/>
        <s v="FACTURA CANCELADA"/>
        <s v="FACTURA DEVUELT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n v="890000400"/>
    <s v="Hospital Roberto Quitero Villa"/>
    <m/>
    <n v="74395"/>
    <s v="_74395"/>
    <s v="890000400_74395"/>
    <s v="890000400__74395"/>
    <m/>
    <n v="74395"/>
    <s v="NULL"/>
    <d v="2017-01-26T00:00:00"/>
    <n v="744"/>
    <n v="12256"/>
    <s v="B)Factura sin saldo ERP/conciliar diferencia glosa aceptada"/>
    <x v="0"/>
  </r>
  <r>
    <n v="890000400"/>
    <s v="Hospital Roberto Quitero Villa"/>
    <m/>
    <n v="89004"/>
    <s v="_89004"/>
    <s v="890000400_89004"/>
    <s v="890000400_NULL_NULL"/>
    <s v="NULL"/>
    <s v="NULL"/>
    <s v="NULL"/>
    <d v="2017-10-18T00:00:00"/>
    <n v="964"/>
    <n v="3436"/>
    <s v="A)Factura no radicada en ERP"/>
    <x v="1"/>
  </r>
  <r>
    <n v="890000400"/>
    <s v="Hospital Roberto Quitero Villa"/>
    <m/>
    <n v="89042"/>
    <s v="_89042"/>
    <s v="890000400_89042"/>
    <s v="890000400_NULL_NULL"/>
    <s v="NULL"/>
    <s v="NULL"/>
    <s v="NULL"/>
    <d v="2017-10-19T00:00:00"/>
    <n v="87560"/>
    <n v="127640"/>
    <s v="A)Factura no radicada en ERP"/>
    <x v="1"/>
  </r>
  <r>
    <n v="890000400"/>
    <s v="Hospital Roberto Quitero Villa"/>
    <m/>
    <n v="89156"/>
    <s v="_89156"/>
    <s v="890000400_89156"/>
    <s v="890000400_FAC_89156"/>
    <s v="FAC"/>
    <n v="89156"/>
    <n v="1903497735"/>
    <d v="2017-10-21T00:00:00"/>
    <n v="14800"/>
    <n v="14800"/>
    <s v="B)Factura sin saldo ERP"/>
    <x v="2"/>
  </r>
  <r>
    <n v="890000400"/>
    <s v="Hospital Roberto Quitero Villa"/>
    <m/>
    <n v="89467"/>
    <s v="_89467"/>
    <s v="890000400_89467"/>
    <s v="890000400_FAC_89467"/>
    <s v="FAC"/>
    <n v="89467"/>
    <n v="1903497736"/>
    <d v="2017-10-24T00:00:00"/>
    <n v="29500"/>
    <n v="29500"/>
    <s v="B)Factura sin saldo ERP"/>
    <x v="2"/>
  </r>
  <r>
    <n v="890000400"/>
    <s v="Hospital Roberto Quitero Villa"/>
    <m/>
    <n v="89822"/>
    <s v="_89822"/>
    <s v="890000400_89822"/>
    <s v="890000400_FAC_89822"/>
    <s v="FAC"/>
    <n v="89822"/>
    <n v="1903497737"/>
    <d v="2017-10-28T00:00:00"/>
    <n v="14800"/>
    <n v="14800"/>
    <s v="B)Factura sin saldo ERP"/>
    <x v="2"/>
  </r>
  <r>
    <n v="890000400"/>
    <s v="Hospital Roberto Quitero Villa"/>
    <m/>
    <n v="89837"/>
    <s v="_89837"/>
    <s v="890000400_89837"/>
    <s v="890000400_FAC_89837"/>
    <s v="FAC"/>
    <n v="89837"/>
    <n v="1903497738"/>
    <d v="2017-10-29T00:00:00"/>
    <n v="53900"/>
    <n v="53900"/>
    <s v="B)Factura sin saldo ERP"/>
    <x v="2"/>
  </r>
  <r>
    <n v="890000400"/>
    <s v="Hospital Roberto Quitero Villa"/>
    <m/>
    <n v="90286"/>
    <s v="_90286"/>
    <s v="890000400_90286"/>
    <s v="890000400_FAC_90286"/>
    <s v="FAC"/>
    <n v="90286"/>
    <n v="1903497739"/>
    <d v="2017-11-06T00:00:00"/>
    <n v="6650"/>
    <n v="6650"/>
    <s v="B)Factura sin saldo ERP"/>
    <x v="2"/>
  </r>
  <r>
    <n v="890000400"/>
    <s v="Hospital Roberto Quitero Villa"/>
    <m/>
    <n v="90717"/>
    <s v="_90717"/>
    <s v="890000400_90717"/>
    <s v="890000400_FAC_90717"/>
    <s v="FAC"/>
    <n v="90717"/>
    <n v="1903497740"/>
    <d v="2017-11-14T00:00:00"/>
    <n v="4800"/>
    <n v="4800"/>
    <s v="B)Factura sin saldo ERP"/>
    <x v="2"/>
  </r>
  <r>
    <n v="890000400"/>
    <s v="Hospital Roberto Quitero Villa"/>
    <m/>
    <n v="90773"/>
    <s v="_90773"/>
    <s v="890000400_90773"/>
    <s v="890000400_FAC_90773"/>
    <s v="FAC"/>
    <n v="90773"/>
    <n v="1903497741"/>
    <d v="2017-11-14T00:00:00"/>
    <n v="110500"/>
    <n v="110500"/>
    <s v="B)Factura sin saldo ERP"/>
    <x v="2"/>
  </r>
  <r>
    <n v="890000400"/>
    <s v="Hospital Roberto Quitero Villa"/>
    <m/>
    <n v="91460"/>
    <s v="_91460"/>
    <s v="890000400_91460"/>
    <s v="890000400_FAC_91460"/>
    <s v="FAC"/>
    <n v="91460"/>
    <s v="NULL"/>
    <d v="2017-12-01T00:00:00"/>
    <n v="56600"/>
    <n v="56600"/>
    <s v="C)Glosas total pendiente por respuesta de IPS"/>
    <x v="3"/>
  </r>
  <r>
    <n v="890000400"/>
    <s v="Hospital Roberto Quitero Villa"/>
    <m/>
    <n v="91827"/>
    <s v="_91827"/>
    <s v="890000400_91827"/>
    <s v="890000400_FAC_91827"/>
    <s v="FAC"/>
    <n v="91827"/>
    <s v="NULL"/>
    <d v="2017-12-06T00:00:00"/>
    <n v="48400"/>
    <n v="48400"/>
    <s v="C)Glosas total pendiente por respuesta de IPS"/>
    <x v="3"/>
  </r>
  <r>
    <n v="890000400"/>
    <s v="Hospital Roberto Quitero Villa"/>
    <m/>
    <n v="92357"/>
    <s v="_92357"/>
    <s v="890000400_92357"/>
    <s v="890000400_FAC_92357"/>
    <s v="FAC"/>
    <n v="92357"/>
    <n v="1221275745"/>
    <d v="2017-12-16T00:00:00"/>
    <n v="4400"/>
    <n v="4400"/>
    <s v="B)Factura sin saldo ERP"/>
    <x v="2"/>
  </r>
  <r>
    <n v="890000400"/>
    <s v="Hospital Roberto Quitero Villa"/>
    <m/>
    <n v="92622"/>
    <s v="_92622"/>
    <s v="890000400_92622"/>
    <s v="890000400_FAC_92622"/>
    <s v="FAC"/>
    <n v="92622"/>
    <s v="NULL"/>
    <d v="2017-12-21T00:00:00"/>
    <n v="64700"/>
    <n v="64700"/>
    <s v="C)Glosas total pendiente por respuesta de IPS"/>
    <x v="3"/>
  </r>
  <r>
    <n v="890000400"/>
    <s v="Hospital Roberto Quitero Villa"/>
    <m/>
    <n v="92623"/>
    <s v="_92623"/>
    <s v="890000400_92623"/>
    <s v="890000400_FAC_92623"/>
    <s v="FAC"/>
    <n v="92623"/>
    <s v="NULL"/>
    <d v="2017-12-21T00:00:00"/>
    <n v="29500"/>
    <n v="29500"/>
    <s v="C)Glosas total pendiente por respuesta de IPS"/>
    <x v="3"/>
  </r>
  <r>
    <n v="890000400"/>
    <s v="Hospital Roberto Quitero Villa"/>
    <m/>
    <n v="94827"/>
    <s v="_94827"/>
    <s v="890000400_94827"/>
    <s v="890000400_FAC_94827"/>
    <s v="FAC"/>
    <n v="94827"/>
    <n v="1903369520"/>
    <d v="2018-01-30T00:00:00"/>
    <n v="4400"/>
    <n v="4400"/>
    <s v="B)Factura sin saldo ERP"/>
    <x v="2"/>
  </r>
  <r>
    <n v="890000400"/>
    <s v="Hospital Roberto Quitero Villa"/>
    <m/>
    <n v="97953"/>
    <s v="_97953"/>
    <s v="890000400_97953"/>
    <s v="890000400_FAC_97953"/>
    <s v="FAC"/>
    <n v="97953"/>
    <n v="1903369519"/>
    <d v="2018-04-01T00:00:00"/>
    <n v="61160"/>
    <n v="61160"/>
    <s v="B)Factura sin saldo ERP"/>
    <x v="2"/>
  </r>
  <r>
    <n v="890000400"/>
    <s v="Hospital Roberto Quitero Villa"/>
    <m/>
    <n v="101373"/>
    <s v="_101373"/>
    <s v="890000400_101373"/>
    <s v="890000400_FAC_101373"/>
    <s v="FAC"/>
    <n v="101373"/>
    <s v="NULL"/>
    <d v="2018-06-03T00:00:00"/>
    <n v="48400"/>
    <n v="48400"/>
    <s v="C)Glosas total pendiente por respuesta de IPS"/>
    <x v="3"/>
  </r>
  <r>
    <n v="890000400"/>
    <s v="Hospital Roberto Quitero Villa"/>
    <m/>
    <n v="101571"/>
    <s v="_101571"/>
    <s v="890000400_101571"/>
    <s v="890000400_FAC_101571"/>
    <s v="FAC"/>
    <n v="101571"/>
    <n v="1221348820"/>
    <d v="2018-06-06T00:00:00"/>
    <n v="22000"/>
    <n v="22000"/>
    <s v="B)Factura sin saldo ERP"/>
    <x v="2"/>
  </r>
  <r>
    <n v="890000400"/>
    <s v="Hospital Roberto Quitero Villa"/>
    <m/>
    <n v="121820"/>
    <s v="_121820"/>
    <s v="890000400_121820"/>
    <s v="890000400_FAC_121820"/>
    <s v="FAC"/>
    <n v="121820"/>
    <n v="1221479425"/>
    <d v="2019-05-22T00:00:00"/>
    <n v="5000"/>
    <n v="5000"/>
    <s v="B)Factura sin saldo ERP"/>
    <x v="2"/>
  </r>
  <r>
    <n v="890000400"/>
    <s v="Hospital Roberto Quitero Villa"/>
    <m/>
    <n v="121821"/>
    <s v="_121821"/>
    <s v="890000400_121821"/>
    <s v="890000400_FAC_121821"/>
    <s v="FAC"/>
    <n v="121821"/>
    <n v="1221479422"/>
    <d v="2019-05-22T00:00:00"/>
    <n v="5000"/>
    <n v="5000"/>
    <s v="B)Factura sin saldo ERP"/>
    <x v="2"/>
  </r>
  <r>
    <n v="890000400"/>
    <s v="Hospital Roberto Quitero Villa"/>
    <m/>
    <n v="124568"/>
    <s v="_124568"/>
    <s v="890000400_124568"/>
    <s v="890000400_FAC_124568"/>
    <s v="FAC"/>
    <n v="124568"/>
    <n v="1221479423"/>
    <d v="2019-07-04T00:00:00"/>
    <n v="10000"/>
    <n v="10000"/>
    <s v="B)Factura sin saldo ERP"/>
    <x v="2"/>
  </r>
  <r>
    <n v="890000400"/>
    <s v="Hospital Roberto Quitero Villa"/>
    <m/>
    <n v="124640"/>
    <s v="_124640"/>
    <s v="890000400_124640"/>
    <s v="890000400_FAC_124640"/>
    <s v="FAC"/>
    <n v="124640"/>
    <n v="1221479424"/>
    <d v="2019-07-05T00:00:00"/>
    <n v="5000"/>
    <n v="5000"/>
    <s v="B)Factura sin saldo ERP"/>
    <x v="2"/>
  </r>
  <r>
    <n v="890000400"/>
    <s v="Hospital Roberto Quitero Villa"/>
    <m/>
    <n v="143086"/>
    <s v="_143086"/>
    <s v="890000400_143086"/>
    <s v="890000400_NULL_NULL"/>
    <s v="NULL"/>
    <s v="NULL"/>
    <s v="NULL"/>
    <d v="2020-04-30T00:00:00"/>
    <n v="5300"/>
    <n v="5300"/>
    <s v="A)Factura no radicada en ERP"/>
    <x v="1"/>
  </r>
  <r>
    <n v="890000400"/>
    <s v="Hospital Roberto Quitero Villa"/>
    <m/>
    <n v="151166"/>
    <s v="_151166"/>
    <s v="890000400_151166"/>
    <s v="890000400_NULL_NULL"/>
    <s v="NULL"/>
    <s v="NULL"/>
    <s v="NULL"/>
    <d v="2020-09-10T00:00:00"/>
    <n v="122900"/>
    <n v="122900"/>
    <s v="A)Factura no radicada en ERP"/>
    <x v="1"/>
  </r>
  <r>
    <n v="890000400"/>
    <s v="Hospital Roberto Quitero Villa"/>
    <s v="HRQV"/>
    <n v="156746"/>
    <s v="HRQV_156746"/>
    <s v="890000400_HRQV_156746"/>
    <s v="890000400_NULL_NULL"/>
    <s v="NULL"/>
    <s v="NULL"/>
    <s v="NULL"/>
    <d v="2020-12-16T00:00:00"/>
    <n v="10600"/>
    <n v="10600"/>
    <s v="A)Factura no radicada en ERP"/>
    <x v="1"/>
  </r>
  <r>
    <n v="890000400"/>
    <s v="Hospital Roberto Quitero Villa"/>
    <s v="HRQV"/>
    <n v="158658"/>
    <s v="HRQV_158658"/>
    <s v="890000400_HRQV_158658"/>
    <s v="890000400_NULL_NULL"/>
    <s v="NULL"/>
    <s v="NULL"/>
    <s v="NULL"/>
    <d v="2021-01-24T00:00:00"/>
    <n v="72600"/>
    <n v="72600"/>
    <s v="A)Factura no radicada en ERP"/>
    <x v="1"/>
  </r>
  <r>
    <n v="890000400"/>
    <s v="Hospital Roberto Quitero Villa"/>
    <s v="HRQV"/>
    <n v="159309"/>
    <s v="HRQV_159309"/>
    <s v="890000400_HRQV_159309"/>
    <s v="890000400_NULL_NULL"/>
    <s v="NULL"/>
    <s v="NULL"/>
    <s v="NULL"/>
    <d v="2021-01-31T00:00:00"/>
    <n v="264500"/>
    <n v="264500"/>
    <s v="A)Factura no radicada en ERP"/>
    <x v="1"/>
  </r>
  <r>
    <n v="890000400"/>
    <s v="Hospital Roberto Quitero Villa"/>
    <s v="HRQV"/>
    <n v="159468"/>
    <s v="HRQV_159468"/>
    <s v="890000400_HRQV_159468"/>
    <s v="890000400_NULL_NULL"/>
    <s v="NULL"/>
    <s v="NULL"/>
    <s v="NULL"/>
    <d v="2021-02-02T00:00:00"/>
    <n v="74700"/>
    <n v="74700"/>
    <s v="A)Factura no radicada en ERP"/>
    <x v="1"/>
  </r>
  <r>
    <n v="890000400"/>
    <s v="Hospital Roberto Quitero Villa"/>
    <s v="HRQV"/>
    <n v="167441"/>
    <s v="HRQV_167441"/>
    <s v="890000400_HRQV_167441"/>
    <s v="890000400_NULL_NULL"/>
    <s v="NULL"/>
    <s v="NULL"/>
    <s v="NULL"/>
    <d v="2021-05-08T00:00:00"/>
    <n v="134100"/>
    <n v="134100"/>
    <s v="A)Factura no radicada en ERP"/>
    <x v="1"/>
  </r>
  <r>
    <n v="890000400"/>
    <s v="Hospital Roberto Quitero Villa"/>
    <s v="HRQV"/>
    <n v="173335"/>
    <s v="HRQV_173335"/>
    <s v="890000400_HRQV_173335"/>
    <s v="890000400_NULL_NULL"/>
    <s v="NULL"/>
    <s v="NULL"/>
    <s v="NULL"/>
    <d v="2021-07-20T00:00:00"/>
    <n v="74000"/>
    <n v="74000"/>
    <s v="A)Factura no radicada en ERP"/>
    <x v="1"/>
  </r>
  <r>
    <n v="890000400"/>
    <s v="Hospital Roberto Quitero Villa"/>
    <s v="HRQV"/>
    <n v="174880"/>
    <s v="HRQV_174880"/>
    <s v="890000400_HRQV_174880"/>
    <s v="890000400_NULL_NULL"/>
    <s v="NULL"/>
    <s v="NULL"/>
    <s v="NULL"/>
    <d v="2021-08-13T00:00:00"/>
    <n v="143450"/>
    <n v="143450"/>
    <s v="A)Factura no radicada en ERP"/>
    <x v="1"/>
  </r>
  <r>
    <n v="890000400"/>
    <s v="Hospital Roberto Quitero Villa"/>
    <s v="HRQV"/>
    <n v="187622"/>
    <s v="HRQV_187622"/>
    <s v="890000400_HRQV_187622"/>
    <s v="890000400_NULL_NULL"/>
    <s v="NULL"/>
    <s v="NULL"/>
    <s v="NULL"/>
    <d v="2022-03-07T00:00:00"/>
    <n v="122200"/>
    <n v="122200"/>
    <s v="A)Factura no radicada en ERP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15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5">
        <item x="2"/>
        <item x="0"/>
        <item x="3"/>
        <item x="1"/>
        <item t="default"/>
      </items>
    </pivotField>
  </pivotFields>
  <rowFields count="1">
    <field x="1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2" subtotal="count" baseField="14" baseItem="0"/>
    <dataField name="Saldo Fact" fld="12" baseField="0" baseItem="0" numFmtId="167"/>
  </dataFields>
  <formats count="11">
    <format dxfId="75">
      <pivotArea type="all" dataOnly="0" outline="0" fieldPosition="0"/>
    </format>
    <format dxfId="74">
      <pivotArea outline="0" collapsedLevelsAreSubtotals="1" fieldPosition="0"/>
    </format>
    <format dxfId="73">
      <pivotArea field="14" type="button" dataOnly="0" labelOnly="1" outline="0" axis="axisRow" fieldPosition="0"/>
    </format>
    <format dxfId="72">
      <pivotArea dataOnly="0" labelOnly="1" fieldPosition="0">
        <references count="1">
          <reference field="14" count="0"/>
        </references>
      </pivotArea>
    </format>
    <format dxfId="71">
      <pivotArea dataOnly="0" labelOnly="1" grandRow="1" outline="0" fieldPosition="0"/>
    </format>
    <format dxfId="7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6">
      <pivotArea outline="0" collapsedLevelsAreSubtotals="1" fieldPosition="0"/>
    </format>
    <format dxfId="13">
      <pivotArea field="14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selection activeCell="P15" sqref="P15"/>
    </sheetView>
  </sheetViews>
  <sheetFormatPr baseColWidth="10" defaultRowHeight="15" x14ac:dyDescent="0.25"/>
  <sheetData>
    <row r="1" spans="1:11" x14ac:dyDescent="0.25">
      <c r="A1" s="63" t="s">
        <v>169</v>
      </c>
      <c r="B1" s="64"/>
      <c r="C1" s="64"/>
      <c r="D1" s="64"/>
      <c r="E1" s="64"/>
      <c r="F1" s="64"/>
      <c r="G1" s="64"/>
      <c r="H1" s="64"/>
      <c r="I1" s="64"/>
      <c r="J1" s="64"/>
      <c r="K1" s="65"/>
    </row>
    <row r="2" spans="1:11" x14ac:dyDescent="0.25">
      <c r="A2" s="64" t="s">
        <v>170</v>
      </c>
      <c r="B2" s="64"/>
      <c r="C2" s="64"/>
      <c r="D2" s="64"/>
      <c r="E2" s="64"/>
      <c r="F2" s="64"/>
      <c r="G2" s="64"/>
      <c r="H2" s="64"/>
      <c r="I2" s="64"/>
      <c r="J2" s="64"/>
      <c r="K2" s="65"/>
    </row>
    <row r="3" spans="1:11" x14ac:dyDescent="0.25">
      <c r="A3" s="66"/>
      <c r="B3" s="66"/>
      <c r="C3" s="66"/>
      <c r="D3" s="66"/>
      <c r="E3" s="66"/>
      <c r="F3" s="66"/>
      <c r="G3" s="66"/>
      <c r="H3" s="66"/>
      <c r="I3" s="66"/>
      <c r="J3" s="66"/>
      <c r="K3" s="65"/>
    </row>
    <row r="4" spans="1:11" x14ac:dyDescent="0.25">
      <c r="A4" s="67" t="s">
        <v>171</v>
      </c>
      <c r="B4" s="68" t="s">
        <v>172</v>
      </c>
      <c r="C4" s="69" t="s">
        <v>173</v>
      </c>
      <c r="D4" s="69"/>
      <c r="E4" s="69"/>
      <c r="F4" s="69"/>
      <c r="G4" s="69"/>
      <c r="H4" s="69"/>
      <c r="I4" s="69"/>
      <c r="J4" s="69"/>
      <c r="K4" s="65"/>
    </row>
    <row r="5" spans="1:11" ht="31.5" x14ac:dyDescent="0.25">
      <c r="A5" s="70" t="s">
        <v>174</v>
      </c>
      <c r="B5" s="70" t="s">
        <v>175</v>
      </c>
      <c r="C5" s="70" t="s">
        <v>176</v>
      </c>
      <c r="D5" s="70" t="s">
        <v>177</v>
      </c>
      <c r="E5" s="70" t="s">
        <v>178</v>
      </c>
      <c r="F5" s="70" t="s">
        <v>179</v>
      </c>
      <c r="G5" s="70" t="s">
        <v>180</v>
      </c>
      <c r="H5" s="70" t="s">
        <v>181</v>
      </c>
      <c r="I5" s="70" t="s">
        <v>182</v>
      </c>
      <c r="J5" s="70" t="s">
        <v>183</v>
      </c>
      <c r="K5" s="71"/>
    </row>
    <row r="6" spans="1:11" x14ac:dyDescent="0.25">
      <c r="A6" s="72" t="s">
        <v>184</v>
      </c>
      <c r="B6" s="72">
        <v>890000400</v>
      </c>
      <c r="C6" s="73" t="s">
        <v>44</v>
      </c>
      <c r="D6" s="74"/>
      <c r="E6" s="75">
        <v>74395</v>
      </c>
      <c r="F6" s="76">
        <v>42761</v>
      </c>
      <c r="G6" s="77">
        <v>42780.494155092594</v>
      </c>
      <c r="H6" s="77">
        <v>42810</v>
      </c>
      <c r="I6" s="78">
        <v>744</v>
      </c>
      <c r="J6" s="78">
        <v>12256</v>
      </c>
      <c r="K6" s="65"/>
    </row>
    <row r="7" spans="1:11" x14ac:dyDescent="0.25">
      <c r="A7" s="72" t="s">
        <v>184</v>
      </c>
      <c r="B7" s="72">
        <v>890000400</v>
      </c>
      <c r="C7" s="73" t="s">
        <v>44</v>
      </c>
      <c r="D7" s="74"/>
      <c r="E7" s="75">
        <v>89004</v>
      </c>
      <c r="F7" s="76">
        <v>43026.606840277775</v>
      </c>
      <c r="G7" s="77">
        <v>43055.459583333337</v>
      </c>
      <c r="H7" s="77">
        <v>43085</v>
      </c>
      <c r="I7" s="78">
        <v>964</v>
      </c>
      <c r="J7" s="78">
        <v>3436</v>
      </c>
      <c r="K7" s="65"/>
    </row>
    <row r="8" spans="1:11" x14ac:dyDescent="0.25">
      <c r="A8" s="72" t="s">
        <v>184</v>
      </c>
      <c r="B8" s="72">
        <v>890000400</v>
      </c>
      <c r="C8" s="73" t="s">
        <v>44</v>
      </c>
      <c r="D8" s="74"/>
      <c r="E8" s="75">
        <v>89042</v>
      </c>
      <c r="F8" s="76">
        <v>43027.498287037037</v>
      </c>
      <c r="G8" s="77">
        <v>43055.459583333337</v>
      </c>
      <c r="H8" s="77">
        <v>43085</v>
      </c>
      <c r="I8" s="78">
        <v>87560</v>
      </c>
      <c r="J8" s="78">
        <v>127640</v>
      </c>
      <c r="K8" s="65"/>
    </row>
    <row r="9" spans="1:11" x14ac:dyDescent="0.25">
      <c r="A9" s="72" t="s">
        <v>184</v>
      </c>
      <c r="B9" s="72">
        <v>890000400</v>
      </c>
      <c r="C9" s="73" t="s">
        <v>44</v>
      </c>
      <c r="D9" s="74"/>
      <c r="E9" s="75">
        <v>89156</v>
      </c>
      <c r="F9" s="76">
        <v>43029.490983796299</v>
      </c>
      <c r="G9" s="77">
        <v>43055.459583333337</v>
      </c>
      <c r="H9" s="77">
        <v>43085</v>
      </c>
      <c r="I9" s="78">
        <v>0</v>
      </c>
      <c r="J9" s="78">
        <v>14800</v>
      </c>
      <c r="K9" s="65"/>
    </row>
    <row r="10" spans="1:11" x14ac:dyDescent="0.25">
      <c r="A10" s="72" t="s">
        <v>184</v>
      </c>
      <c r="B10" s="72">
        <v>890000400</v>
      </c>
      <c r="C10" s="73" t="s">
        <v>44</v>
      </c>
      <c r="D10" s="74"/>
      <c r="E10" s="75">
        <v>89467</v>
      </c>
      <c r="F10" s="76">
        <v>43032.72415509259</v>
      </c>
      <c r="G10" s="77">
        <v>43055.459583333337</v>
      </c>
      <c r="H10" s="77">
        <v>43085</v>
      </c>
      <c r="I10" s="78">
        <v>0</v>
      </c>
      <c r="J10" s="78">
        <v>29500</v>
      </c>
      <c r="K10" s="65"/>
    </row>
    <row r="11" spans="1:11" x14ac:dyDescent="0.25">
      <c r="A11" s="72" t="s">
        <v>184</v>
      </c>
      <c r="B11" s="72">
        <v>890000400</v>
      </c>
      <c r="C11" s="73" t="s">
        <v>44</v>
      </c>
      <c r="D11" s="74"/>
      <c r="E11" s="75">
        <v>89822</v>
      </c>
      <c r="F11" s="76">
        <v>43036.382048611114</v>
      </c>
      <c r="G11" s="77">
        <v>43055.459583333337</v>
      </c>
      <c r="H11" s="77">
        <v>43085</v>
      </c>
      <c r="I11" s="78">
        <v>0</v>
      </c>
      <c r="J11" s="78">
        <v>14800</v>
      </c>
      <c r="K11" s="65"/>
    </row>
    <row r="12" spans="1:11" x14ac:dyDescent="0.25">
      <c r="A12" s="72" t="s">
        <v>184</v>
      </c>
      <c r="B12" s="72">
        <v>890000400</v>
      </c>
      <c r="C12" s="73" t="s">
        <v>44</v>
      </c>
      <c r="D12" s="74"/>
      <c r="E12" s="75">
        <v>89837</v>
      </c>
      <c r="F12" s="76">
        <v>43037.501944444448</v>
      </c>
      <c r="G12" s="77">
        <v>43055.459583333337</v>
      </c>
      <c r="H12" s="77">
        <v>43085</v>
      </c>
      <c r="I12" s="78">
        <v>0</v>
      </c>
      <c r="J12" s="78">
        <v>53900</v>
      </c>
      <c r="K12" s="65"/>
    </row>
    <row r="13" spans="1:11" x14ac:dyDescent="0.25">
      <c r="A13" s="72" t="s">
        <v>184</v>
      </c>
      <c r="B13" s="72">
        <v>890000400</v>
      </c>
      <c r="C13" s="73" t="s">
        <v>44</v>
      </c>
      <c r="D13" s="74"/>
      <c r="E13" s="75">
        <v>90286</v>
      </c>
      <c r="F13" s="76">
        <v>43045.399247685185</v>
      </c>
      <c r="G13" s="77">
        <v>43082.505983796298</v>
      </c>
      <c r="H13" s="77">
        <v>43112</v>
      </c>
      <c r="I13" s="78">
        <v>0</v>
      </c>
      <c r="J13" s="78">
        <v>6650</v>
      </c>
      <c r="K13" s="65"/>
    </row>
    <row r="14" spans="1:11" x14ac:dyDescent="0.25">
      <c r="A14" s="72" t="s">
        <v>184</v>
      </c>
      <c r="B14" s="72">
        <v>890000400</v>
      </c>
      <c r="C14" s="73" t="s">
        <v>44</v>
      </c>
      <c r="D14" s="74"/>
      <c r="E14" s="75">
        <v>90717</v>
      </c>
      <c r="F14" s="76">
        <v>43053.09269675926</v>
      </c>
      <c r="G14" s="77">
        <v>43082.505983796298</v>
      </c>
      <c r="H14" s="77">
        <v>43112</v>
      </c>
      <c r="I14" s="78">
        <v>0</v>
      </c>
      <c r="J14" s="78">
        <v>4800</v>
      </c>
      <c r="K14" s="65"/>
    </row>
    <row r="15" spans="1:11" x14ac:dyDescent="0.25">
      <c r="A15" s="72" t="s">
        <v>184</v>
      </c>
      <c r="B15" s="72">
        <v>890000400</v>
      </c>
      <c r="C15" s="73" t="s">
        <v>44</v>
      </c>
      <c r="D15" s="74"/>
      <c r="E15" s="75">
        <v>90773</v>
      </c>
      <c r="F15" s="76">
        <v>43053.733460648145</v>
      </c>
      <c r="G15" s="77">
        <v>43082.505983796298</v>
      </c>
      <c r="H15" s="77">
        <v>43112</v>
      </c>
      <c r="I15" s="78">
        <v>0</v>
      </c>
      <c r="J15" s="78">
        <v>110500</v>
      </c>
      <c r="K15" s="65"/>
    </row>
    <row r="16" spans="1:11" x14ac:dyDescent="0.25">
      <c r="A16" s="72" t="s">
        <v>184</v>
      </c>
      <c r="B16" s="72">
        <v>890000400</v>
      </c>
      <c r="C16" s="73" t="s">
        <v>44</v>
      </c>
      <c r="D16" s="74"/>
      <c r="E16" s="75">
        <v>91460</v>
      </c>
      <c r="F16" s="76">
        <v>43070.541192129633</v>
      </c>
      <c r="G16" s="77">
        <v>43232.447592592594</v>
      </c>
      <c r="H16" s="77">
        <v>43262</v>
      </c>
      <c r="I16" s="78">
        <v>0</v>
      </c>
      <c r="J16" s="78">
        <v>56600</v>
      </c>
      <c r="K16" s="65"/>
    </row>
    <row r="17" spans="1:11" x14ac:dyDescent="0.25">
      <c r="A17" s="72" t="s">
        <v>184</v>
      </c>
      <c r="B17" s="72">
        <v>890000400</v>
      </c>
      <c r="C17" s="73" t="s">
        <v>44</v>
      </c>
      <c r="D17" s="74"/>
      <c r="E17" s="75">
        <v>91827</v>
      </c>
      <c r="F17" s="76">
        <v>43075.468055555553</v>
      </c>
      <c r="G17" s="77">
        <v>43232.447592592594</v>
      </c>
      <c r="H17" s="77">
        <v>43262</v>
      </c>
      <c r="I17" s="78">
        <v>0</v>
      </c>
      <c r="J17" s="78">
        <v>48400</v>
      </c>
      <c r="K17" s="65"/>
    </row>
    <row r="18" spans="1:11" x14ac:dyDescent="0.25">
      <c r="A18" s="72" t="s">
        <v>184</v>
      </c>
      <c r="B18" s="72">
        <v>890000400</v>
      </c>
      <c r="C18" s="73" t="s">
        <v>44</v>
      </c>
      <c r="D18" s="74"/>
      <c r="E18" s="75">
        <v>92357</v>
      </c>
      <c r="F18" s="76">
        <v>43085.385787037034</v>
      </c>
      <c r="G18" s="77">
        <v>43232.447592592594</v>
      </c>
      <c r="H18" s="77">
        <v>43262</v>
      </c>
      <c r="I18" s="78">
        <v>0</v>
      </c>
      <c r="J18" s="78">
        <v>4400</v>
      </c>
      <c r="K18" s="65"/>
    </row>
    <row r="19" spans="1:11" x14ac:dyDescent="0.25">
      <c r="A19" s="72" t="s">
        <v>184</v>
      </c>
      <c r="B19" s="72">
        <v>890000400</v>
      </c>
      <c r="C19" s="73" t="s">
        <v>44</v>
      </c>
      <c r="D19" s="74"/>
      <c r="E19" s="75">
        <v>92622</v>
      </c>
      <c r="F19" s="76">
        <v>43090.771840277775</v>
      </c>
      <c r="G19" s="77">
        <v>43232.447592592594</v>
      </c>
      <c r="H19" s="77">
        <v>43262</v>
      </c>
      <c r="I19" s="78">
        <v>0</v>
      </c>
      <c r="J19" s="78">
        <v>64700</v>
      </c>
      <c r="K19" s="65"/>
    </row>
    <row r="20" spans="1:11" x14ac:dyDescent="0.25">
      <c r="A20" s="72" t="s">
        <v>184</v>
      </c>
      <c r="B20" s="72">
        <v>890000400</v>
      </c>
      <c r="C20" s="73" t="s">
        <v>44</v>
      </c>
      <c r="D20" s="74"/>
      <c r="E20" s="75">
        <v>92623</v>
      </c>
      <c r="F20" s="76">
        <v>43090.78429398148</v>
      </c>
      <c r="G20" s="77">
        <v>43232.447592592594</v>
      </c>
      <c r="H20" s="77">
        <v>43262</v>
      </c>
      <c r="I20" s="78">
        <v>0</v>
      </c>
      <c r="J20" s="78">
        <v>29500</v>
      </c>
      <c r="K20" s="65"/>
    </row>
    <row r="21" spans="1:11" x14ac:dyDescent="0.25">
      <c r="A21" s="72" t="s">
        <v>184</v>
      </c>
      <c r="B21" s="72">
        <v>890000400</v>
      </c>
      <c r="C21" s="73" t="s">
        <v>44</v>
      </c>
      <c r="D21" s="74"/>
      <c r="E21" s="75">
        <v>94827</v>
      </c>
      <c r="F21" s="76">
        <v>43130.427835648145</v>
      </c>
      <c r="G21" s="77">
        <v>43252.425694444442</v>
      </c>
      <c r="H21" s="77">
        <v>43282</v>
      </c>
      <c r="I21" s="78">
        <v>0</v>
      </c>
      <c r="J21" s="78">
        <v>4400</v>
      </c>
      <c r="K21" s="65"/>
    </row>
    <row r="22" spans="1:11" x14ac:dyDescent="0.25">
      <c r="A22" s="72" t="s">
        <v>184</v>
      </c>
      <c r="B22" s="72">
        <v>890000400</v>
      </c>
      <c r="C22" s="73" t="s">
        <v>44</v>
      </c>
      <c r="D22" s="74"/>
      <c r="E22" s="75">
        <v>97953</v>
      </c>
      <c r="F22" s="76">
        <v>43191.199999999997</v>
      </c>
      <c r="G22" s="77">
        <v>43252.425694444442</v>
      </c>
      <c r="H22" s="77">
        <v>43282</v>
      </c>
      <c r="I22" s="78">
        <v>0</v>
      </c>
      <c r="J22" s="78">
        <v>61160</v>
      </c>
      <c r="K22" s="65"/>
    </row>
    <row r="23" spans="1:11" x14ac:dyDescent="0.25">
      <c r="A23" s="72" t="s">
        <v>184</v>
      </c>
      <c r="B23" s="72">
        <v>890000400</v>
      </c>
      <c r="C23" s="73" t="s">
        <v>44</v>
      </c>
      <c r="D23" s="74"/>
      <c r="E23" s="75">
        <v>101373</v>
      </c>
      <c r="F23" s="76">
        <v>43254.604861111111</v>
      </c>
      <c r="G23" s="77">
        <v>43297.448333333334</v>
      </c>
      <c r="H23" s="77">
        <v>43327</v>
      </c>
      <c r="I23" s="78">
        <v>0</v>
      </c>
      <c r="J23" s="78">
        <v>48400</v>
      </c>
      <c r="K23" s="65"/>
    </row>
    <row r="24" spans="1:11" x14ac:dyDescent="0.25">
      <c r="A24" s="72" t="s">
        <v>184</v>
      </c>
      <c r="B24" s="72">
        <v>890000400</v>
      </c>
      <c r="C24" s="73" t="s">
        <v>44</v>
      </c>
      <c r="D24" s="74"/>
      <c r="E24" s="75">
        <v>101571</v>
      </c>
      <c r="F24" s="76">
        <v>43257.483206018522</v>
      </c>
      <c r="G24" s="77">
        <v>43297.448333333334</v>
      </c>
      <c r="H24" s="77">
        <v>43327</v>
      </c>
      <c r="I24" s="78">
        <v>0</v>
      </c>
      <c r="J24" s="78">
        <v>22000</v>
      </c>
      <c r="K24" s="65"/>
    </row>
    <row r="25" spans="1:11" x14ac:dyDescent="0.25">
      <c r="A25" s="72" t="s">
        <v>184</v>
      </c>
      <c r="B25" s="72">
        <v>890000400</v>
      </c>
      <c r="C25" s="73" t="s">
        <v>44</v>
      </c>
      <c r="D25" s="74"/>
      <c r="E25" s="75">
        <v>121820</v>
      </c>
      <c r="F25" s="76">
        <v>43607.286053240743</v>
      </c>
      <c r="G25" s="77">
        <v>43693.683078703703</v>
      </c>
      <c r="H25" s="77">
        <v>43723</v>
      </c>
      <c r="I25" s="78">
        <v>0</v>
      </c>
      <c r="J25" s="78">
        <v>5000</v>
      </c>
      <c r="K25" s="65"/>
    </row>
    <row r="26" spans="1:11" x14ac:dyDescent="0.25">
      <c r="A26" s="72" t="s">
        <v>184</v>
      </c>
      <c r="B26" s="72">
        <v>890000400</v>
      </c>
      <c r="C26" s="73" t="s">
        <v>44</v>
      </c>
      <c r="D26" s="74"/>
      <c r="E26" s="75">
        <v>121821</v>
      </c>
      <c r="F26" s="76">
        <v>43607.286898148152</v>
      </c>
      <c r="G26" s="77">
        <v>43693.683078703703</v>
      </c>
      <c r="H26" s="77">
        <v>43723</v>
      </c>
      <c r="I26" s="78">
        <v>0</v>
      </c>
      <c r="J26" s="78">
        <v>5000</v>
      </c>
      <c r="K26" s="65"/>
    </row>
    <row r="27" spans="1:11" x14ac:dyDescent="0.25">
      <c r="A27" s="72" t="s">
        <v>184</v>
      </c>
      <c r="B27" s="72">
        <v>890000400</v>
      </c>
      <c r="C27" s="73" t="s">
        <v>44</v>
      </c>
      <c r="D27" s="74"/>
      <c r="E27" s="75">
        <v>124568</v>
      </c>
      <c r="F27" s="76">
        <v>43650.515960648147</v>
      </c>
      <c r="G27" s="77">
        <v>43693.683078703703</v>
      </c>
      <c r="H27" s="77">
        <v>43723</v>
      </c>
      <c r="I27" s="78">
        <v>0</v>
      </c>
      <c r="J27" s="78">
        <v>10000</v>
      </c>
      <c r="K27" s="65"/>
    </row>
    <row r="28" spans="1:11" x14ac:dyDescent="0.25">
      <c r="A28" s="72" t="s">
        <v>184</v>
      </c>
      <c r="B28" s="72">
        <v>890000400</v>
      </c>
      <c r="C28" s="73" t="s">
        <v>44</v>
      </c>
      <c r="D28" s="74"/>
      <c r="E28" s="75">
        <v>124640</v>
      </c>
      <c r="F28" s="76">
        <v>43651.552268518521</v>
      </c>
      <c r="G28" s="77">
        <v>43693.683078703703</v>
      </c>
      <c r="H28" s="77">
        <v>43723</v>
      </c>
      <c r="I28" s="78">
        <v>0</v>
      </c>
      <c r="J28" s="78">
        <v>5000</v>
      </c>
      <c r="K28" s="65"/>
    </row>
    <row r="29" spans="1:11" x14ac:dyDescent="0.25">
      <c r="A29" s="72" t="s">
        <v>184</v>
      </c>
      <c r="B29" s="72">
        <v>890000400</v>
      </c>
      <c r="C29" s="73" t="s">
        <v>44</v>
      </c>
      <c r="D29" s="74"/>
      <c r="E29" s="75">
        <v>143086</v>
      </c>
      <c r="F29" s="76">
        <v>43951.559027777781</v>
      </c>
      <c r="G29" s="77">
        <v>44273.629074074073</v>
      </c>
      <c r="H29" s="77">
        <v>44303</v>
      </c>
      <c r="I29" s="78">
        <v>0</v>
      </c>
      <c r="J29" s="78">
        <v>5300</v>
      </c>
      <c r="K29" s="65"/>
    </row>
    <row r="30" spans="1:11" x14ac:dyDescent="0.25">
      <c r="A30" s="72" t="s">
        <v>184</v>
      </c>
      <c r="B30" s="72">
        <v>890000400</v>
      </c>
      <c r="C30" s="73" t="s">
        <v>44</v>
      </c>
      <c r="D30" s="74"/>
      <c r="E30" s="75">
        <v>151166</v>
      </c>
      <c r="F30" s="76">
        <v>44084.723611111112</v>
      </c>
      <c r="G30" s="77">
        <v>44273.629074074073</v>
      </c>
      <c r="H30" s="77">
        <v>44303</v>
      </c>
      <c r="I30" s="78">
        <v>0</v>
      </c>
      <c r="J30" s="78">
        <v>122900</v>
      </c>
      <c r="K30" s="65"/>
    </row>
    <row r="31" spans="1:11" x14ac:dyDescent="0.25">
      <c r="A31" s="72" t="s">
        <v>184</v>
      </c>
      <c r="B31" s="72">
        <v>890000400</v>
      </c>
      <c r="C31" s="73" t="s">
        <v>44</v>
      </c>
      <c r="D31" s="74" t="s">
        <v>82</v>
      </c>
      <c r="E31" s="75">
        <v>156746</v>
      </c>
      <c r="F31" s="76">
        <v>44181.878472222219</v>
      </c>
      <c r="G31" s="77">
        <v>44273.628101851849</v>
      </c>
      <c r="H31" s="77">
        <v>44303</v>
      </c>
      <c r="I31" s="78">
        <v>0</v>
      </c>
      <c r="J31" s="78">
        <v>10600</v>
      </c>
      <c r="K31" s="65"/>
    </row>
    <row r="32" spans="1:11" x14ac:dyDescent="0.25">
      <c r="A32" s="72" t="s">
        <v>184</v>
      </c>
      <c r="B32" s="72">
        <v>890000400</v>
      </c>
      <c r="C32" s="73" t="s">
        <v>44</v>
      </c>
      <c r="D32" s="74" t="s">
        <v>82</v>
      </c>
      <c r="E32" s="75">
        <v>158658</v>
      </c>
      <c r="F32" s="76">
        <v>44220.693055555559</v>
      </c>
      <c r="G32" s="77">
        <v>44273.628599537034</v>
      </c>
      <c r="H32" s="77">
        <v>44303</v>
      </c>
      <c r="I32" s="78">
        <v>0</v>
      </c>
      <c r="J32" s="78">
        <v>72600</v>
      </c>
      <c r="K32" s="65"/>
    </row>
    <row r="33" spans="1:11" x14ac:dyDescent="0.25">
      <c r="A33" s="72" t="s">
        <v>184</v>
      </c>
      <c r="B33" s="72">
        <v>890000400</v>
      </c>
      <c r="C33" s="73" t="s">
        <v>44</v>
      </c>
      <c r="D33" s="74" t="s">
        <v>82</v>
      </c>
      <c r="E33" s="75">
        <v>159309</v>
      </c>
      <c r="F33" s="76">
        <v>44227.480555555558</v>
      </c>
      <c r="G33" s="77">
        <v>44273.628599537034</v>
      </c>
      <c r="H33" s="77">
        <v>44303</v>
      </c>
      <c r="I33" s="78">
        <v>0</v>
      </c>
      <c r="J33" s="78">
        <v>264500</v>
      </c>
      <c r="K33" s="65"/>
    </row>
    <row r="34" spans="1:11" x14ac:dyDescent="0.25">
      <c r="A34" s="72" t="s">
        <v>184</v>
      </c>
      <c r="B34" s="72">
        <v>890000400</v>
      </c>
      <c r="C34" s="73" t="s">
        <v>44</v>
      </c>
      <c r="D34" s="74" t="s">
        <v>82</v>
      </c>
      <c r="E34" s="75">
        <v>159468</v>
      </c>
      <c r="F34" s="76">
        <v>44229.961111111108</v>
      </c>
      <c r="G34" s="77">
        <v>44273.629479166666</v>
      </c>
      <c r="H34" s="77">
        <v>44303</v>
      </c>
      <c r="I34" s="78">
        <v>0</v>
      </c>
      <c r="J34" s="78">
        <v>74700</v>
      </c>
      <c r="K34" s="65"/>
    </row>
    <row r="35" spans="1:11" x14ac:dyDescent="0.25">
      <c r="A35" s="72" t="s">
        <v>184</v>
      </c>
      <c r="B35" s="72">
        <v>890000400</v>
      </c>
      <c r="C35" s="73" t="s">
        <v>44</v>
      </c>
      <c r="D35" s="74" t="s">
        <v>82</v>
      </c>
      <c r="E35" s="75">
        <v>167441</v>
      </c>
      <c r="F35" s="76">
        <v>44324.922222222223</v>
      </c>
      <c r="G35" s="77">
        <v>4292552276.9999886</v>
      </c>
      <c r="H35" s="77">
        <v>44354</v>
      </c>
      <c r="I35" s="78">
        <v>0</v>
      </c>
      <c r="J35" s="78">
        <v>134100</v>
      </c>
      <c r="K35" s="65"/>
    </row>
    <row r="36" spans="1:11" x14ac:dyDescent="0.25">
      <c r="A36" s="72" t="s">
        <v>184</v>
      </c>
      <c r="B36" s="72">
        <v>890000400</v>
      </c>
      <c r="C36" s="73" t="s">
        <v>44</v>
      </c>
      <c r="D36" s="74" t="s">
        <v>82</v>
      </c>
      <c r="E36" s="75">
        <v>173335</v>
      </c>
      <c r="F36" s="76">
        <v>44397.508333333331</v>
      </c>
      <c r="G36" s="77">
        <v>4292552276.9999886</v>
      </c>
      <c r="H36" s="77">
        <v>44427</v>
      </c>
      <c r="I36" s="78">
        <v>0</v>
      </c>
      <c r="J36" s="78">
        <v>74000</v>
      </c>
      <c r="K36" s="65"/>
    </row>
    <row r="37" spans="1:11" x14ac:dyDescent="0.25">
      <c r="A37" s="72" t="s">
        <v>184</v>
      </c>
      <c r="B37" s="72">
        <v>890000400</v>
      </c>
      <c r="C37" s="73" t="s">
        <v>44</v>
      </c>
      <c r="D37" s="74" t="s">
        <v>82</v>
      </c>
      <c r="E37" s="75">
        <v>174880</v>
      </c>
      <c r="F37" s="76">
        <v>44421.541666666664</v>
      </c>
      <c r="G37" s="77">
        <v>4292552276.9999886</v>
      </c>
      <c r="H37" s="77">
        <v>44451</v>
      </c>
      <c r="I37" s="78">
        <v>0</v>
      </c>
      <c r="J37" s="78">
        <v>143450</v>
      </c>
      <c r="K37" s="65"/>
    </row>
    <row r="38" spans="1:11" x14ac:dyDescent="0.25">
      <c r="A38" s="72" t="s">
        <v>184</v>
      </c>
      <c r="B38" s="72">
        <v>890000400</v>
      </c>
      <c r="C38" s="73" t="s">
        <v>44</v>
      </c>
      <c r="D38" s="74" t="s">
        <v>82</v>
      </c>
      <c r="E38" s="75">
        <v>187622</v>
      </c>
      <c r="F38" s="76">
        <v>44627.866666666669</v>
      </c>
      <c r="G38" s="77">
        <v>4292552276.9999886</v>
      </c>
      <c r="H38" s="77">
        <v>44657</v>
      </c>
      <c r="I38" s="78">
        <v>0</v>
      </c>
      <c r="J38" s="78">
        <v>122200</v>
      </c>
      <c r="K38" s="65"/>
    </row>
    <row r="39" spans="1:11" x14ac:dyDescent="0.25">
      <c r="A39" s="79" t="s">
        <v>185</v>
      </c>
      <c r="B39" s="79"/>
      <c r="C39" s="79"/>
      <c r="D39" s="79"/>
      <c r="E39" s="79"/>
      <c r="F39" s="79"/>
      <c r="G39" s="79"/>
      <c r="H39" s="79"/>
      <c r="I39" s="79"/>
      <c r="J39" s="80">
        <f>SUM(J6:J38)</f>
        <v>1767192</v>
      </c>
      <c r="K39" s="65"/>
    </row>
    <row r="40" spans="1:11" x14ac:dyDescent="0.25">
      <c r="A40" s="65"/>
      <c r="B40" s="65"/>
      <c r="C40" s="81"/>
      <c r="D40" s="65"/>
      <c r="E40" s="65"/>
      <c r="F40" s="65"/>
      <c r="G40" s="65"/>
      <c r="H40" s="65"/>
      <c r="I40" s="82"/>
      <c r="J40" s="65"/>
      <c r="K40" s="65"/>
    </row>
    <row r="41" spans="1:11" x14ac:dyDescent="0.25">
      <c r="A41" s="65"/>
      <c r="B41" s="65"/>
      <c r="C41" s="81"/>
      <c r="D41" s="65"/>
      <c r="E41" s="65"/>
      <c r="F41" s="65"/>
      <c r="G41" s="65"/>
      <c r="H41" s="65"/>
      <c r="I41" s="82"/>
      <c r="J41" s="65"/>
      <c r="K41" s="65"/>
    </row>
    <row r="42" spans="1:11" x14ac:dyDescent="0.25">
      <c r="A42" s="65"/>
      <c r="B42" s="65"/>
      <c r="C42" s="81"/>
      <c r="D42" s="65"/>
      <c r="E42" s="65"/>
      <c r="F42" s="65"/>
      <c r="G42" s="65"/>
      <c r="H42" s="65"/>
      <c r="I42" s="82"/>
      <c r="J42" s="65"/>
      <c r="K42" s="65"/>
    </row>
  </sheetData>
  <mergeCells count="5">
    <mergeCell ref="A1:J1"/>
    <mergeCell ref="A2:J2"/>
    <mergeCell ref="A3:J3"/>
    <mergeCell ref="C4:J4"/>
    <mergeCell ref="A39:I3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5"/>
  <sheetViews>
    <sheetView workbookViewId="0">
      <selection activeCell="A4" sqref="A4"/>
    </sheetView>
  </sheetViews>
  <sheetFormatPr baseColWidth="10" defaultRowHeight="15" x14ac:dyDescent="0.25"/>
  <cols>
    <col min="2" max="2" width="28" bestFit="1" customWidth="1"/>
    <col min="3" max="3" width="7.42578125" bestFit="1" customWidth="1"/>
    <col min="4" max="4" width="9.28515625" bestFit="1" customWidth="1"/>
    <col min="5" max="5" width="13.140625" bestFit="1" customWidth="1"/>
    <col min="6" max="6" width="23.42578125" bestFit="1" customWidth="1"/>
    <col min="7" max="7" width="23.42578125" customWidth="1"/>
    <col min="8" max="8" width="8" bestFit="1" customWidth="1"/>
    <col min="9" max="9" width="11.140625" bestFit="1" customWidth="1"/>
    <col min="12" max="13" width="14.5703125" style="14" bestFit="1" customWidth="1"/>
    <col min="15" max="15" width="40.85546875" bestFit="1" customWidth="1"/>
    <col min="24" max="24" width="11.28515625" customWidth="1"/>
    <col min="28" max="28" width="13" bestFit="1" customWidth="1"/>
  </cols>
  <sheetData>
    <row r="1" spans="1:48" x14ac:dyDescent="0.25">
      <c r="L1" s="11">
        <f>SUBTOTAL(9,L3:L35)</f>
        <v>1713128</v>
      </c>
      <c r="M1" s="11">
        <f>SUBTOTAL(9,M3:M35)</f>
        <v>1767192</v>
      </c>
    </row>
    <row r="2" spans="1:48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2" t="s">
        <v>132</v>
      </c>
      <c r="H2" s="1" t="s">
        <v>6</v>
      </c>
      <c r="I2" s="1" t="s">
        <v>7</v>
      </c>
      <c r="J2" s="1" t="s">
        <v>8</v>
      </c>
      <c r="K2" s="1" t="s">
        <v>9</v>
      </c>
      <c r="L2" s="12" t="s">
        <v>10</v>
      </c>
      <c r="M2" s="12" t="s">
        <v>11</v>
      </c>
      <c r="N2" s="1" t="s">
        <v>12</v>
      </c>
      <c r="O2" s="3" t="s">
        <v>13</v>
      </c>
      <c r="P2" s="3" t="s">
        <v>14</v>
      </c>
      <c r="Q2" s="3" t="s">
        <v>15</v>
      </c>
      <c r="R2" s="3" t="s">
        <v>16</v>
      </c>
      <c r="S2" s="1" t="s">
        <v>17</v>
      </c>
      <c r="T2" s="4" t="s">
        <v>18</v>
      </c>
      <c r="U2" s="4" t="s">
        <v>19</v>
      </c>
      <c r="V2" s="4" t="s">
        <v>20</v>
      </c>
      <c r="W2" s="4" t="s">
        <v>21</v>
      </c>
      <c r="X2" s="4" t="s">
        <v>22</v>
      </c>
      <c r="Y2" s="5" t="s">
        <v>23</v>
      </c>
      <c r="Z2" s="5" t="s">
        <v>24</v>
      </c>
      <c r="AA2" s="6" t="s">
        <v>25</v>
      </c>
      <c r="AB2" s="16" t="s">
        <v>27</v>
      </c>
      <c r="AC2" s="2" t="s">
        <v>29</v>
      </c>
      <c r="AD2" s="2" t="s">
        <v>30</v>
      </c>
      <c r="AE2" s="4" t="s">
        <v>26</v>
      </c>
      <c r="AF2" s="7" t="s">
        <v>27</v>
      </c>
      <c r="AG2" s="7" t="s">
        <v>28</v>
      </c>
      <c r="AH2" s="3" t="s">
        <v>29</v>
      </c>
      <c r="AI2" s="3" t="s">
        <v>30</v>
      </c>
      <c r="AJ2" s="7" t="s">
        <v>31</v>
      </c>
      <c r="AK2" s="1" t="s">
        <v>32</v>
      </c>
      <c r="AL2" s="1" t="s">
        <v>33</v>
      </c>
      <c r="AM2" s="1" t="s">
        <v>34</v>
      </c>
      <c r="AN2" s="1" t="s">
        <v>35</v>
      </c>
      <c r="AO2" s="1" t="s">
        <v>36</v>
      </c>
      <c r="AP2" s="1" t="s">
        <v>37</v>
      </c>
      <c r="AQ2" s="1" t="s">
        <v>38</v>
      </c>
      <c r="AR2" s="1" t="s">
        <v>39</v>
      </c>
      <c r="AS2" s="4" t="s">
        <v>40</v>
      </c>
      <c r="AT2" s="4" t="s">
        <v>41</v>
      </c>
      <c r="AU2" s="1" t="s">
        <v>42</v>
      </c>
      <c r="AV2" s="1" t="s">
        <v>43</v>
      </c>
    </row>
    <row r="3" spans="1:48" x14ac:dyDescent="0.25">
      <c r="A3" s="8">
        <v>890000400</v>
      </c>
      <c r="B3" s="8" t="s">
        <v>44</v>
      </c>
      <c r="C3" s="8"/>
      <c r="D3" s="8">
        <v>74395</v>
      </c>
      <c r="E3" s="8" t="s">
        <v>99</v>
      </c>
      <c r="F3" s="8" t="s">
        <v>126</v>
      </c>
      <c r="G3" s="8" t="str">
        <f>CONCATENATE(A3,"_",H3,"_",I3)</f>
        <v>890000400__74395</v>
      </c>
      <c r="H3" s="8"/>
      <c r="I3" s="8">
        <v>74395</v>
      </c>
      <c r="J3" s="8" t="s">
        <v>65</v>
      </c>
      <c r="K3" s="9">
        <v>42761</v>
      </c>
      <c r="L3" s="13">
        <v>744</v>
      </c>
      <c r="M3" s="13">
        <v>12256</v>
      </c>
      <c r="N3" s="8" t="s">
        <v>100</v>
      </c>
      <c r="O3" s="8" t="s">
        <v>130</v>
      </c>
      <c r="P3" s="8" t="s">
        <v>127</v>
      </c>
      <c r="Q3" s="8"/>
      <c r="R3" s="8"/>
      <c r="S3" s="8" t="s">
        <v>101</v>
      </c>
      <c r="T3" s="10">
        <v>13000</v>
      </c>
      <c r="U3" s="10">
        <v>0</v>
      </c>
      <c r="V3" s="10">
        <v>0</v>
      </c>
      <c r="W3" s="10">
        <v>0</v>
      </c>
      <c r="X3" s="10">
        <v>0</v>
      </c>
      <c r="Y3" s="10">
        <v>13000</v>
      </c>
      <c r="Z3" s="10">
        <v>0</v>
      </c>
      <c r="AA3" s="8"/>
      <c r="AB3" s="13">
        <v>0</v>
      </c>
      <c r="AC3" s="8"/>
      <c r="AD3" s="8"/>
      <c r="AE3" s="10">
        <v>0</v>
      </c>
      <c r="AF3" s="10">
        <v>0</v>
      </c>
      <c r="AG3" s="10">
        <v>0</v>
      </c>
      <c r="AH3" s="8"/>
      <c r="AI3" s="8"/>
      <c r="AJ3" s="10">
        <v>0</v>
      </c>
      <c r="AK3" s="9">
        <v>42780</v>
      </c>
      <c r="AL3" s="8"/>
      <c r="AM3" s="8">
        <v>2</v>
      </c>
      <c r="AN3" s="8"/>
      <c r="AO3" s="8" t="s">
        <v>49</v>
      </c>
      <c r="AP3" s="8">
        <v>3</v>
      </c>
      <c r="AQ3" s="8">
        <v>20211127</v>
      </c>
      <c r="AR3" s="8">
        <v>20211103</v>
      </c>
      <c r="AS3" s="10">
        <v>13000</v>
      </c>
      <c r="AT3" s="10">
        <v>13000</v>
      </c>
      <c r="AU3" s="8"/>
      <c r="AV3" s="8"/>
    </row>
    <row r="4" spans="1:48" x14ac:dyDescent="0.25">
      <c r="A4" s="8">
        <v>890000400</v>
      </c>
      <c r="B4" s="8" t="s">
        <v>44</v>
      </c>
      <c r="C4" s="8"/>
      <c r="D4" s="8">
        <v>89004</v>
      </c>
      <c r="E4" s="8" t="s">
        <v>76</v>
      </c>
      <c r="F4" s="8" t="s">
        <v>122</v>
      </c>
      <c r="G4" s="8" t="str">
        <f t="shared" ref="G4:G35" si="0">CONCATENATE(A4,"_",H4,"_",I4)</f>
        <v>890000400_NULL_NULL</v>
      </c>
      <c r="H4" s="8" t="s">
        <v>65</v>
      </c>
      <c r="I4" s="8" t="s">
        <v>65</v>
      </c>
      <c r="J4" s="8" t="s">
        <v>65</v>
      </c>
      <c r="K4" s="9">
        <v>43026</v>
      </c>
      <c r="L4" s="13">
        <v>964</v>
      </c>
      <c r="M4" s="13">
        <v>3436</v>
      </c>
      <c r="N4" s="8" t="s">
        <v>77</v>
      </c>
      <c r="O4" s="8" t="s">
        <v>131</v>
      </c>
      <c r="P4" s="8" t="s">
        <v>127</v>
      </c>
      <c r="Q4" s="8"/>
      <c r="R4" s="8"/>
      <c r="S4" s="8" t="s">
        <v>78</v>
      </c>
      <c r="T4" s="10">
        <v>0</v>
      </c>
      <c r="U4" s="10">
        <v>0</v>
      </c>
      <c r="V4" s="10">
        <v>0</v>
      </c>
      <c r="W4" s="10">
        <v>0</v>
      </c>
      <c r="X4" s="10">
        <v>0</v>
      </c>
      <c r="Y4" s="10">
        <v>0</v>
      </c>
      <c r="Z4" s="10">
        <v>0</v>
      </c>
      <c r="AA4" s="8"/>
      <c r="AB4" s="13">
        <v>0</v>
      </c>
      <c r="AC4" s="8"/>
      <c r="AD4" s="8"/>
      <c r="AE4" s="10">
        <v>0</v>
      </c>
      <c r="AF4" s="10">
        <v>0</v>
      </c>
      <c r="AG4" s="10">
        <v>0</v>
      </c>
      <c r="AH4" s="8"/>
      <c r="AI4" s="8"/>
      <c r="AJ4" s="10">
        <v>0</v>
      </c>
      <c r="AK4" s="9">
        <v>43055</v>
      </c>
      <c r="AL4" s="8"/>
      <c r="AM4" s="8"/>
      <c r="AN4" s="8"/>
      <c r="AO4" s="8" t="s">
        <v>49</v>
      </c>
      <c r="AP4" s="8"/>
      <c r="AQ4" s="8"/>
      <c r="AR4" s="8"/>
      <c r="AS4" s="10">
        <v>0</v>
      </c>
      <c r="AT4" s="10">
        <v>0</v>
      </c>
      <c r="AU4" s="8"/>
      <c r="AV4" s="8"/>
    </row>
    <row r="5" spans="1:48" x14ac:dyDescent="0.25">
      <c r="A5" s="8">
        <v>890000400</v>
      </c>
      <c r="B5" s="8" t="s">
        <v>44</v>
      </c>
      <c r="C5" s="8"/>
      <c r="D5" s="8">
        <v>89042</v>
      </c>
      <c r="E5" s="8" t="s">
        <v>79</v>
      </c>
      <c r="F5" s="8" t="s">
        <v>123</v>
      </c>
      <c r="G5" s="8" t="str">
        <f t="shared" si="0"/>
        <v>890000400_NULL_NULL</v>
      </c>
      <c r="H5" s="8" t="s">
        <v>65</v>
      </c>
      <c r="I5" s="8" t="s">
        <v>65</v>
      </c>
      <c r="J5" s="8" t="s">
        <v>65</v>
      </c>
      <c r="K5" s="9">
        <v>43027</v>
      </c>
      <c r="L5" s="13">
        <v>87560</v>
      </c>
      <c r="M5" s="13">
        <v>127640</v>
      </c>
      <c r="N5" s="8" t="s">
        <v>77</v>
      </c>
      <c r="O5" s="8" t="s">
        <v>131</v>
      </c>
      <c r="P5" s="8" t="s">
        <v>127</v>
      </c>
      <c r="Q5" s="8"/>
      <c r="R5" s="8"/>
      <c r="S5" s="8" t="s">
        <v>78</v>
      </c>
      <c r="T5" s="10">
        <v>0</v>
      </c>
      <c r="U5" s="10">
        <v>0</v>
      </c>
      <c r="V5" s="10">
        <v>0</v>
      </c>
      <c r="W5" s="10">
        <v>0</v>
      </c>
      <c r="X5" s="10">
        <v>0</v>
      </c>
      <c r="Y5" s="10">
        <v>0</v>
      </c>
      <c r="Z5" s="10">
        <v>0</v>
      </c>
      <c r="AA5" s="8"/>
      <c r="AB5" s="13">
        <v>0</v>
      </c>
      <c r="AC5" s="8"/>
      <c r="AD5" s="8"/>
      <c r="AE5" s="10">
        <v>0</v>
      </c>
      <c r="AF5" s="10">
        <v>0</v>
      </c>
      <c r="AG5" s="10">
        <v>0</v>
      </c>
      <c r="AH5" s="8"/>
      <c r="AI5" s="8"/>
      <c r="AJ5" s="10">
        <v>0</v>
      </c>
      <c r="AK5" s="9">
        <v>43055</v>
      </c>
      <c r="AL5" s="8"/>
      <c r="AM5" s="8"/>
      <c r="AN5" s="8"/>
      <c r="AO5" s="8" t="s">
        <v>49</v>
      </c>
      <c r="AP5" s="8"/>
      <c r="AQ5" s="8"/>
      <c r="AR5" s="8"/>
      <c r="AS5" s="10">
        <v>0</v>
      </c>
      <c r="AT5" s="10">
        <v>0</v>
      </c>
      <c r="AU5" s="8"/>
      <c r="AV5" s="8"/>
    </row>
    <row r="6" spans="1:48" x14ac:dyDescent="0.25">
      <c r="A6" s="8">
        <v>890000400</v>
      </c>
      <c r="B6" s="8" t="s">
        <v>44</v>
      </c>
      <c r="C6" s="8"/>
      <c r="D6" s="8">
        <v>89156</v>
      </c>
      <c r="E6" s="8" t="s">
        <v>45</v>
      </c>
      <c r="F6" s="8" t="s">
        <v>102</v>
      </c>
      <c r="G6" s="8" t="str">
        <f t="shared" si="0"/>
        <v>890000400_FAC_89156</v>
      </c>
      <c r="H6" s="8" t="s">
        <v>46</v>
      </c>
      <c r="I6" s="8">
        <v>89156</v>
      </c>
      <c r="J6" s="8">
        <v>1903497735</v>
      </c>
      <c r="K6" s="9">
        <v>43029</v>
      </c>
      <c r="L6" s="13">
        <v>14800</v>
      </c>
      <c r="M6" s="13">
        <v>14800</v>
      </c>
      <c r="N6" s="8" t="s">
        <v>47</v>
      </c>
      <c r="O6" s="8" t="s">
        <v>137</v>
      </c>
      <c r="P6" s="8" t="s">
        <v>127</v>
      </c>
      <c r="Q6" s="8"/>
      <c r="R6" s="8"/>
      <c r="S6" s="8" t="s">
        <v>48</v>
      </c>
      <c r="T6" s="10">
        <v>14800</v>
      </c>
      <c r="U6" s="10">
        <v>0</v>
      </c>
      <c r="V6" s="10">
        <v>0</v>
      </c>
      <c r="W6" s="10">
        <v>0</v>
      </c>
      <c r="X6" s="10">
        <v>14800</v>
      </c>
      <c r="Y6" s="10">
        <v>0</v>
      </c>
      <c r="Z6" s="10">
        <v>0</v>
      </c>
      <c r="AA6" s="8"/>
      <c r="AB6" s="13">
        <v>14800</v>
      </c>
      <c r="AC6" s="8">
        <v>2200545029</v>
      </c>
      <c r="AD6" s="8" t="s">
        <v>133</v>
      </c>
      <c r="AE6" s="10">
        <v>0</v>
      </c>
      <c r="AF6" s="10">
        <v>14800</v>
      </c>
      <c r="AG6" s="10">
        <v>0</v>
      </c>
      <c r="AH6" s="8">
        <v>2200545029</v>
      </c>
      <c r="AI6" s="9">
        <v>43368</v>
      </c>
      <c r="AJ6" s="10">
        <v>929550</v>
      </c>
      <c r="AK6" s="9">
        <v>43055</v>
      </c>
      <c r="AL6" s="8"/>
      <c r="AM6" s="8">
        <v>2</v>
      </c>
      <c r="AN6" s="8"/>
      <c r="AO6" s="8" t="s">
        <v>49</v>
      </c>
      <c r="AP6" s="8">
        <v>2</v>
      </c>
      <c r="AQ6" s="8">
        <v>20180818</v>
      </c>
      <c r="AR6" s="8">
        <v>20180808</v>
      </c>
      <c r="AS6" s="10">
        <v>14800</v>
      </c>
      <c r="AT6" s="10">
        <v>0</v>
      </c>
      <c r="AU6" s="8"/>
      <c r="AV6" s="8"/>
    </row>
    <row r="7" spans="1:48" x14ac:dyDescent="0.25">
      <c r="A7" s="8">
        <v>890000400</v>
      </c>
      <c r="B7" s="8" t="s">
        <v>44</v>
      </c>
      <c r="C7" s="8"/>
      <c r="D7" s="8">
        <v>89467</v>
      </c>
      <c r="E7" s="8" t="s">
        <v>50</v>
      </c>
      <c r="F7" s="8" t="s">
        <v>103</v>
      </c>
      <c r="G7" s="8" t="str">
        <f t="shared" si="0"/>
        <v>890000400_FAC_89467</v>
      </c>
      <c r="H7" s="8" t="s">
        <v>46</v>
      </c>
      <c r="I7" s="8">
        <v>89467</v>
      </c>
      <c r="J7" s="8">
        <v>1903497736</v>
      </c>
      <c r="K7" s="9">
        <v>43032</v>
      </c>
      <c r="L7" s="13">
        <v>29500</v>
      </c>
      <c r="M7" s="13">
        <v>29500</v>
      </c>
      <c r="N7" s="8" t="s">
        <v>47</v>
      </c>
      <c r="O7" s="8" t="s">
        <v>137</v>
      </c>
      <c r="P7" s="8" t="s">
        <v>127</v>
      </c>
      <c r="Q7" s="8"/>
      <c r="R7" s="8"/>
      <c r="S7" s="8" t="s">
        <v>48</v>
      </c>
      <c r="T7" s="10">
        <v>29500</v>
      </c>
      <c r="U7" s="10">
        <v>0</v>
      </c>
      <c r="V7" s="10">
        <v>0</v>
      </c>
      <c r="W7" s="10">
        <v>0</v>
      </c>
      <c r="X7" s="10">
        <v>29500</v>
      </c>
      <c r="Y7" s="10">
        <v>0</v>
      </c>
      <c r="Z7" s="10">
        <v>0</v>
      </c>
      <c r="AA7" s="8"/>
      <c r="AB7" s="13">
        <v>29500</v>
      </c>
      <c r="AC7" s="8">
        <v>2200545029</v>
      </c>
      <c r="AD7" s="8" t="s">
        <v>133</v>
      </c>
      <c r="AE7" s="10">
        <v>0</v>
      </c>
      <c r="AF7" s="10">
        <v>29500</v>
      </c>
      <c r="AG7" s="10">
        <v>0</v>
      </c>
      <c r="AH7" s="8">
        <v>2200545029</v>
      </c>
      <c r="AI7" s="9">
        <v>43368</v>
      </c>
      <c r="AJ7" s="10">
        <v>929550</v>
      </c>
      <c r="AK7" s="9">
        <v>43055</v>
      </c>
      <c r="AL7" s="8"/>
      <c r="AM7" s="8">
        <v>2</v>
      </c>
      <c r="AN7" s="8"/>
      <c r="AO7" s="8" t="s">
        <v>49</v>
      </c>
      <c r="AP7" s="8">
        <v>2</v>
      </c>
      <c r="AQ7" s="8">
        <v>20180818</v>
      </c>
      <c r="AR7" s="8">
        <v>20180808</v>
      </c>
      <c r="AS7" s="10">
        <v>29500</v>
      </c>
      <c r="AT7" s="10">
        <v>0</v>
      </c>
      <c r="AU7" s="8"/>
      <c r="AV7" s="8"/>
    </row>
    <row r="8" spans="1:48" x14ac:dyDescent="0.25">
      <c r="A8" s="8">
        <v>890000400</v>
      </c>
      <c r="B8" s="8" t="s">
        <v>44</v>
      </c>
      <c r="C8" s="8"/>
      <c r="D8" s="8">
        <v>89822</v>
      </c>
      <c r="E8" s="8" t="s">
        <v>51</v>
      </c>
      <c r="F8" s="8" t="s">
        <v>104</v>
      </c>
      <c r="G8" s="8" t="str">
        <f t="shared" si="0"/>
        <v>890000400_FAC_89822</v>
      </c>
      <c r="H8" s="8" t="s">
        <v>46</v>
      </c>
      <c r="I8" s="8">
        <v>89822</v>
      </c>
      <c r="J8" s="8">
        <v>1903497737</v>
      </c>
      <c r="K8" s="9">
        <v>43036</v>
      </c>
      <c r="L8" s="13">
        <v>14800</v>
      </c>
      <c r="M8" s="13">
        <v>14800</v>
      </c>
      <c r="N8" s="8" t="s">
        <v>47</v>
      </c>
      <c r="O8" s="8" t="s">
        <v>137</v>
      </c>
      <c r="P8" s="8" t="s">
        <v>127</v>
      </c>
      <c r="Q8" s="8"/>
      <c r="R8" s="8"/>
      <c r="S8" s="8" t="s">
        <v>48</v>
      </c>
      <c r="T8" s="10">
        <v>14800</v>
      </c>
      <c r="U8" s="10">
        <v>0</v>
      </c>
      <c r="V8" s="10">
        <v>0</v>
      </c>
      <c r="W8" s="10">
        <v>0</v>
      </c>
      <c r="X8" s="10">
        <v>14800</v>
      </c>
      <c r="Y8" s="10">
        <v>0</v>
      </c>
      <c r="Z8" s="10">
        <v>0</v>
      </c>
      <c r="AA8" s="8"/>
      <c r="AB8" s="13">
        <v>14800</v>
      </c>
      <c r="AC8" s="8">
        <v>2200545029</v>
      </c>
      <c r="AD8" s="8" t="s">
        <v>133</v>
      </c>
      <c r="AE8" s="10">
        <v>0</v>
      </c>
      <c r="AF8" s="10">
        <v>14800</v>
      </c>
      <c r="AG8" s="10">
        <v>0</v>
      </c>
      <c r="AH8" s="8">
        <v>2200545029</v>
      </c>
      <c r="AI8" s="9">
        <v>43368</v>
      </c>
      <c r="AJ8" s="10">
        <v>929550</v>
      </c>
      <c r="AK8" s="9">
        <v>43055</v>
      </c>
      <c r="AL8" s="8"/>
      <c r="AM8" s="8">
        <v>2</v>
      </c>
      <c r="AN8" s="8"/>
      <c r="AO8" s="8" t="s">
        <v>49</v>
      </c>
      <c r="AP8" s="8">
        <v>2</v>
      </c>
      <c r="AQ8" s="8">
        <v>20180818</v>
      </c>
      <c r="AR8" s="8">
        <v>20180808</v>
      </c>
      <c r="AS8" s="10">
        <v>14800</v>
      </c>
      <c r="AT8" s="10">
        <v>0</v>
      </c>
      <c r="AU8" s="8"/>
      <c r="AV8" s="8"/>
    </row>
    <row r="9" spans="1:48" x14ac:dyDescent="0.25">
      <c r="A9" s="8">
        <v>890000400</v>
      </c>
      <c r="B9" s="8" t="s">
        <v>44</v>
      </c>
      <c r="C9" s="8"/>
      <c r="D9" s="8">
        <v>89837</v>
      </c>
      <c r="E9" s="8" t="s">
        <v>52</v>
      </c>
      <c r="F9" s="8" t="s">
        <v>105</v>
      </c>
      <c r="G9" s="8" t="str">
        <f t="shared" si="0"/>
        <v>890000400_FAC_89837</v>
      </c>
      <c r="H9" s="8" t="s">
        <v>46</v>
      </c>
      <c r="I9" s="8">
        <v>89837</v>
      </c>
      <c r="J9" s="8">
        <v>1903497738</v>
      </c>
      <c r="K9" s="9">
        <v>43037</v>
      </c>
      <c r="L9" s="13">
        <v>53900</v>
      </c>
      <c r="M9" s="13">
        <v>53900</v>
      </c>
      <c r="N9" s="8" t="s">
        <v>47</v>
      </c>
      <c r="O9" s="8" t="s">
        <v>137</v>
      </c>
      <c r="P9" s="8" t="s">
        <v>127</v>
      </c>
      <c r="Q9" s="8"/>
      <c r="R9" s="8"/>
      <c r="S9" s="8" t="s">
        <v>48</v>
      </c>
      <c r="T9" s="10">
        <v>53900</v>
      </c>
      <c r="U9" s="10">
        <v>0</v>
      </c>
      <c r="V9" s="10">
        <v>0</v>
      </c>
      <c r="W9" s="10">
        <v>0</v>
      </c>
      <c r="X9" s="10">
        <v>53900</v>
      </c>
      <c r="Y9" s="10">
        <v>0</v>
      </c>
      <c r="Z9" s="10">
        <v>0</v>
      </c>
      <c r="AA9" s="8"/>
      <c r="AB9" s="13">
        <v>53900</v>
      </c>
      <c r="AC9" s="8">
        <v>2200545029</v>
      </c>
      <c r="AD9" s="8" t="s">
        <v>133</v>
      </c>
      <c r="AE9" s="10">
        <v>0</v>
      </c>
      <c r="AF9" s="10">
        <v>53900</v>
      </c>
      <c r="AG9" s="10">
        <v>0</v>
      </c>
      <c r="AH9" s="8">
        <v>2200545029</v>
      </c>
      <c r="AI9" s="9">
        <v>43368</v>
      </c>
      <c r="AJ9" s="10">
        <v>929550</v>
      </c>
      <c r="AK9" s="9">
        <v>43055</v>
      </c>
      <c r="AL9" s="8"/>
      <c r="AM9" s="8">
        <v>2</v>
      </c>
      <c r="AN9" s="8"/>
      <c r="AO9" s="8" t="s">
        <v>49</v>
      </c>
      <c r="AP9" s="8">
        <v>2</v>
      </c>
      <c r="AQ9" s="8">
        <v>20180818</v>
      </c>
      <c r="AR9" s="8">
        <v>20180808</v>
      </c>
      <c r="AS9" s="10">
        <v>53900</v>
      </c>
      <c r="AT9" s="10">
        <v>0</v>
      </c>
      <c r="AU9" s="8"/>
      <c r="AV9" s="8"/>
    </row>
    <row r="10" spans="1:48" x14ac:dyDescent="0.25">
      <c r="A10" s="8">
        <v>890000400</v>
      </c>
      <c r="B10" s="8" t="s">
        <v>44</v>
      </c>
      <c r="C10" s="8"/>
      <c r="D10" s="8">
        <v>90286</v>
      </c>
      <c r="E10" s="8" t="s">
        <v>53</v>
      </c>
      <c r="F10" s="8" t="s">
        <v>106</v>
      </c>
      <c r="G10" s="8" t="str">
        <f t="shared" si="0"/>
        <v>890000400_FAC_90286</v>
      </c>
      <c r="H10" s="8" t="s">
        <v>46</v>
      </c>
      <c r="I10" s="8">
        <v>90286</v>
      </c>
      <c r="J10" s="8">
        <v>1903497739</v>
      </c>
      <c r="K10" s="9">
        <v>43045</v>
      </c>
      <c r="L10" s="13">
        <v>6650</v>
      </c>
      <c r="M10" s="13">
        <v>6650</v>
      </c>
      <c r="N10" s="8" t="s">
        <v>47</v>
      </c>
      <c r="O10" s="8" t="s">
        <v>137</v>
      </c>
      <c r="P10" s="8" t="s">
        <v>127</v>
      </c>
      <c r="Q10" s="8"/>
      <c r="R10" s="8"/>
      <c r="S10" s="8" t="s">
        <v>48</v>
      </c>
      <c r="T10" s="10">
        <v>6650</v>
      </c>
      <c r="U10" s="10">
        <v>0</v>
      </c>
      <c r="V10" s="10">
        <v>0</v>
      </c>
      <c r="W10" s="10">
        <v>0</v>
      </c>
      <c r="X10" s="10">
        <v>6650</v>
      </c>
      <c r="Y10" s="10">
        <v>0</v>
      </c>
      <c r="Z10" s="10">
        <v>0</v>
      </c>
      <c r="AA10" s="8"/>
      <c r="AB10" s="13">
        <v>6650</v>
      </c>
      <c r="AC10" s="8">
        <v>2200545029</v>
      </c>
      <c r="AD10" s="8" t="s">
        <v>133</v>
      </c>
      <c r="AE10" s="10">
        <v>0</v>
      </c>
      <c r="AF10" s="10">
        <v>6650</v>
      </c>
      <c r="AG10" s="10">
        <v>0</v>
      </c>
      <c r="AH10" s="8">
        <v>2200545029</v>
      </c>
      <c r="AI10" s="9">
        <v>43368</v>
      </c>
      <c r="AJ10" s="10">
        <v>929550</v>
      </c>
      <c r="AK10" s="9">
        <v>43082</v>
      </c>
      <c r="AL10" s="8"/>
      <c r="AM10" s="8">
        <v>2</v>
      </c>
      <c r="AN10" s="8"/>
      <c r="AO10" s="8" t="s">
        <v>49</v>
      </c>
      <c r="AP10" s="8">
        <v>2</v>
      </c>
      <c r="AQ10" s="8">
        <v>20180818</v>
      </c>
      <c r="AR10" s="8">
        <v>20180808</v>
      </c>
      <c r="AS10" s="10">
        <v>6650</v>
      </c>
      <c r="AT10" s="10">
        <v>0</v>
      </c>
      <c r="AU10" s="8"/>
      <c r="AV10" s="8"/>
    </row>
    <row r="11" spans="1:48" x14ac:dyDescent="0.25">
      <c r="A11" s="8">
        <v>890000400</v>
      </c>
      <c r="B11" s="8" t="s">
        <v>44</v>
      </c>
      <c r="C11" s="8"/>
      <c r="D11" s="8">
        <v>90717</v>
      </c>
      <c r="E11" s="8" t="s">
        <v>54</v>
      </c>
      <c r="F11" s="8" t="s">
        <v>107</v>
      </c>
      <c r="G11" s="8" t="str">
        <f t="shared" si="0"/>
        <v>890000400_FAC_90717</v>
      </c>
      <c r="H11" s="8" t="s">
        <v>46</v>
      </c>
      <c r="I11" s="8">
        <v>90717</v>
      </c>
      <c r="J11" s="8">
        <v>1903497740</v>
      </c>
      <c r="K11" s="9">
        <v>43053</v>
      </c>
      <c r="L11" s="13">
        <v>4800</v>
      </c>
      <c r="M11" s="13">
        <v>4800</v>
      </c>
      <c r="N11" s="8" t="s">
        <v>47</v>
      </c>
      <c r="O11" s="8" t="s">
        <v>137</v>
      </c>
      <c r="P11" s="8" t="s">
        <v>127</v>
      </c>
      <c r="Q11" s="8"/>
      <c r="R11" s="8"/>
      <c r="S11" s="8" t="s">
        <v>48</v>
      </c>
      <c r="T11" s="10">
        <v>4800</v>
      </c>
      <c r="U11" s="10">
        <v>0</v>
      </c>
      <c r="V11" s="10">
        <v>0</v>
      </c>
      <c r="W11" s="10">
        <v>0</v>
      </c>
      <c r="X11" s="10">
        <v>4800</v>
      </c>
      <c r="Y11" s="10">
        <v>0</v>
      </c>
      <c r="Z11" s="10">
        <v>0</v>
      </c>
      <c r="AA11" s="8"/>
      <c r="AB11" s="13">
        <v>4800</v>
      </c>
      <c r="AC11" s="8">
        <v>2200545029</v>
      </c>
      <c r="AD11" s="8" t="s">
        <v>133</v>
      </c>
      <c r="AE11" s="10">
        <v>0</v>
      </c>
      <c r="AF11" s="10">
        <v>4800</v>
      </c>
      <c r="AG11" s="10">
        <v>0</v>
      </c>
      <c r="AH11" s="8">
        <v>2200545029</v>
      </c>
      <c r="AI11" s="9">
        <v>43368</v>
      </c>
      <c r="AJ11" s="10">
        <v>929550</v>
      </c>
      <c r="AK11" s="9">
        <v>43082</v>
      </c>
      <c r="AL11" s="8"/>
      <c r="AM11" s="8">
        <v>2</v>
      </c>
      <c r="AN11" s="8"/>
      <c r="AO11" s="8" t="s">
        <v>49</v>
      </c>
      <c r="AP11" s="8">
        <v>2</v>
      </c>
      <c r="AQ11" s="8">
        <v>20180818</v>
      </c>
      <c r="AR11" s="8">
        <v>20180808</v>
      </c>
      <c r="AS11" s="10">
        <v>4800</v>
      </c>
      <c r="AT11" s="10">
        <v>0</v>
      </c>
      <c r="AU11" s="8"/>
      <c r="AV11" s="8"/>
    </row>
    <row r="12" spans="1:48" x14ac:dyDescent="0.25">
      <c r="A12" s="8">
        <v>890000400</v>
      </c>
      <c r="B12" s="8" t="s">
        <v>44</v>
      </c>
      <c r="C12" s="8"/>
      <c r="D12" s="8">
        <v>90773</v>
      </c>
      <c r="E12" s="8" t="s">
        <v>55</v>
      </c>
      <c r="F12" s="8" t="s">
        <v>108</v>
      </c>
      <c r="G12" s="8" t="str">
        <f t="shared" si="0"/>
        <v>890000400_FAC_90773</v>
      </c>
      <c r="H12" s="8" t="s">
        <v>46</v>
      </c>
      <c r="I12" s="8">
        <v>90773</v>
      </c>
      <c r="J12" s="8">
        <v>1903497741</v>
      </c>
      <c r="K12" s="9">
        <v>43053</v>
      </c>
      <c r="L12" s="13">
        <v>110500</v>
      </c>
      <c r="M12" s="13">
        <v>110500</v>
      </c>
      <c r="N12" s="8" t="s">
        <v>47</v>
      </c>
      <c r="O12" s="8" t="s">
        <v>137</v>
      </c>
      <c r="P12" s="8" t="s">
        <v>127</v>
      </c>
      <c r="Q12" s="8"/>
      <c r="R12" s="8"/>
      <c r="S12" s="8" t="s">
        <v>48</v>
      </c>
      <c r="T12" s="10">
        <v>110500</v>
      </c>
      <c r="U12" s="10">
        <v>0</v>
      </c>
      <c r="V12" s="10">
        <v>0</v>
      </c>
      <c r="W12" s="10">
        <v>0</v>
      </c>
      <c r="X12" s="10">
        <v>110500</v>
      </c>
      <c r="Y12" s="10">
        <v>0</v>
      </c>
      <c r="Z12" s="10">
        <v>0</v>
      </c>
      <c r="AA12" s="8"/>
      <c r="AB12" s="13">
        <v>110500</v>
      </c>
      <c r="AC12" s="8">
        <v>2200545029</v>
      </c>
      <c r="AD12" s="8" t="s">
        <v>133</v>
      </c>
      <c r="AE12" s="10">
        <v>0</v>
      </c>
      <c r="AF12" s="10">
        <v>110500</v>
      </c>
      <c r="AG12" s="10">
        <v>0</v>
      </c>
      <c r="AH12" s="8">
        <v>2200545029</v>
      </c>
      <c r="AI12" s="9">
        <v>43368</v>
      </c>
      <c r="AJ12" s="10">
        <v>929550</v>
      </c>
      <c r="AK12" s="9">
        <v>43082</v>
      </c>
      <c r="AL12" s="8"/>
      <c r="AM12" s="8">
        <v>2</v>
      </c>
      <c r="AN12" s="8"/>
      <c r="AO12" s="8" t="s">
        <v>49</v>
      </c>
      <c r="AP12" s="8">
        <v>2</v>
      </c>
      <c r="AQ12" s="8">
        <v>20180818</v>
      </c>
      <c r="AR12" s="8">
        <v>20180808</v>
      </c>
      <c r="AS12" s="10">
        <v>110500</v>
      </c>
      <c r="AT12" s="10">
        <v>0</v>
      </c>
      <c r="AU12" s="8"/>
      <c r="AV12" s="8"/>
    </row>
    <row r="13" spans="1:48" x14ac:dyDescent="0.25">
      <c r="A13" s="8">
        <v>890000400</v>
      </c>
      <c r="B13" s="8" t="s">
        <v>44</v>
      </c>
      <c r="C13" s="8"/>
      <c r="D13" s="8">
        <v>91460</v>
      </c>
      <c r="E13" s="8" t="s">
        <v>72</v>
      </c>
      <c r="F13" s="8" t="s">
        <v>120</v>
      </c>
      <c r="G13" s="8" t="str">
        <f t="shared" si="0"/>
        <v>890000400_FAC_91460</v>
      </c>
      <c r="H13" s="8" t="s">
        <v>46</v>
      </c>
      <c r="I13" s="8">
        <v>91460</v>
      </c>
      <c r="J13" s="8" t="s">
        <v>65</v>
      </c>
      <c r="K13" s="9">
        <v>43070</v>
      </c>
      <c r="L13" s="13">
        <v>56600</v>
      </c>
      <c r="M13" s="13">
        <v>56600</v>
      </c>
      <c r="N13" s="8" t="s">
        <v>66</v>
      </c>
      <c r="O13" s="8" t="s">
        <v>129</v>
      </c>
      <c r="P13" s="8" t="s">
        <v>127</v>
      </c>
      <c r="Q13" s="8" t="s">
        <v>128</v>
      </c>
      <c r="R13" s="15">
        <v>56600</v>
      </c>
      <c r="S13" s="8" t="s">
        <v>48</v>
      </c>
      <c r="T13" s="10">
        <v>56600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56600</v>
      </c>
      <c r="AA13" s="8" t="s">
        <v>73</v>
      </c>
      <c r="AB13" s="13">
        <v>0</v>
      </c>
      <c r="AC13" s="8"/>
      <c r="AD13" s="8"/>
      <c r="AE13" s="10">
        <v>56600</v>
      </c>
      <c r="AF13" s="10">
        <v>0</v>
      </c>
      <c r="AG13" s="10">
        <v>0</v>
      </c>
      <c r="AH13" s="8"/>
      <c r="AI13" s="8"/>
      <c r="AJ13" s="10">
        <v>0</v>
      </c>
      <c r="AK13" s="9">
        <v>43232</v>
      </c>
      <c r="AL13" s="8"/>
      <c r="AM13" s="8">
        <v>9</v>
      </c>
      <c r="AN13" s="8"/>
      <c r="AO13" s="8" t="s">
        <v>49</v>
      </c>
      <c r="AP13" s="8">
        <v>1</v>
      </c>
      <c r="AQ13" s="8">
        <v>21001231</v>
      </c>
      <c r="AR13" s="8">
        <v>20180117</v>
      </c>
      <c r="AS13" s="10">
        <v>56600</v>
      </c>
      <c r="AT13" s="10">
        <v>0</v>
      </c>
      <c r="AU13" s="8"/>
      <c r="AV13" s="8"/>
    </row>
    <row r="14" spans="1:48" x14ac:dyDescent="0.25">
      <c r="A14" s="8">
        <v>890000400</v>
      </c>
      <c r="B14" s="8" t="s">
        <v>44</v>
      </c>
      <c r="C14" s="8"/>
      <c r="D14" s="8">
        <v>91827</v>
      </c>
      <c r="E14" s="8" t="s">
        <v>74</v>
      </c>
      <c r="F14" s="8" t="s">
        <v>121</v>
      </c>
      <c r="G14" s="8" t="str">
        <f t="shared" si="0"/>
        <v>890000400_FAC_91827</v>
      </c>
      <c r="H14" s="8" t="s">
        <v>46</v>
      </c>
      <c r="I14" s="8">
        <v>91827</v>
      </c>
      <c r="J14" s="8" t="s">
        <v>65</v>
      </c>
      <c r="K14" s="9">
        <v>43075</v>
      </c>
      <c r="L14" s="13">
        <v>48400</v>
      </c>
      <c r="M14" s="13">
        <v>48400</v>
      </c>
      <c r="N14" s="8" t="s">
        <v>66</v>
      </c>
      <c r="O14" s="8" t="s">
        <v>129</v>
      </c>
      <c r="P14" s="8" t="s">
        <v>127</v>
      </c>
      <c r="Q14" s="8" t="s">
        <v>128</v>
      </c>
      <c r="R14" s="15">
        <v>48400</v>
      </c>
      <c r="S14" s="8" t="s">
        <v>48</v>
      </c>
      <c r="T14" s="10">
        <v>48400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48400</v>
      </c>
      <c r="AA14" s="8" t="s">
        <v>75</v>
      </c>
      <c r="AB14" s="13">
        <v>0</v>
      </c>
      <c r="AC14" s="8"/>
      <c r="AD14" s="8"/>
      <c r="AE14" s="10">
        <v>48400</v>
      </c>
      <c r="AF14" s="10">
        <v>0</v>
      </c>
      <c r="AG14" s="10">
        <v>0</v>
      </c>
      <c r="AH14" s="8"/>
      <c r="AI14" s="8"/>
      <c r="AJ14" s="10">
        <v>0</v>
      </c>
      <c r="AK14" s="9">
        <v>43232</v>
      </c>
      <c r="AL14" s="8"/>
      <c r="AM14" s="8">
        <v>9</v>
      </c>
      <c r="AN14" s="8"/>
      <c r="AO14" s="8" t="s">
        <v>49</v>
      </c>
      <c r="AP14" s="8">
        <v>1</v>
      </c>
      <c r="AQ14" s="8">
        <v>21001231</v>
      </c>
      <c r="AR14" s="8">
        <v>20180117</v>
      </c>
      <c r="AS14" s="10">
        <v>48400</v>
      </c>
      <c r="AT14" s="10">
        <v>0</v>
      </c>
      <c r="AU14" s="8"/>
      <c r="AV14" s="8"/>
    </row>
    <row r="15" spans="1:48" x14ac:dyDescent="0.25">
      <c r="A15" s="8">
        <v>890000400</v>
      </c>
      <c r="B15" s="8" t="s">
        <v>44</v>
      </c>
      <c r="C15" s="8"/>
      <c r="D15" s="8">
        <v>92357</v>
      </c>
      <c r="E15" s="8" t="s">
        <v>56</v>
      </c>
      <c r="F15" s="8" t="s">
        <v>109</v>
      </c>
      <c r="G15" s="8" t="str">
        <f t="shared" si="0"/>
        <v>890000400_FAC_92357</v>
      </c>
      <c r="H15" s="8" t="s">
        <v>46</v>
      </c>
      <c r="I15" s="8">
        <v>92357</v>
      </c>
      <c r="J15" s="8">
        <v>1221275745</v>
      </c>
      <c r="K15" s="9">
        <v>43085</v>
      </c>
      <c r="L15" s="13">
        <v>4400</v>
      </c>
      <c r="M15" s="13">
        <v>4400</v>
      </c>
      <c r="N15" s="8" t="s">
        <v>47</v>
      </c>
      <c r="O15" s="8" t="s">
        <v>137</v>
      </c>
      <c r="P15" s="8" t="s">
        <v>127</v>
      </c>
      <c r="Q15" s="8"/>
      <c r="R15" s="8"/>
      <c r="S15" s="8" t="s">
        <v>48</v>
      </c>
      <c r="T15" s="10">
        <v>4400</v>
      </c>
      <c r="U15" s="10">
        <v>0</v>
      </c>
      <c r="V15" s="10">
        <v>0</v>
      </c>
      <c r="W15" s="10">
        <v>0</v>
      </c>
      <c r="X15" s="10">
        <v>4400</v>
      </c>
      <c r="Y15" s="10">
        <v>0</v>
      </c>
      <c r="Z15" s="10">
        <v>0</v>
      </c>
      <c r="AA15" s="8"/>
      <c r="AB15" s="13">
        <v>4400</v>
      </c>
      <c r="AC15" s="8">
        <v>2200504788</v>
      </c>
      <c r="AD15" s="8" t="s">
        <v>134</v>
      </c>
      <c r="AE15" s="10">
        <v>0</v>
      </c>
      <c r="AF15" s="10">
        <v>4400</v>
      </c>
      <c r="AG15" s="10">
        <v>0</v>
      </c>
      <c r="AH15" s="8">
        <v>2200504788</v>
      </c>
      <c r="AI15" s="9">
        <v>43208</v>
      </c>
      <c r="AJ15" s="10">
        <v>26400</v>
      </c>
      <c r="AK15" s="9">
        <v>43232</v>
      </c>
      <c r="AL15" s="8"/>
      <c r="AM15" s="8">
        <v>2</v>
      </c>
      <c r="AN15" s="8"/>
      <c r="AO15" s="8" t="s">
        <v>49</v>
      </c>
      <c r="AP15" s="8">
        <v>1</v>
      </c>
      <c r="AQ15" s="8">
        <v>20180130</v>
      </c>
      <c r="AR15" s="8">
        <v>20180117</v>
      </c>
      <c r="AS15" s="10">
        <v>4400</v>
      </c>
      <c r="AT15" s="10">
        <v>0</v>
      </c>
      <c r="AU15" s="8"/>
      <c r="AV15" s="8"/>
    </row>
    <row r="16" spans="1:48" x14ac:dyDescent="0.25">
      <c r="A16" s="8">
        <v>890000400</v>
      </c>
      <c r="B16" s="8" t="s">
        <v>44</v>
      </c>
      <c r="C16" s="8"/>
      <c r="D16" s="8">
        <v>92622</v>
      </c>
      <c r="E16" s="8" t="s">
        <v>68</v>
      </c>
      <c r="F16" s="8" t="s">
        <v>118</v>
      </c>
      <c r="G16" s="8" t="str">
        <f t="shared" si="0"/>
        <v>890000400_FAC_92622</v>
      </c>
      <c r="H16" s="8" t="s">
        <v>46</v>
      </c>
      <c r="I16" s="8">
        <v>92622</v>
      </c>
      <c r="J16" s="8" t="s">
        <v>65</v>
      </c>
      <c r="K16" s="9">
        <v>43090</v>
      </c>
      <c r="L16" s="13">
        <v>64700</v>
      </c>
      <c r="M16" s="13">
        <v>64700</v>
      </c>
      <c r="N16" s="8" t="s">
        <v>66</v>
      </c>
      <c r="O16" s="8" t="s">
        <v>129</v>
      </c>
      <c r="P16" s="8" t="s">
        <v>127</v>
      </c>
      <c r="Q16" s="8" t="s">
        <v>128</v>
      </c>
      <c r="R16" s="15">
        <v>64700</v>
      </c>
      <c r="S16" s="8" t="s">
        <v>48</v>
      </c>
      <c r="T16" s="10">
        <v>64700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64700</v>
      </c>
      <c r="AA16" s="8" t="s">
        <v>69</v>
      </c>
      <c r="AB16" s="13">
        <v>0</v>
      </c>
      <c r="AC16" s="8"/>
      <c r="AD16" s="8"/>
      <c r="AE16" s="10">
        <v>64700</v>
      </c>
      <c r="AF16" s="10">
        <v>0</v>
      </c>
      <c r="AG16" s="10">
        <v>0</v>
      </c>
      <c r="AH16" s="8"/>
      <c r="AI16" s="8"/>
      <c r="AJ16" s="10">
        <v>0</v>
      </c>
      <c r="AK16" s="9">
        <v>43232</v>
      </c>
      <c r="AL16" s="8"/>
      <c r="AM16" s="8">
        <v>9</v>
      </c>
      <c r="AN16" s="8"/>
      <c r="AO16" s="8" t="s">
        <v>49</v>
      </c>
      <c r="AP16" s="8">
        <v>1</v>
      </c>
      <c r="AQ16" s="8">
        <v>21001231</v>
      </c>
      <c r="AR16" s="8">
        <v>20180117</v>
      </c>
      <c r="AS16" s="10">
        <v>64700</v>
      </c>
      <c r="AT16" s="10">
        <v>0</v>
      </c>
      <c r="AU16" s="8"/>
      <c r="AV16" s="8"/>
    </row>
    <row r="17" spans="1:48" x14ac:dyDescent="0.25">
      <c r="A17" s="8">
        <v>890000400</v>
      </c>
      <c r="B17" s="8" t="s">
        <v>44</v>
      </c>
      <c r="C17" s="8"/>
      <c r="D17" s="8">
        <v>92623</v>
      </c>
      <c r="E17" s="8" t="s">
        <v>70</v>
      </c>
      <c r="F17" s="8" t="s">
        <v>119</v>
      </c>
      <c r="G17" s="8" t="str">
        <f t="shared" si="0"/>
        <v>890000400_FAC_92623</v>
      </c>
      <c r="H17" s="8" t="s">
        <v>46</v>
      </c>
      <c r="I17" s="8">
        <v>92623</v>
      </c>
      <c r="J17" s="8" t="s">
        <v>65</v>
      </c>
      <c r="K17" s="9">
        <v>43090</v>
      </c>
      <c r="L17" s="13">
        <v>29500</v>
      </c>
      <c r="M17" s="13">
        <v>29500</v>
      </c>
      <c r="N17" s="8" t="s">
        <v>66</v>
      </c>
      <c r="O17" s="8" t="s">
        <v>129</v>
      </c>
      <c r="P17" s="8" t="s">
        <v>127</v>
      </c>
      <c r="Q17" s="8" t="s">
        <v>128</v>
      </c>
      <c r="R17" s="15">
        <v>29500</v>
      </c>
      <c r="S17" s="8" t="s">
        <v>48</v>
      </c>
      <c r="T17" s="10">
        <v>29500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29500</v>
      </c>
      <c r="AA17" s="8" t="s">
        <v>71</v>
      </c>
      <c r="AB17" s="13">
        <v>0</v>
      </c>
      <c r="AC17" s="8"/>
      <c r="AD17" s="8"/>
      <c r="AE17" s="10">
        <v>29500</v>
      </c>
      <c r="AF17" s="10">
        <v>0</v>
      </c>
      <c r="AG17" s="10">
        <v>0</v>
      </c>
      <c r="AH17" s="8"/>
      <c r="AI17" s="8"/>
      <c r="AJ17" s="10">
        <v>0</v>
      </c>
      <c r="AK17" s="9">
        <v>43232</v>
      </c>
      <c r="AL17" s="8"/>
      <c r="AM17" s="8">
        <v>9</v>
      </c>
      <c r="AN17" s="8"/>
      <c r="AO17" s="8" t="s">
        <v>49</v>
      </c>
      <c r="AP17" s="8">
        <v>1</v>
      </c>
      <c r="AQ17" s="8">
        <v>21001231</v>
      </c>
      <c r="AR17" s="8">
        <v>20180117</v>
      </c>
      <c r="AS17" s="10">
        <v>29500</v>
      </c>
      <c r="AT17" s="10">
        <v>0</v>
      </c>
      <c r="AU17" s="8"/>
      <c r="AV17" s="8"/>
    </row>
    <row r="18" spans="1:48" x14ac:dyDescent="0.25">
      <c r="A18" s="8">
        <v>890000400</v>
      </c>
      <c r="B18" s="8" t="s">
        <v>44</v>
      </c>
      <c r="C18" s="8"/>
      <c r="D18" s="8">
        <v>94827</v>
      </c>
      <c r="E18" s="8" t="s">
        <v>57</v>
      </c>
      <c r="F18" s="8" t="s">
        <v>110</v>
      </c>
      <c r="G18" s="8" t="str">
        <f t="shared" si="0"/>
        <v>890000400_FAC_94827</v>
      </c>
      <c r="H18" s="8" t="s">
        <v>46</v>
      </c>
      <c r="I18" s="8">
        <v>94827</v>
      </c>
      <c r="J18" s="8">
        <v>1903369520</v>
      </c>
      <c r="K18" s="9">
        <v>43130</v>
      </c>
      <c r="L18" s="13">
        <v>4400</v>
      </c>
      <c r="M18" s="13">
        <v>4400</v>
      </c>
      <c r="N18" s="8" t="s">
        <v>47</v>
      </c>
      <c r="O18" s="8" t="s">
        <v>137</v>
      </c>
      <c r="P18" s="8" t="s">
        <v>127</v>
      </c>
      <c r="Q18" s="8"/>
      <c r="R18" s="8"/>
      <c r="S18" s="8" t="s">
        <v>48</v>
      </c>
      <c r="T18" s="10">
        <v>4400</v>
      </c>
      <c r="U18" s="10">
        <v>0</v>
      </c>
      <c r="V18" s="10">
        <v>0</v>
      </c>
      <c r="W18" s="10">
        <v>0</v>
      </c>
      <c r="X18" s="10">
        <v>4400</v>
      </c>
      <c r="Y18" s="10">
        <v>0</v>
      </c>
      <c r="Z18" s="10">
        <v>0</v>
      </c>
      <c r="AA18" s="8"/>
      <c r="AB18" s="13">
        <v>4400</v>
      </c>
      <c r="AC18" s="8">
        <v>2200543778</v>
      </c>
      <c r="AD18" s="8" t="s">
        <v>135</v>
      </c>
      <c r="AE18" s="10">
        <v>0</v>
      </c>
      <c r="AF18" s="10">
        <v>4400</v>
      </c>
      <c r="AG18" s="10">
        <v>0</v>
      </c>
      <c r="AH18" s="8">
        <v>2200543778</v>
      </c>
      <c r="AI18" s="9">
        <v>43347</v>
      </c>
      <c r="AJ18" s="10">
        <v>87560</v>
      </c>
      <c r="AK18" s="9">
        <v>43252</v>
      </c>
      <c r="AL18" s="8"/>
      <c r="AM18" s="8">
        <v>2</v>
      </c>
      <c r="AN18" s="8"/>
      <c r="AO18" s="8" t="s">
        <v>49</v>
      </c>
      <c r="AP18" s="8">
        <v>2</v>
      </c>
      <c r="AQ18" s="8">
        <v>20180730</v>
      </c>
      <c r="AR18" s="8">
        <v>20180719</v>
      </c>
      <c r="AS18" s="10">
        <v>4400</v>
      </c>
      <c r="AT18" s="10">
        <v>0</v>
      </c>
      <c r="AU18" s="8"/>
      <c r="AV18" s="8"/>
    </row>
    <row r="19" spans="1:48" x14ac:dyDescent="0.25">
      <c r="A19" s="8">
        <v>890000400</v>
      </c>
      <c r="B19" s="8" t="s">
        <v>44</v>
      </c>
      <c r="C19" s="8"/>
      <c r="D19" s="8">
        <v>97953</v>
      </c>
      <c r="E19" s="8" t="s">
        <v>58</v>
      </c>
      <c r="F19" s="8" t="s">
        <v>111</v>
      </c>
      <c r="G19" s="8" t="str">
        <f t="shared" si="0"/>
        <v>890000400_FAC_97953</v>
      </c>
      <c r="H19" s="8" t="s">
        <v>46</v>
      </c>
      <c r="I19" s="8">
        <v>97953</v>
      </c>
      <c r="J19" s="8">
        <v>1903369519</v>
      </c>
      <c r="K19" s="9">
        <v>43191</v>
      </c>
      <c r="L19" s="13">
        <v>61160</v>
      </c>
      <c r="M19" s="13">
        <v>61160</v>
      </c>
      <c r="N19" s="8" t="s">
        <v>47</v>
      </c>
      <c r="O19" s="8" t="s">
        <v>137</v>
      </c>
      <c r="P19" s="8" t="s">
        <v>127</v>
      </c>
      <c r="Q19" s="8"/>
      <c r="R19" s="8"/>
      <c r="S19" s="8" t="s">
        <v>48</v>
      </c>
      <c r="T19" s="10">
        <v>61160</v>
      </c>
      <c r="U19" s="10">
        <v>0</v>
      </c>
      <c r="V19" s="10">
        <v>0</v>
      </c>
      <c r="W19" s="10">
        <v>0</v>
      </c>
      <c r="X19" s="10">
        <v>61160</v>
      </c>
      <c r="Y19" s="10">
        <v>0</v>
      </c>
      <c r="Z19" s="10">
        <v>0</v>
      </c>
      <c r="AA19" s="8"/>
      <c r="AB19" s="13">
        <v>61160</v>
      </c>
      <c r="AC19" s="8">
        <v>2200543778</v>
      </c>
      <c r="AD19" s="8" t="s">
        <v>135</v>
      </c>
      <c r="AE19" s="10">
        <v>0</v>
      </c>
      <c r="AF19" s="10">
        <v>61160</v>
      </c>
      <c r="AG19" s="10">
        <v>0</v>
      </c>
      <c r="AH19" s="8">
        <v>2200543778</v>
      </c>
      <c r="AI19" s="9">
        <v>43347</v>
      </c>
      <c r="AJ19" s="10">
        <v>87560</v>
      </c>
      <c r="AK19" s="9">
        <v>43252</v>
      </c>
      <c r="AL19" s="8"/>
      <c r="AM19" s="8">
        <v>2</v>
      </c>
      <c r="AN19" s="8"/>
      <c r="AO19" s="8" t="s">
        <v>49</v>
      </c>
      <c r="AP19" s="8">
        <v>2</v>
      </c>
      <c r="AQ19" s="8">
        <v>20180730</v>
      </c>
      <c r="AR19" s="8">
        <v>20180719</v>
      </c>
      <c r="AS19" s="10">
        <v>61160</v>
      </c>
      <c r="AT19" s="10">
        <v>0</v>
      </c>
      <c r="AU19" s="8"/>
      <c r="AV19" s="8"/>
    </row>
    <row r="20" spans="1:48" x14ac:dyDescent="0.25">
      <c r="A20" s="8">
        <v>890000400</v>
      </c>
      <c r="B20" s="8" t="s">
        <v>44</v>
      </c>
      <c r="C20" s="8"/>
      <c r="D20" s="8">
        <v>101373</v>
      </c>
      <c r="E20" s="8" t="s">
        <v>64</v>
      </c>
      <c r="F20" s="8" t="s">
        <v>117</v>
      </c>
      <c r="G20" s="8" t="str">
        <f t="shared" si="0"/>
        <v>890000400_FAC_101373</v>
      </c>
      <c r="H20" s="8" t="s">
        <v>46</v>
      </c>
      <c r="I20" s="8">
        <v>101373</v>
      </c>
      <c r="J20" s="8" t="s">
        <v>65</v>
      </c>
      <c r="K20" s="9">
        <v>43254</v>
      </c>
      <c r="L20" s="13">
        <v>48400</v>
      </c>
      <c r="M20" s="13">
        <v>48400</v>
      </c>
      <c r="N20" s="8" t="s">
        <v>66</v>
      </c>
      <c r="O20" s="8" t="s">
        <v>129</v>
      </c>
      <c r="P20" s="8" t="s">
        <v>127</v>
      </c>
      <c r="Q20" s="8" t="s">
        <v>128</v>
      </c>
      <c r="R20" s="15">
        <v>48400</v>
      </c>
      <c r="S20" s="8" t="s">
        <v>48</v>
      </c>
      <c r="T20" s="10">
        <v>48400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48400</v>
      </c>
      <c r="AA20" s="8" t="s">
        <v>67</v>
      </c>
      <c r="AB20" s="13">
        <v>0</v>
      </c>
      <c r="AC20" s="8"/>
      <c r="AD20" s="8"/>
      <c r="AE20" s="10">
        <v>48400</v>
      </c>
      <c r="AF20" s="10">
        <v>0</v>
      </c>
      <c r="AG20" s="10">
        <v>0</v>
      </c>
      <c r="AH20" s="8"/>
      <c r="AI20" s="8"/>
      <c r="AJ20" s="10">
        <v>0</v>
      </c>
      <c r="AK20" s="9">
        <v>43297</v>
      </c>
      <c r="AL20" s="8"/>
      <c r="AM20" s="8">
        <v>9</v>
      </c>
      <c r="AN20" s="8"/>
      <c r="AO20" s="8" t="s">
        <v>49</v>
      </c>
      <c r="AP20" s="8">
        <v>1</v>
      </c>
      <c r="AQ20" s="8">
        <v>21001231</v>
      </c>
      <c r="AR20" s="8">
        <v>20180716</v>
      </c>
      <c r="AS20" s="10">
        <v>48400</v>
      </c>
      <c r="AT20" s="10">
        <v>0</v>
      </c>
      <c r="AU20" s="8"/>
      <c r="AV20" s="8"/>
    </row>
    <row r="21" spans="1:48" x14ac:dyDescent="0.25">
      <c r="A21" s="8">
        <v>890000400</v>
      </c>
      <c r="B21" s="8" t="s">
        <v>44</v>
      </c>
      <c r="C21" s="8"/>
      <c r="D21" s="8">
        <v>101571</v>
      </c>
      <c r="E21" s="8" t="s">
        <v>59</v>
      </c>
      <c r="F21" s="8" t="s">
        <v>112</v>
      </c>
      <c r="G21" s="8" t="str">
        <f t="shared" si="0"/>
        <v>890000400_FAC_101571</v>
      </c>
      <c r="H21" s="8" t="s">
        <v>46</v>
      </c>
      <c r="I21" s="8">
        <v>101571</v>
      </c>
      <c r="J21" s="8">
        <v>1221348820</v>
      </c>
      <c r="K21" s="9">
        <v>43257</v>
      </c>
      <c r="L21" s="13">
        <v>22000</v>
      </c>
      <c r="M21" s="13">
        <v>22000</v>
      </c>
      <c r="N21" s="8" t="s">
        <v>47</v>
      </c>
      <c r="O21" s="8" t="s">
        <v>137</v>
      </c>
      <c r="P21" s="8" t="s">
        <v>127</v>
      </c>
      <c r="Q21" s="8"/>
      <c r="R21" s="8"/>
      <c r="S21" s="8" t="s">
        <v>48</v>
      </c>
      <c r="T21" s="10">
        <v>22000</v>
      </c>
      <c r="U21" s="10">
        <v>0</v>
      </c>
      <c r="V21" s="10">
        <v>0</v>
      </c>
      <c r="W21" s="10">
        <v>0</v>
      </c>
      <c r="X21" s="10">
        <v>22000</v>
      </c>
      <c r="Y21" s="10">
        <v>0</v>
      </c>
      <c r="Z21" s="10">
        <v>0</v>
      </c>
      <c r="AA21" s="8"/>
      <c r="AB21" s="13">
        <v>22000</v>
      </c>
      <c r="AC21" s="8">
        <v>2200543778</v>
      </c>
      <c r="AD21" s="8" t="s">
        <v>135</v>
      </c>
      <c r="AE21" s="10">
        <v>0</v>
      </c>
      <c r="AF21" s="10">
        <v>22000</v>
      </c>
      <c r="AG21" s="10">
        <v>0</v>
      </c>
      <c r="AH21" s="8">
        <v>2200543778</v>
      </c>
      <c r="AI21" s="9">
        <v>43347</v>
      </c>
      <c r="AJ21" s="10">
        <v>87560</v>
      </c>
      <c r="AK21" s="9">
        <v>43297</v>
      </c>
      <c r="AL21" s="8"/>
      <c r="AM21" s="8">
        <v>2</v>
      </c>
      <c r="AN21" s="8"/>
      <c r="AO21" s="8" t="s">
        <v>49</v>
      </c>
      <c r="AP21" s="8">
        <v>1</v>
      </c>
      <c r="AQ21" s="8">
        <v>20180730</v>
      </c>
      <c r="AR21" s="8">
        <v>20180716</v>
      </c>
      <c r="AS21" s="10">
        <v>22000</v>
      </c>
      <c r="AT21" s="10">
        <v>0</v>
      </c>
      <c r="AU21" s="8"/>
      <c r="AV21" s="8"/>
    </row>
    <row r="22" spans="1:48" x14ac:dyDescent="0.25">
      <c r="A22" s="8">
        <v>890000400</v>
      </c>
      <c r="B22" s="8" t="s">
        <v>44</v>
      </c>
      <c r="C22" s="8"/>
      <c r="D22" s="8">
        <v>121820</v>
      </c>
      <c r="E22" s="8" t="s">
        <v>60</v>
      </c>
      <c r="F22" s="8" t="s">
        <v>113</v>
      </c>
      <c r="G22" s="8" t="str">
        <f t="shared" si="0"/>
        <v>890000400_FAC_121820</v>
      </c>
      <c r="H22" s="8" t="s">
        <v>46</v>
      </c>
      <c r="I22" s="8">
        <v>121820</v>
      </c>
      <c r="J22" s="8">
        <v>1221479425</v>
      </c>
      <c r="K22" s="9">
        <v>43607</v>
      </c>
      <c r="L22" s="13">
        <v>5000</v>
      </c>
      <c r="M22" s="13">
        <v>5000</v>
      </c>
      <c r="N22" s="8" t="s">
        <v>47</v>
      </c>
      <c r="O22" s="8" t="s">
        <v>137</v>
      </c>
      <c r="P22" s="8" t="s">
        <v>127</v>
      </c>
      <c r="Q22" s="8"/>
      <c r="R22" s="8"/>
      <c r="S22" s="8" t="s">
        <v>48</v>
      </c>
      <c r="T22" s="10">
        <v>5000</v>
      </c>
      <c r="U22" s="10">
        <v>0</v>
      </c>
      <c r="V22" s="10">
        <v>0</v>
      </c>
      <c r="W22" s="10">
        <v>0</v>
      </c>
      <c r="X22" s="10">
        <v>5000</v>
      </c>
      <c r="Y22" s="10">
        <v>0</v>
      </c>
      <c r="Z22" s="10">
        <v>0</v>
      </c>
      <c r="AA22" s="8"/>
      <c r="AB22" s="13">
        <v>5000</v>
      </c>
      <c r="AC22" s="8">
        <v>2200712636</v>
      </c>
      <c r="AD22" s="8" t="s">
        <v>136</v>
      </c>
      <c r="AE22" s="10">
        <v>0</v>
      </c>
      <c r="AF22" s="10">
        <v>5000</v>
      </c>
      <c r="AG22" s="10">
        <v>0</v>
      </c>
      <c r="AH22" s="8">
        <v>2200712636</v>
      </c>
      <c r="AI22" s="9">
        <v>43728</v>
      </c>
      <c r="AJ22" s="10">
        <v>25000</v>
      </c>
      <c r="AK22" s="9">
        <v>43693</v>
      </c>
      <c r="AL22" s="8"/>
      <c r="AM22" s="8">
        <v>2</v>
      </c>
      <c r="AN22" s="8"/>
      <c r="AO22" s="8" t="s">
        <v>49</v>
      </c>
      <c r="AP22" s="8">
        <v>1</v>
      </c>
      <c r="AQ22" s="8">
        <v>20190830</v>
      </c>
      <c r="AR22" s="8">
        <v>20190816</v>
      </c>
      <c r="AS22" s="10">
        <v>5000</v>
      </c>
      <c r="AT22" s="10">
        <v>0</v>
      </c>
      <c r="AU22" s="8"/>
      <c r="AV22" s="8"/>
    </row>
    <row r="23" spans="1:48" x14ac:dyDescent="0.25">
      <c r="A23" s="8">
        <v>890000400</v>
      </c>
      <c r="B23" s="8" t="s">
        <v>44</v>
      </c>
      <c r="C23" s="8"/>
      <c r="D23" s="8">
        <v>121821</v>
      </c>
      <c r="E23" s="8" t="s">
        <v>61</v>
      </c>
      <c r="F23" s="8" t="s">
        <v>114</v>
      </c>
      <c r="G23" s="8" t="str">
        <f t="shared" si="0"/>
        <v>890000400_FAC_121821</v>
      </c>
      <c r="H23" s="8" t="s">
        <v>46</v>
      </c>
      <c r="I23" s="8">
        <v>121821</v>
      </c>
      <c r="J23" s="8">
        <v>1221479422</v>
      </c>
      <c r="K23" s="9">
        <v>43607</v>
      </c>
      <c r="L23" s="13">
        <v>5000</v>
      </c>
      <c r="M23" s="13">
        <v>5000</v>
      </c>
      <c r="N23" s="8" t="s">
        <v>47</v>
      </c>
      <c r="O23" s="8" t="s">
        <v>137</v>
      </c>
      <c r="P23" s="8" t="s">
        <v>127</v>
      </c>
      <c r="Q23" s="8"/>
      <c r="R23" s="8"/>
      <c r="S23" s="8" t="s">
        <v>48</v>
      </c>
      <c r="T23" s="10">
        <v>5000</v>
      </c>
      <c r="U23" s="10">
        <v>0</v>
      </c>
      <c r="V23" s="10">
        <v>0</v>
      </c>
      <c r="W23" s="10">
        <v>0</v>
      </c>
      <c r="X23" s="10">
        <v>5000</v>
      </c>
      <c r="Y23" s="10">
        <v>0</v>
      </c>
      <c r="Z23" s="10">
        <v>0</v>
      </c>
      <c r="AA23" s="8"/>
      <c r="AB23" s="13">
        <v>5000</v>
      </c>
      <c r="AC23" s="8">
        <v>2200712636</v>
      </c>
      <c r="AD23" s="8" t="s">
        <v>136</v>
      </c>
      <c r="AE23" s="10">
        <v>0</v>
      </c>
      <c r="AF23" s="10">
        <v>5000</v>
      </c>
      <c r="AG23" s="10">
        <v>0</v>
      </c>
      <c r="AH23" s="8">
        <v>2200712636</v>
      </c>
      <c r="AI23" s="9">
        <v>43728</v>
      </c>
      <c r="AJ23" s="10">
        <v>25000</v>
      </c>
      <c r="AK23" s="9">
        <v>43693</v>
      </c>
      <c r="AL23" s="8"/>
      <c r="AM23" s="8">
        <v>2</v>
      </c>
      <c r="AN23" s="8"/>
      <c r="AO23" s="8" t="s">
        <v>49</v>
      </c>
      <c r="AP23" s="8">
        <v>1</v>
      </c>
      <c r="AQ23" s="8">
        <v>20190830</v>
      </c>
      <c r="AR23" s="8">
        <v>20190816</v>
      </c>
      <c r="AS23" s="10">
        <v>5000</v>
      </c>
      <c r="AT23" s="10">
        <v>0</v>
      </c>
      <c r="AU23" s="8"/>
      <c r="AV23" s="8"/>
    </row>
    <row r="24" spans="1:48" x14ac:dyDescent="0.25">
      <c r="A24" s="8">
        <v>890000400</v>
      </c>
      <c r="B24" s="8" t="s">
        <v>44</v>
      </c>
      <c r="C24" s="8"/>
      <c r="D24" s="8">
        <v>124568</v>
      </c>
      <c r="E24" s="8" t="s">
        <v>62</v>
      </c>
      <c r="F24" s="8" t="s">
        <v>115</v>
      </c>
      <c r="G24" s="8" t="str">
        <f t="shared" si="0"/>
        <v>890000400_FAC_124568</v>
      </c>
      <c r="H24" s="8" t="s">
        <v>46</v>
      </c>
      <c r="I24" s="8">
        <v>124568</v>
      </c>
      <c r="J24" s="8">
        <v>1221479423</v>
      </c>
      <c r="K24" s="9">
        <v>43650</v>
      </c>
      <c r="L24" s="13">
        <v>10000</v>
      </c>
      <c r="M24" s="13">
        <v>10000</v>
      </c>
      <c r="N24" s="8" t="s">
        <v>47</v>
      </c>
      <c r="O24" s="8" t="s">
        <v>137</v>
      </c>
      <c r="P24" s="8" t="s">
        <v>127</v>
      </c>
      <c r="Q24" s="8"/>
      <c r="R24" s="8"/>
      <c r="S24" s="8" t="s">
        <v>48</v>
      </c>
      <c r="T24" s="10">
        <v>10000</v>
      </c>
      <c r="U24" s="10">
        <v>0</v>
      </c>
      <c r="V24" s="10">
        <v>0</v>
      </c>
      <c r="W24" s="10">
        <v>0</v>
      </c>
      <c r="X24" s="10">
        <v>10000</v>
      </c>
      <c r="Y24" s="10">
        <v>0</v>
      </c>
      <c r="Z24" s="10">
        <v>0</v>
      </c>
      <c r="AA24" s="8"/>
      <c r="AB24" s="13">
        <v>10000</v>
      </c>
      <c r="AC24" s="8">
        <v>2200712636</v>
      </c>
      <c r="AD24" s="8" t="s">
        <v>136</v>
      </c>
      <c r="AE24" s="10">
        <v>0</v>
      </c>
      <c r="AF24" s="10">
        <v>10000</v>
      </c>
      <c r="AG24" s="10">
        <v>0</v>
      </c>
      <c r="AH24" s="8">
        <v>2200712636</v>
      </c>
      <c r="AI24" s="9">
        <v>43728</v>
      </c>
      <c r="AJ24" s="10">
        <v>25000</v>
      </c>
      <c r="AK24" s="9">
        <v>43693</v>
      </c>
      <c r="AL24" s="8"/>
      <c r="AM24" s="8">
        <v>2</v>
      </c>
      <c r="AN24" s="8"/>
      <c r="AO24" s="8" t="s">
        <v>49</v>
      </c>
      <c r="AP24" s="8">
        <v>1</v>
      </c>
      <c r="AQ24" s="8">
        <v>20190830</v>
      </c>
      <c r="AR24" s="8">
        <v>20190816</v>
      </c>
      <c r="AS24" s="10">
        <v>10000</v>
      </c>
      <c r="AT24" s="10">
        <v>0</v>
      </c>
      <c r="AU24" s="8"/>
      <c r="AV24" s="8"/>
    </row>
    <row r="25" spans="1:48" x14ac:dyDescent="0.25">
      <c r="A25" s="8">
        <v>890000400</v>
      </c>
      <c r="B25" s="8" t="s">
        <v>44</v>
      </c>
      <c r="C25" s="8"/>
      <c r="D25" s="8">
        <v>124640</v>
      </c>
      <c r="E25" s="8" t="s">
        <v>63</v>
      </c>
      <c r="F25" s="8" t="s">
        <v>116</v>
      </c>
      <c r="G25" s="8" t="str">
        <f t="shared" si="0"/>
        <v>890000400_FAC_124640</v>
      </c>
      <c r="H25" s="8" t="s">
        <v>46</v>
      </c>
      <c r="I25" s="8">
        <v>124640</v>
      </c>
      <c r="J25" s="8">
        <v>1221479424</v>
      </c>
      <c r="K25" s="9">
        <v>43651</v>
      </c>
      <c r="L25" s="13">
        <v>5000</v>
      </c>
      <c r="M25" s="13">
        <v>5000</v>
      </c>
      <c r="N25" s="8" t="s">
        <v>47</v>
      </c>
      <c r="O25" s="8" t="s">
        <v>137</v>
      </c>
      <c r="P25" s="8" t="s">
        <v>127</v>
      </c>
      <c r="Q25" s="8"/>
      <c r="R25" s="8"/>
      <c r="S25" s="8" t="s">
        <v>48</v>
      </c>
      <c r="T25" s="10">
        <v>5000</v>
      </c>
      <c r="U25" s="10">
        <v>0</v>
      </c>
      <c r="V25" s="10">
        <v>0</v>
      </c>
      <c r="W25" s="10">
        <v>0</v>
      </c>
      <c r="X25" s="10">
        <v>5000</v>
      </c>
      <c r="Y25" s="10">
        <v>0</v>
      </c>
      <c r="Z25" s="10">
        <v>0</v>
      </c>
      <c r="AA25" s="8"/>
      <c r="AB25" s="13">
        <v>5000</v>
      </c>
      <c r="AC25" s="8">
        <v>2200712636</v>
      </c>
      <c r="AD25" s="8" t="s">
        <v>136</v>
      </c>
      <c r="AE25" s="10">
        <v>0</v>
      </c>
      <c r="AF25" s="10">
        <v>5000</v>
      </c>
      <c r="AG25" s="10">
        <v>0</v>
      </c>
      <c r="AH25" s="8">
        <v>2200712636</v>
      </c>
      <c r="AI25" s="9">
        <v>43728</v>
      </c>
      <c r="AJ25" s="10">
        <v>25000</v>
      </c>
      <c r="AK25" s="9">
        <v>43693</v>
      </c>
      <c r="AL25" s="8"/>
      <c r="AM25" s="8">
        <v>2</v>
      </c>
      <c r="AN25" s="8"/>
      <c r="AO25" s="8" t="s">
        <v>49</v>
      </c>
      <c r="AP25" s="8">
        <v>1</v>
      </c>
      <c r="AQ25" s="8">
        <v>20190830</v>
      </c>
      <c r="AR25" s="8">
        <v>20190816</v>
      </c>
      <c r="AS25" s="10">
        <v>5000</v>
      </c>
      <c r="AT25" s="10">
        <v>0</v>
      </c>
      <c r="AU25" s="8"/>
      <c r="AV25" s="8"/>
    </row>
    <row r="26" spans="1:48" x14ac:dyDescent="0.25">
      <c r="A26" s="8">
        <v>890000400</v>
      </c>
      <c r="B26" s="8" t="s">
        <v>44</v>
      </c>
      <c r="C26" s="8"/>
      <c r="D26" s="8">
        <v>143086</v>
      </c>
      <c r="E26" s="8" t="s">
        <v>80</v>
      </c>
      <c r="F26" s="8" t="s">
        <v>124</v>
      </c>
      <c r="G26" s="8" t="str">
        <f t="shared" si="0"/>
        <v>890000400_NULL_NULL</v>
      </c>
      <c r="H26" s="8" t="s">
        <v>65</v>
      </c>
      <c r="I26" s="8" t="s">
        <v>65</v>
      </c>
      <c r="J26" s="8" t="s">
        <v>65</v>
      </c>
      <c r="K26" s="9">
        <v>43951</v>
      </c>
      <c r="L26" s="13">
        <v>5300</v>
      </c>
      <c r="M26" s="13">
        <v>5300</v>
      </c>
      <c r="N26" s="8" t="s">
        <v>77</v>
      </c>
      <c r="O26" s="8" t="s">
        <v>131</v>
      </c>
      <c r="P26" s="8" t="s">
        <v>127</v>
      </c>
      <c r="Q26" s="8"/>
      <c r="R26" s="8"/>
      <c r="S26" s="8" t="s">
        <v>78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8"/>
      <c r="AB26" s="13">
        <v>0</v>
      </c>
      <c r="AC26" s="8"/>
      <c r="AD26" s="8"/>
      <c r="AE26" s="10">
        <v>0</v>
      </c>
      <c r="AF26" s="10">
        <v>0</v>
      </c>
      <c r="AG26" s="10">
        <v>0</v>
      </c>
      <c r="AH26" s="8"/>
      <c r="AI26" s="8"/>
      <c r="AJ26" s="10">
        <v>0</v>
      </c>
      <c r="AK26" s="9">
        <v>44273</v>
      </c>
      <c r="AL26" s="8"/>
      <c r="AM26" s="8"/>
      <c r="AN26" s="8"/>
      <c r="AO26" s="8" t="s">
        <v>49</v>
      </c>
      <c r="AP26" s="8"/>
      <c r="AQ26" s="8"/>
      <c r="AR26" s="8"/>
      <c r="AS26" s="10">
        <v>0</v>
      </c>
      <c r="AT26" s="10">
        <v>0</v>
      </c>
      <c r="AU26" s="8"/>
      <c r="AV26" s="8"/>
    </row>
    <row r="27" spans="1:48" x14ac:dyDescent="0.25">
      <c r="A27" s="8">
        <v>890000400</v>
      </c>
      <c r="B27" s="8" t="s">
        <v>44</v>
      </c>
      <c r="C27" s="8"/>
      <c r="D27" s="8">
        <v>151166</v>
      </c>
      <c r="E27" s="8" t="s">
        <v>81</v>
      </c>
      <c r="F27" s="8" t="s">
        <v>125</v>
      </c>
      <c r="G27" s="8" t="str">
        <f t="shared" si="0"/>
        <v>890000400_NULL_NULL</v>
      </c>
      <c r="H27" s="8" t="s">
        <v>65</v>
      </c>
      <c r="I27" s="8" t="s">
        <v>65</v>
      </c>
      <c r="J27" s="8" t="s">
        <v>65</v>
      </c>
      <c r="K27" s="9">
        <v>44084</v>
      </c>
      <c r="L27" s="13">
        <v>122900</v>
      </c>
      <c r="M27" s="13">
        <v>122900</v>
      </c>
      <c r="N27" s="8" t="s">
        <v>77</v>
      </c>
      <c r="O27" s="8" t="s">
        <v>131</v>
      </c>
      <c r="P27" s="8" t="s">
        <v>127</v>
      </c>
      <c r="Q27" s="8"/>
      <c r="R27" s="8"/>
      <c r="S27" s="8" t="s">
        <v>78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8"/>
      <c r="AB27" s="13">
        <v>0</v>
      </c>
      <c r="AC27" s="8"/>
      <c r="AD27" s="8"/>
      <c r="AE27" s="10">
        <v>0</v>
      </c>
      <c r="AF27" s="10">
        <v>0</v>
      </c>
      <c r="AG27" s="10">
        <v>0</v>
      </c>
      <c r="AH27" s="8"/>
      <c r="AI27" s="8"/>
      <c r="AJ27" s="10">
        <v>0</v>
      </c>
      <c r="AK27" s="9">
        <v>44273</v>
      </c>
      <c r="AL27" s="8"/>
      <c r="AM27" s="8"/>
      <c r="AN27" s="8"/>
      <c r="AO27" s="8" t="s">
        <v>49</v>
      </c>
      <c r="AP27" s="8"/>
      <c r="AQ27" s="8"/>
      <c r="AR27" s="8"/>
      <c r="AS27" s="10">
        <v>0</v>
      </c>
      <c r="AT27" s="10">
        <v>0</v>
      </c>
      <c r="AU27" s="8"/>
      <c r="AV27" s="8"/>
    </row>
    <row r="28" spans="1:48" x14ac:dyDescent="0.25">
      <c r="A28" s="8">
        <v>890000400</v>
      </c>
      <c r="B28" s="8" t="s">
        <v>44</v>
      </c>
      <c r="C28" s="8" t="s">
        <v>82</v>
      </c>
      <c r="D28" s="8">
        <v>156746</v>
      </c>
      <c r="E28" s="8" t="s">
        <v>83</v>
      </c>
      <c r="F28" s="8" t="s">
        <v>84</v>
      </c>
      <c r="G28" s="8" t="str">
        <f t="shared" si="0"/>
        <v>890000400_NULL_NULL</v>
      </c>
      <c r="H28" s="8" t="s">
        <v>65</v>
      </c>
      <c r="I28" s="8" t="s">
        <v>65</v>
      </c>
      <c r="J28" s="8" t="s">
        <v>65</v>
      </c>
      <c r="K28" s="9">
        <v>44181</v>
      </c>
      <c r="L28" s="13">
        <v>10600</v>
      </c>
      <c r="M28" s="13">
        <v>10600</v>
      </c>
      <c r="N28" s="8" t="s">
        <v>77</v>
      </c>
      <c r="O28" s="8" t="s">
        <v>131</v>
      </c>
      <c r="P28" s="8" t="s">
        <v>127</v>
      </c>
      <c r="Q28" s="8"/>
      <c r="R28" s="8"/>
      <c r="S28" s="8" t="s">
        <v>78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8"/>
      <c r="AB28" s="13">
        <v>0</v>
      </c>
      <c r="AC28" s="8"/>
      <c r="AD28" s="8"/>
      <c r="AE28" s="10">
        <v>0</v>
      </c>
      <c r="AF28" s="10">
        <v>0</v>
      </c>
      <c r="AG28" s="10">
        <v>0</v>
      </c>
      <c r="AH28" s="8"/>
      <c r="AI28" s="8"/>
      <c r="AJ28" s="10">
        <v>0</v>
      </c>
      <c r="AK28" s="9">
        <v>44273</v>
      </c>
      <c r="AL28" s="8"/>
      <c r="AM28" s="8"/>
      <c r="AN28" s="8"/>
      <c r="AO28" s="8" t="s">
        <v>49</v>
      </c>
      <c r="AP28" s="8"/>
      <c r="AQ28" s="8"/>
      <c r="AR28" s="8"/>
      <c r="AS28" s="10">
        <v>0</v>
      </c>
      <c r="AT28" s="10">
        <v>0</v>
      </c>
      <c r="AU28" s="8"/>
      <c r="AV28" s="8"/>
    </row>
    <row r="29" spans="1:48" x14ac:dyDescent="0.25">
      <c r="A29" s="8">
        <v>890000400</v>
      </c>
      <c r="B29" s="8" t="s">
        <v>44</v>
      </c>
      <c r="C29" s="8" t="s">
        <v>82</v>
      </c>
      <c r="D29" s="8">
        <v>158658</v>
      </c>
      <c r="E29" s="8" t="s">
        <v>85</v>
      </c>
      <c r="F29" s="8" t="s">
        <v>86</v>
      </c>
      <c r="G29" s="8" t="str">
        <f t="shared" si="0"/>
        <v>890000400_NULL_NULL</v>
      </c>
      <c r="H29" s="8" t="s">
        <v>65</v>
      </c>
      <c r="I29" s="8" t="s">
        <v>65</v>
      </c>
      <c r="J29" s="8" t="s">
        <v>65</v>
      </c>
      <c r="K29" s="9">
        <v>44220</v>
      </c>
      <c r="L29" s="13">
        <v>72600</v>
      </c>
      <c r="M29" s="13">
        <v>72600</v>
      </c>
      <c r="N29" s="8" t="s">
        <v>77</v>
      </c>
      <c r="O29" s="8" t="s">
        <v>131</v>
      </c>
      <c r="P29" s="8" t="s">
        <v>127</v>
      </c>
      <c r="Q29" s="8"/>
      <c r="R29" s="8"/>
      <c r="S29" s="8" t="s">
        <v>78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8"/>
      <c r="AB29" s="13">
        <v>0</v>
      </c>
      <c r="AC29" s="8"/>
      <c r="AD29" s="8"/>
      <c r="AE29" s="10">
        <v>0</v>
      </c>
      <c r="AF29" s="10">
        <v>0</v>
      </c>
      <c r="AG29" s="10">
        <v>0</v>
      </c>
      <c r="AH29" s="8"/>
      <c r="AI29" s="8"/>
      <c r="AJ29" s="10">
        <v>0</v>
      </c>
      <c r="AK29" s="9">
        <v>44273</v>
      </c>
      <c r="AL29" s="8"/>
      <c r="AM29" s="8"/>
      <c r="AN29" s="8"/>
      <c r="AO29" s="8" t="s">
        <v>49</v>
      </c>
      <c r="AP29" s="8"/>
      <c r="AQ29" s="8"/>
      <c r="AR29" s="8"/>
      <c r="AS29" s="10">
        <v>0</v>
      </c>
      <c r="AT29" s="10">
        <v>0</v>
      </c>
      <c r="AU29" s="8"/>
      <c r="AV29" s="8"/>
    </row>
    <row r="30" spans="1:48" x14ac:dyDescent="0.25">
      <c r="A30" s="8">
        <v>890000400</v>
      </c>
      <c r="B30" s="8" t="s">
        <v>44</v>
      </c>
      <c r="C30" s="8" t="s">
        <v>82</v>
      </c>
      <c r="D30" s="8">
        <v>159309</v>
      </c>
      <c r="E30" s="8" t="s">
        <v>87</v>
      </c>
      <c r="F30" s="8" t="s">
        <v>88</v>
      </c>
      <c r="G30" s="8" t="str">
        <f t="shared" si="0"/>
        <v>890000400_NULL_NULL</v>
      </c>
      <c r="H30" s="8" t="s">
        <v>65</v>
      </c>
      <c r="I30" s="8" t="s">
        <v>65</v>
      </c>
      <c r="J30" s="8" t="s">
        <v>65</v>
      </c>
      <c r="K30" s="9">
        <v>44227</v>
      </c>
      <c r="L30" s="13">
        <v>264500</v>
      </c>
      <c r="M30" s="13">
        <v>264500</v>
      </c>
      <c r="N30" s="8" t="s">
        <v>77</v>
      </c>
      <c r="O30" s="8" t="s">
        <v>131</v>
      </c>
      <c r="P30" s="8" t="s">
        <v>127</v>
      </c>
      <c r="Q30" s="8"/>
      <c r="R30" s="8"/>
      <c r="S30" s="8" t="s">
        <v>78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8"/>
      <c r="AB30" s="13">
        <v>0</v>
      </c>
      <c r="AC30" s="8"/>
      <c r="AD30" s="8"/>
      <c r="AE30" s="10">
        <v>0</v>
      </c>
      <c r="AF30" s="10">
        <v>0</v>
      </c>
      <c r="AG30" s="10">
        <v>0</v>
      </c>
      <c r="AH30" s="8"/>
      <c r="AI30" s="8"/>
      <c r="AJ30" s="10">
        <v>0</v>
      </c>
      <c r="AK30" s="9">
        <v>44273</v>
      </c>
      <c r="AL30" s="8"/>
      <c r="AM30" s="8"/>
      <c r="AN30" s="8"/>
      <c r="AO30" s="8" t="s">
        <v>49</v>
      </c>
      <c r="AP30" s="8"/>
      <c r="AQ30" s="8"/>
      <c r="AR30" s="8"/>
      <c r="AS30" s="10">
        <v>0</v>
      </c>
      <c r="AT30" s="10">
        <v>0</v>
      </c>
      <c r="AU30" s="8"/>
      <c r="AV30" s="8"/>
    </row>
    <row r="31" spans="1:48" x14ac:dyDescent="0.25">
      <c r="A31" s="8">
        <v>890000400</v>
      </c>
      <c r="B31" s="8" t="s">
        <v>44</v>
      </c>
      <c r="C31" s="8" t="s">
        <v>82</v>
      </c>
      <c r="D31" s="8">
        <v>159468</v>
      </c>
      <c r="E31" s="8" t="s">
        <v>89</v>
      </c>
      <c r="F31" s="8" t="s">
        <v>90</v>
      </c>
      <c r="G31" s="8" t="str">
        <f t="shared" si="0"/>
        <v>890000400_NULL_NULL</v>
      </c>
      <c r="H31" s="8" t="s">
        <v>65</v>
      </c>
      <c r="I31" s="8" t="s">
        <v>65</v>
      </c>
      <c r="J31" s="8" t="s">
        <v>65</v>
      </c>
      <c r="K31" s="9">
        <v>44229</v>
      </c>
      <c r="L31" s="13">
        <v>74700</v>
      </c>
      <c r="M31" s="13">
        <v>74700</v>
      </c>
      <c r="N31" s="8" t="s">
        <v>77</v>
      </c>
      <c r="O31" s="8" t="s">
        <v>131</v>
      </c>
      <c r="P31" s="8" t="s">
        <v>127</v>
      </c>
      <c r="Q31" s="8"/>
      <c r="R31" s="8"/>
      <c r="S31" s="8" t="s">
        <v>78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8"/>
      <c r="AB31" s="13">
        <v>0</v>
      </c>
      <c r="AC31" s="8"/>
      <c r="AD31" s="8"/>
      <c r="AE31" s="10">
        <v>0</v>
      </c>
      <c r="AF31" s="10">
        <v>0</v>
      </c>
      <c r="AG31" s="10">
        <v>0</v>
      </c>
      <c r="AH31" s="8"/>
      <c r="AI31" s="8"/>
      <c r="AJ31" s="10">
        <v>0</v>
      </c>
      <c r="AK31" s="9">
        <v>44273</v>
      </c>
      <c r="AL31" s="8"/>
      <c r="AM31" s="8"/>
      <c r="AN31" s="8"/>
      <c r="AO31" s="8" t="s">
        <v>49</v>
      </c>
      <c r="AP31" s="8"/>
      <c r="AQ31" s="8"/>
      <c r="AR31" s="8"/>
      <c r="AS31" s="10">
        <v>0</v>
      </c>
      <c r="AT31" s="10">
        <v>0</v>
      </c>
      <c r="AU31" s="8"/>
      <c r="AV31" s="8"/>
    </row>
    <row r="32" spans="1:48" x14ac:dyDescent="0.25">
      <c r="A32" s="8">
        <v>890000400</v>
      </c>
      <c r="B32" s="8" t="s">
        <v>44</v>
      </c>
      <c r="C32" s="8" t="s">
        <v>82</v>
      </c>
      <c r="D32" s="8">
        <v>167441</v>
      </c>
      <c r="E32" s="8" t="s">
        <v>91</v>
      </c>
      <c r="F32" s="8" t="s">
        <v>92</v>
      </c>
      <c r="G32" s="8" t="str">
        <f t="shared" si="0"/>
        <v>890000400_NULL_NULL</v>
      </c>
      <c r="H32" s="8" t="s">
        <v>65</v>
      </c>
      <c r="I32" s="8" t="s">
        <v>65</v>
      </c>
      <c r="J32" s="8" t="s">
        <v>65</v>
      </c>
      <c r="K32" s="9">
        <v>44324</v>
      </c>
      <c r="L32" s="13">
        <v>134100</v>
      </c>
      <c r="M32" s="13">
        <v>134100</v>
      </c>
      <c r="N32" s="8" t="s">
        <v>77</v>
      </c>
      <c r="O32" s="8" t="s">
        <v>131</v>
      </c>
      <c r="P32" s="8" t="s">
        <v>127</v>
      </c>
      <c r="Q32" s="8"/>
      <c r="R32" s="8"/>
      <c r="S32" s="8" t="s">
        <v>78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8"/>
      <c r="AB32" s="13">
        <v>0</v>
      </c>
      <c r="AC32" s="8"/>
      <c r="AD32" s="8"/>
      <c r="AE32" s="10">
        <v>0</v>
      </c>
      <c r="AF32" s="10">
        <v>0</v>
      </c>
      <c r="AG32" s="10">
        <v>0</v>
      </c>
      <c r="AH32" s="8"/>
      <c r="AI32" s="8"/>
      <c r="AJ32" s="10">
        <v>0</v>
      </c>
      <c r="AK32" s="9">
        <v>44324</v>
      </c>
      <c r="AL32" s="8"/>
      <c r="AM32" s="8"/>
      <c r="AN32" s="8"/>
      <c r="AO32" s="8" t="s">
        <v>49</v>
      </c>
      <c r="AP32" s="8"/>
      <c r="AQ32" s="8"/>
      <c r="AR32" s="8"/>
      <c r="AS32" s="10">
        <v>0</v>
      </c>
      <c r="AT32" s="10">
        <v>0</v>
      </c>
      <c r="AU32" s="8"/>
      <c r="AV32" s="8"/>
    </row>
    <row r="33" spans="1:48" x14ac:dyDescent="0.25">
      <c r="A33" s="8">
        <v>890000400</v>
      </c>
      <c r="B33" s="8" t="s">
        <v>44</v>
      </c>
      <c r="C33" s="8" t="s">
        <v>82</v>
      </c>
      <c r="D33" s="8">
        <v>173335</v>
      </c>
      <c r="E33" s="8" t="s">
        <v>93</v>
      </c>
      <c r="F33" s="8" t="s">
        <v>94</v>
      </c>
      <c r="G33" s="8" t="str">
        <f t="shared" si="0"/>
        <v>890000400_NULL_NULL</v>
      </c>
      <c r="H33" s="8" t="s">
        <v>65</v>
      </c>
      <c r="I33" s="8" t="s">
        <v>65</v>
      </c>
      <c r="J33" s="8" t="s">
        <v>65</v>
      </c>
      <c r="K33" s="9">
        <v>44397</v>
      </c>
      <c r="L33" s="13">
        <v>74000</v>
      </c>
      <c r="M33" s="13">
        <v>74000</v>
      </c>
      <c r="N33" s="8" t="s">
        <v>77</v>
      </c>
      <c r="O33" s="8" t="s">
        <v>131</v>
      </c>
      <c r="P33" s="8" t="s">
        <v>127</v>
      </c>
      <c r="Q33" s="8"/>
      <c r="R33" s="8"/>
      <c r="S33" s="8" t="s">
        <v>78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8"/>
      <c r="AB33" s="13">
        <v>0</v>
      </c>
      <c r="AC33" s="8"/>
      <c r="AD33" s="8"/>
      <c r="AE33" s="10">
        <v>0</v>
      </c>
      <c r="AF33" s="10">
        <v>0</v>
      </c>
      <c r="AG33" s="10">
        <v>0</v>
      </c>
      <c r="AH33" s="8"/>
      <c r="AI33" s="8"/>
      <c r="AJ33" s="10">
        <v>0</v>
      </c>
      <c r="AK33" s="9">
        <v>44397</v>
      </c>
      <c r="AL33" s="8"/>
      <c r="AM33" s="8"/>
      <c r="AN33" s="8"/>
      <c r="AO33" s="8" t="s">
        <v>49</v>
      </c>
      <c r="AP33" s="8"/>
      <c r="AQ33" s="8"/>
      <c r="AR33" s="8"/>
      <c r="AS33" s="10">
        <v>0</v>
      </c>
      <c r="AT33" s="10">
        <v>0</v>
      </c>
      <c r="AU33" s="8"/>
      <c r="AV33" s="8"/>
    </row>
    <row r="34" spans="1:48" x14ac:dyDescent="0.25">
      <c r="A34" s="8">
        <v>890000400</v>
      </c>
      <c r="B34" s="8" t="s">
        <v>44</v>
      </c>
      <c r="C34" s="8" t="s">
        <v>82</v>
      </c>
      <c r="D34" s="8">
        <v>174880</v>
      </c>
      <c r="E34" s="8" t="s">
        <v>95</v>
      </c>
      <c r="F34" s="8" t="s">
        <v>96</v>
      </c>
      <c r="G34" s="8" t="str">
        <f t="shared" si="0"/>
        <v>890000400_NULL_NULL</v>
      </c>
      <c r="H34" s="8" t="s">
        <v>65</v>
      </c>
      <c r="I34" s="8" t="s">
        <v>65</v>
      </c>
      <c r="J34" s="8" t="s">
        <v>65</v>
      </c>
      <c r="K34" s="9">
        <v>44421</v>
      </c>
      <c r="L34" s="13">
        <v>143450</v>
      </c>
      <c r="M34" s="13">
        <v>143450</v>
      </c>
      <c r="N34" s="8" t="s">
        <v>77</v>
      </c>
      <c r="O34" s="8" t="s">
        <v>131</v>
      </c>
      <c r="P34" s="8" t="s">
        <v>127</v>
      </c>
      <c r="Q34" s="8"/>
      <c r="R34" s="8"/>
      <c r="S34" s="8" t="s">
        <v>78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8"/>
      <c r="AB34" s="13">
        <v>0</v>
      </c>
      <c r="AC34" s="8"/>
      <c r="AD34" s="8"/>
      <c r="AE34" s="10">
        <v>0</v>
      </c>
      <c r="AF34" s="10">
        <v>0</v>
      </c>
      <c r="AG34" s="10">
        <v>0</v>
      </c>
      <c r="AH34" s="8"/>
      <c r="AI34" s="8"/>
      <c r="AJ34" s="10">
        <v>0</v>
      </c>
      <c r="AK34" s="9">
        <v>44421</v>
      </c>
      <c r="AL34" s="8"/>
      <c r="AM34" s="8"/>
      <c r="AN34" s="8"/>
      <c r="AO34" s="8" t="s">
        <v>49</v>
      </c>
      <c r="AP34" s="8"/>
      <c r="AQ34" s="8"/>
      <c r="AR34" s="8"/>
      <c r="AS34" s="10">
        <v>0</v>
      </c>
      <c r="AT34" s="10">
        <v>0</v>
      </c>
      <c r="AU34" s="8"/>
      <c r="AV34" s="8"/>
    </row>
    <row r="35" spans="1:48" x14ac:dyDescent="0.25">
      <c r="A35" s="8">
        <v>890000400</v>
      </c>
      <c r="B35" s="8" t="s">
        <v>44</v>
      </c>
      <c r="C35" s="8" t="s">
        <v>82</v>
      </c>
      <c r="D35" s="8">
        <v>187622</v>
      </c>
      <c r="E35" s="8" t="s">
        <v>97</v>
      </c>
      <c r="F35" s="8" t="s">
        <v>98</v>
      </c>
      <c r="G35" s="8" t="str">
        <f t="shared" si="0"/>
        <v>890000400_NULL_NULL</v>
      </c>
      <c r="H35" s="8" t="s">
        <v>65</v>
      </c>
      <c r="I35" s="8" t="s">
        <v>65</v>
      </c>
      <c r="J35" s="8" t="s">
        <v>65</v>
      </c>
      <c r="K35" s="9">
        <v>44627</v>
      </c>
      <c r="L35" s="13">
        <v>122200</v>
      </c>
      <c r="M35" s="13">
        <v>122200</v>
      </c>
      <c r="N35" s="8" t="s">
        <v>77</v>
      </c>
      <c r="O35" s="8" t="s">
        <v>131</v>
      </c>
      <c r="P35" s="8" t="s">
        <v>127</v>
      </c>
      <c r="Q35" s="8"/>
      <c r="R35" s="8"/>
      <c r="S35" s="8" t="s">
        <v>78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8"/>
      <c r="AB35" s="13">
        <v>0</v>
      </c>
      <c r="AC35" s="8"/>
      <c r="AD35" s="8"/>
      <c r="AE35" s="10">
        <v>0</v>
      </c>
      <c r="AF35" s="10">
        <v>0</v>
      </c>
      <c r="AG35" s="10">
        <v>0</v>
      </c>
      <c r="AH35" s="8"/>
      <c r="AI35" s="8"/>
      <c r="AJ35" s="10">
        <v>0</v>
      </c>
      <c r="AK35" s="9">
        <v>44627</v>
      </c>
      <c r="AL35" s="8"/>
      <c r="AM35" s="8"/>
      <c r="AN35" s="8"/>
      <c r="AO35" s="8" t="s">
        <v>49</v>
      </c>
      <c r="AP35" s="8"/>
      <c r="AQ35" s="8"/>
      <c r="AR35" s="8"/>
      <c r="AS35" s="10">
        <v>0</v>
      </c>
      <c r="AT35" s="10">
        <v>0</v>
      </c>
      <c r="AU35" s="8"/>
      <c r="AV35" s="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C19" sqref="C19"/>
    </sheetView>
  </sheetViews>
  <sheetFormatPr baseColWidth="10" defaultRowHeight="15" x14ac:dyDescent="0.25"/>
  <cols>
    <col min="1" max="1" width="40.85546875" bestFit="1" customWidth="1"/>
    <col min="2" max="2" width="12.7109375" bestFit="1" customWidth="1"/>
    <col min="3" max="3" width="12" bestFit="1" customWidth="1"/>
    <col min="4" max="4" width="29.42578125" bestFit="1" customWidth="1"/>
  </cols>
  <sheetData>
    <row r="3" spans="1:3" x14ac:dyDescent="0.25">
      <c r="A3" s="20" t="s">
        <v>139</v>
      </c>
      <c r="B3" s="21" t="s">
        <v>141</v>
      </c>
      <c r="C3" s="21" t="s">
        <v>140</v>
      </c>
    </row>
    <row r="4" spans="1:3" x14ac:dyDescent="0.25">
      <c r="A4" s="17" t="s">
        <v>137</v>
      </c>
      <c r="B4" s="18">
        <v>15</v>
      </c>
      <c r="C4" s="19">
        <v>351910</v>
      </c>
    </row>
    <row r="5" spans="1:3" x14ac:dyDescent="0.25">
      <c r="A5" s="17" t="s">
        <v>130</v>
      </c>
      <c r="B5" s="18">
        <v>1</v>
      </c>
      <c r="C5" s="19">
        <v>12256</v>
      </c>
    </row>
    <row r="6" spans="1:3" x14ac:dyDescent="0.25">
      <c r="A6" s="17" t="s">
        <v>129</v>
      </c>
      <c r="B6" s="18">
        <v>5</v>
      </c>
      <c r="C6" s="19">
        <v>247600</v>
      </c>
    </row>
    <row r="7" spans="1:3" x14ac:dyDescent="0.25">
      <c r="A7" s="17" t="s">
        <v>131</v>
      </c>
      <c r="B7" s="18">
        <v>12</v>
      </c>
      <c r="C7" s="19">
        <v>1155426</v>
      </c>
    </row>
    <row r="8" spans="1:3" x14ac:dyDescent="0.25">
      <c r="A8" s="21" t="s">
        <v>138</v>
      </c>
      <c r="B8" s="18">
        <v>33</v>
      </c>
      <c r="C8" s="19">
        <v>1767192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M27" sqref="M27"/>
    </sheetView>
  </sheetViews>
  <sheetFormatPr baseColWidth="10" defaultRowHeight="12.75" x14ac:dyDescent="0.2"/>
  <cols>
    <col min="1" max="1" width="4.42578125" style="22" customWidth="1"/>
    <col min="2" max="2" width="11.42578125" style="22"/>
    <col min="3" max="3" width="17.5703125" style="22" customWidth="1"/>
    <col min="4" max="4" width="11.5703125" style="22" customWidth="1"/>
    <col min="5" max="8" width="11.42578125" style="22"/>
    <col min="9" max="9" width="22.5703125" style="22" customWidth="1"/>
    <col min="10" max="10" width="14" style="22" customWidth="1"/>
    <col min="11" max="11" width="1.7109375" style="22" customWidth="1"/>
    <col min="12" max="218" width="11.42578125" style="22"/>
    <col min="219" max="219" width="4.42578125" style="22" customWidth="1"/>
    <col min="220" max="220" width="11.42578125" style="22"/>
    <col min="221" max="221" width="17.5703125" style="22" customWidth="1"/>
    <col min="222" max="222" width="11.5703125" style="22" customWidth="1"/>
    <col min="223" max="226" width="11.42578125" style="22"/>
    <col min="227" max="227" width="22.5703125" style="22" customWidth="1"/>
    <col min="228" max="228" width="14" style="22" customWidth="1"/>
    <col min="229" max="229" width="1.7109375" style="22" customWidth="1"/>
    <col min="230" max="474" width="11.42578125" style="22"/>
    <col min="475" max="475" width="4.42578125" style="22" customWidth="1"/>
    <col min="476" max="476" width="11.42578125" style="22"/>
    <col min="477" max="477" width="17.5703125" style="22" customWidth="1"/>
    <col min="478" max="478" width="11.5703125" style="22" customWidth="1"/>
    <col min="479" max="482" width="11.42578125" style="22"/>
    <col min="483" max="483" width="22.5703125" style="22" customWidth="1"/>
    <col min="484" max="484" width="14" style="22" customWidth="1"/>
    <col min="485" max="485" width="1.7109375" style="22" customWidth="1"/>
    <col min="486" max="730" width="11.42578125" style="22"/>
    <col min="731" max="731" width="4.42578125" style="22" customWidth="1"/>
    <col min="732" max="732" width="11.42578125" style="22"/>
    <col min="733" max="733" width="17.5703125" style="22" customWidth="1"/>
    <col min="734" max="734" width="11.5703125" style="22" customWidth="1"/>
    <col min="735" max="738" width="11.42578125" style="22"/>
    <col min="739" max="739" width="22.5703125" style="22" customWidth="1"/>
    <col min="740" max="740" width="14" style="22" customWidth="1"/>
    <col min="741" max="741" width="1.7109375" style="22" customWidth="1"/>
    <col min="742" max="986" width="11.42578125" style="22"/>
    <col min="987" max="987" width="4.42578125" style="22" customWidth="1"/>
    <col min="988" max="988" width="11.42578125" style="22"/>
    <col min="989" max="989" width="17.5703125" style="22" customWidth="1"/>
    <col min="990" max="990" width="11.5703125" style="22" customWidth="1"/>
    <col min="991" max="994" width="11.42578125" style="22"/>
    <col min="995" max="995" width="22.5703125" style="22" customWidth="1"/>
    <col min="996" max="996" width="14" style="22" customWidth="1"/>
    <col min="997" max="997" width="1.7109375" style="22" customWidth="1"/>
    <col min="998" max="1242" width="11.42578125" style="22"/>
    <col min="1243" max="1243" width="4.42578125" style="22" customWidth="1"/>
    <col min="1244" max="1244" width="11.42578125" style="22"/>
    <col min="1245" max="1245" width="17.5703125" style="22" customWidth="1"/>
    <col min="1246" max="1246" width="11.5703125" style="22" customWidth="1"/>
    <col min="1247" max="1250" width="11.42578125" style="22"/>
    <col min="1251" max="1251" width="22.5703125" style="22" customWidth="1"/>
    <col min="1252" max="1252" width="14" style="22" customWidth="1"/>
    <col min="1253" max="1253" width="1.7109375" style="22" customWidth="1"/>
    <col min="1254" max="1498" width="11.42578125" style="22"/>
    <col min="1499" max="1499" width="4.42578125" style="22" customWidth="1"/>
    <col min="1500" max="1500" width="11.42578125" style="22"/>
    <col min="1501" max="1501" width="17.5703125" style="22" customWidth="1"/>
    <col min="1502" max="1502" width="11.5703125" style="22" customWidth="1"/>
    <col min="1503" max="1506" width="11.42578125" style="22"/>
    <col min="1507" max="1507" width="22.5703125" style="22" customWidth="1"/>
    <col min="1508" max="1508" width="14" style="22" customWidth="1"/>
    <col min="1509" max="1509" width="1.7109375" style="22" customWidth="1"/>
    <col min="1510" max="1754" width="11.42578125" style="22"/>
    <col min="1755" max="1755" width="4.42578125" style="22" customWidth="1"/>
    <col min="1756" max="1756" width="11.42578125" style="22"/>
    <col min="1757" max="1757" width="17.5703125" style="22" customWidth="1"/>
    <col min="1758" max="1758" width="11.5703125" style="22" customWidth="1"/>
    <col min="1759" max="1762" width="11.42578125" style="22"/>
    <col min="1763" max="1763" width="22.5703125" style="22" customWidth="1"/>
    <col min="1764" max="1764" width="14" style="22" customWidth="1"/>
    <col min="1765" max="1765" width="1.7109375" style="22" customWidth="1"/>
    <col min="1766" max="2010" width="11.42578125" style="22"/>
    <col min="2011" max="2011" width="4.42578125" style="22" customWidth="1"/>
    <col min="2012" max="2012" width="11.42578125" style="22"/>
    <col min="2013" max="2013" width="17.5703125" style="22" customWidth="1"/>
    <col min="2014" max="2014" width="11.5703125" style="22" customWidth="1"/>
    <col min="2015" max="2018" width="11.42578125" style="22"/>
    <col min="2019" max="2019" width="22.5703125" style="22" customWidth="1"/>
    <col min="2020" max="2020" width="14" style="22" customWidth="1"/>
    <col min="2021" max="2021" width="1.7109375" style="22" customWidth="1"/>
    <col min="2022" max="2266" width="11.42578125" style="22"/>
    <col min="2267" max="2267" width="4.42578125" style="22" customWidth="1"/>
    <col min="2268" max="2268" width="11.42578125" style="22"/>
    <col min="2269" max="2269" width="17.5703125" style="22" customWidth="1"/>
    <col min="2270" max="2270" width="11.5703125" style="22" customWidth="1"/>
    <col min="2271" max="2274" width="11.42578125" style="22"/>
    <col min="2275" max="2275" width="22.5703125" style="22" customWidth="1"/>
    <col min="2276" max="2276" width="14" style="22" customWidth="1"/>
    <col min="2277" max="2277" width="1.7109375" style="22" customWidth="1"/>
    <col min="2278" max="2522" width="11.42578125" style="22"/>
    <col min="2523" max="2523" width="4.42578125" style="22" customWidth="1"/>
    <col min="2524" max="2524" width="11.42578125" style="22"/>
    <col min="2525" max="2525" width="17.5703125" style="22" customWidth="1"/>
    <col min="2526" max="2526" width="11.5703125" style="22" customWidth="1"/>
    <col min="2527" max="2530" width="11.42578125" style="22"/>
    <col min="2531" max="2531" width="22.5703125" style="22" customWidth="1"/>
    <col min="2532" max="2532" width="14" style="22" customWidth="1"/>
    <col min="2533" max="2533" width="1.7109375" style="22" customWidth="1"/>
    <col min="2534" max="2778" width="11.42578125" style="22"/>
    <col min="2779" max="2779" width="4.42578125" style="22" customWidth="1"/>
    <col min="2780" max="2780" width="11.42578125" style="22"/>
    <col min="2781" max="2781" width="17.5703125" style="22" customWidth="1"/>
    <col min="2782" max="2782" width="11.5703125" style="22" customWidth="1"/>
    <col min="2783" max="2786" width="11.42578125" style="22"/>
    <col min="2787" max="2787" width="22.5703125" style="22" customWidth="1"/>
    <col min="2788" max="2788" width="14" style="22" customWidth="1"/>
    <col min="2789" max="2789" width="1.7109375" style="22" customWidth="1"/>
    <col min="2790" max="3034" width="11.42578125" style="22"/>
    <col min="3035" max="3035" width="4.42578125" style="22" customWidth="1"/>
    <col min="3036" max="3036" width="11.42578125" style="22"/>
    <col min="3037" max="3037" width="17.5703125" style="22" customWidth="1"/>
    <col min="3038" max="3038" width="11.5703125" style="22" customWidth="1"/>
    <col min="3039" max="3042" width="11.42578125" style="22"/>
    <col min="3043" max="3043" width="22.5703125" style="22" customWidth="1"/>
    <col min="3044" max="3044" width="14" style="22" customWidth="1"/>
    <col min="3045" max="3045" width="1.7109375" style="22" customWidth="1"/>
    <col min="3046" max="3290" width="11.42578125" style="22"/>
    <col min="3291" max="3291" width="4.42578125" style="22" customWidth="1"/>
    <col min="3292" max="3292" width="11.42578125" style="22"/>
    <col min="3293" max="3293" width="17.5703125" style="22" customWidth="1"/>
    <col min="3294" max="3294" width="11.5703125" style="22" customWidth="1"/>
    <col min="3295" max="3298" width="11.42578125" style="22"/>
    <col min="3299" max="3299" width="22.5703125" style="22" customWidth="1"/>
    <col min="3300" max="3300" width="14" style="22" customWidth="1"/>
    <col min="3301" max="3301" width="1.7109375" style="22" customWidth="1"/>
    <col min="3302" max="3546" width="11.42578125" style="22"/>
    <col min="3547" max="3547" width="4.42578125" style="22" customWidth="1"/>
    <col min="3548" max="3548" width="11.42578125" style="22"/>
    <col min="3549" max="3549" width="17.5703125" style="22" customWidth="1"/>
    <col min="3550" max="3550" width="11.5703125" style="22" customWidth="1"/>
    <col min="3551" max="3554" width="11.42578125" style="22"/>
    <col min="3555" max="3555" width="22.5703125" style="22" customWidth="1"/>
    <col min="3556" max="3556" width="14" style="22" customWidth="1"/>
    <col min="3557" max="3557" width="1.7109375" style="22" customWidth="1"/>
    <col min="3558" max="3802" width="11.42578125" style="22"/>
    <col min="3803" max="3803" width="4.42578125" style="22" customWidth="1"/>
    <col min="3804" max="3804" width="11.42578125" style="22"/>
    <col min="3805" max="3805" width="17.5703125" style="22" customWidth="1"/>
    <col min="3806" max="3806" width="11.5703125" style="22" customWidth="1"/>
    <col min="3807" max="3810" width="11.42578125" style="22"/>
    <col min="3811" max="3811" width="22.5703125" style="22" customWidth="1"/>
    <col min="3812" max="3812" width="14" style="22" customWidth="1"/>
    <col min="3813" max="3813" width="1.7109375" style="22" customWidth="1"/>
    <col min="3814" max="4058" width="11.42578125" style="22"/>
    <col min="4059" max="4059" width="4.42578125" style="22" customWidth="1"/>
    <col min="4060" max="4060" width="11.42578125" style="22"/>
    <col min="4061" max="4061" width="17.5703125" style="22" customWidth="1"/>
    <col min="4062" max="4062" width="11.5703125" style="22" customWidth="1"/>
    <col min="4063" max="4066" width="11.42578125" style="22"/>
    <col min="4067" max="4067" width="22.5703125" style="22" customWidth="1"/>
    <col min="4068" max="4068" width="14" style="22" customWidth="1"/>
    <col min="4069" max="4069" width="1.7109375" style="22" customWidth="1"/>
    <col min="4070" max="4314" width="11.42578125" style="22"/>
    <col min="4315" max="4315" width="4.42578125" style="22" customWidth="1"/>
    <col min="4316" max="4316" width="11.42578125" style="22"/>
    <col min="4317" max="4317" width="17.5703125" style="22" customWidth="1"/>
    <col min="4318" max="4318" width="11.5703125" style="22" customWidth="1"/>
    <col min="4319" max="4322" width="11.42578125" style="22"/>
    <col min="4323" max="4323" width="22.5703125" style="22" customWidth="1"/>
    <col min="4324" max="4324" width="14" style="22" customWidth="1"/>
    <col min="4325" max="4325" width="1.7109375" style="22" customWidth="1"/>
    <col min="4326" max="4570" width="11.42578125" style="22"/>
    <col min="4571" max="4571" width="4.42578125" style="22" customWidth="1"/>
    <col min="4572" max="4572" width="11.42578125" style="22"/>
    <col min="4573" max="4573" width="17.5703125" style="22" customWidth="1"/>
    <col min="4574" max="4574" width="11.5703125" style="22" customWidth="1"/>
    <col min="4575" max="4578" width="11.42578125" style="22"/>
    <col min="4579" max="4579" width="22.5703125" style="22" customWidth="1"/>
    <col min="4580" max="4580" width="14" style="22" customWidth="1"/>
    <col min="4581" max="4581" width="1.7109375" style="22" customWidth="1"/>
    <col min="4582" max="4826" width="11.42578125" style="22"/>
    <col min="4827" max="4827" width="4.42578125" style="22" customWidth="1"/>
    <col min="4828" max="4828" width="11.42578125" style="22"/>
    <col min="4829" max="4829" width="17.5703125" style="22" customWidth="1"/>
    <col min="4830" max="4830" width="11.5703125" style="22" customWidth="1"/>
    <col min="4831" max="4834" width="11.42578125" style="22"/>
    <col min="4835" max="4835" width="22.5703125" style="22" customWidth="1"/>
    <col min="4836" max="4836" width="14" style="22" customWidth="1"/>
    <col min="4837" max="4837" width="1.7109375" style="22" customWidth="1"/>
    <col min="4838" max="5082" width="11.42578125" style="22"/>
    <col min="5083" max="5083" width="4.42578125" style="22" customWidth="1"/>
    <col min="5084" max="5084" width="11.42578125" style="22"/>
    <col min="5085" max="5085" width="17.5703125" style="22" customWidth="1"/>
    <col min="5086" max="5086" width="11.5703125" style="22" customWidth="1"/>
    <col min="5087" max="5090" width="11.42578125" style="22"/>
    <col min="5091" max="5091" width="22.5703125" style="22" customWidth="1"/>
    <col min="5092" max="5092" width="14" style="22" customWidth="1"/>
    <col min="5093" max="5093" width="1.7109375" style="22" customWidth="1"/>
    <col min="5094" max="5338" width="11.42578125" style="22"/>
    <col min="5339" max="5339" width="4.42578125" style="22" customWidth="1"/>
    <col min="5340" max="5340" width="11.42578125" style="22"/>
    <col min="5341" max="5341" width="17.5703125" style="22" customWidth="1"/>
    <col min="5342" max="5342" width="11.5703125" style="22" customWidth="1"/>
    <col min="5343" max="5346" width="11.42578125" style="22"/>
    <col min="5347" max="5347" width="22.5703125" style="22" customWidth="1"/>
    <col min="5348" max="5348" width="14" style="22" customWidth="1"/>
    <col min="5349" max="5349" width="1.7109375" style="22" customWidth="1"/>
    <col min="5350" max="5594" width="11.42578125" style="22"/>
    <col min="5595" max="5595" width="4.42578125" style="22" customWidth="1"/>
    <col min="5596" max="5596" width="11.42578125" style="22"/>
    <col min="5597" max="5597" width="17.5703125" style="22" customWidth="1"/>
    <col min="5598" max="5598" width="11.5703125" style="22" customWidth="1"/>
    <col min="5599" max="5602" width="11.42578125" style="22"/>
    <col min="5603" max="5603" width="22.5703125" style="22" customWidth="1"/>
    <col min="5604" max="5604" width="14" style="22" customWidth="1"/>
    <col min="5605" max="5605" width="1.7109375" style="22" customWidth="1"/>
    <col min="5606" max="5850" width="11.42578125" style="22"/>
    <col min="5851" max="5851" width="4.42578125" style="22" customWidth="1"/>
    <col min="5852" max="5852" width="11.42578125" style="22"/>
    <col min="5853" max="5853" width="17.5703125" style="22" customWidth="1"/>
    <col min="5854" max="5854" width="11.5703125" style="22" customWidth="1"/>
    <col min="5855" max="5858" width="11.42578125" style="22"/>
    <col min="5859" max="5859" width="22.5703125" style="22" customWidth="1"/>
    <col min="5860" max="5860" width="14" style="22" customWidth="1"/>
    <col min="5861" max="5861" width="1.7109375" style="22" customWidth="1"/>
    <col min="5862" max="6106" width="11.42578125" style="22"/>
    <col min="6107" max="6107" width="4.42578125" style="22" customWidth="1"/>
    <col min="6108" max="6108" width="11.42578125" style="22"/>
    <col min="6109" max="6109" width="17.5703125" style="22" customWidth="1"/>
    <col min="6110" max="6110" width="11.5703125" style="22" customWidth="1"/>
    <col min="6111" max="6114" width="11.42578125" style="22"/>
    <col min="6115" max="6115" width="22.5703125" style="22" customWidth="1"/>
    <col min="6116" max="6116" width="14" style="22" customWidth="1"/>
    <col min="6117" max="6117" width="1.7109375" style="22" customWidth="1"/>
    <col min="6118" max="6362" width="11.42578125" style="22"/>
    <col min="6363" max="6363" width="4.42578125" style="22" customWidth="1"/>
    <col min="6364" max="6364" width="11.42578125" style="22"/>
    <col min="6365" max="6365" width="17.5703125" style="22" customWidth="1"/>
    <col min="6366" max="6366" width="11.5703125" style="22" customWidth="1"/>
    <col min="6367" max="6370" width="11.42578125" style="22"/>
    <col min="6371" max="6371" width="22.5703125" style="22" customWidth="1"/>
    <col min="6372" max="6372" width="14" style="22" customWidth="1"/>
    <col min="6373" max="6373" width="1.7109375" style="22" customWidth="1"/>
    <col min="6374" max="6618" width="11.42578125" style="22"/>
    <col min="6619" max="6619" width="4.42578125" style="22" customWidth="1"/>
    <col min="6620" max="6620" width="11.42578125" style="22"/>
    <col min="6621" max="6621" width="17.5703125" style="22" customWidth="1"/>
    <col min="6622" max="6622" width="11.5703125" style="22" customWidth="1"/>
    <col min="6623" max="6626" width="11.42578125" style="22"/>
    <col min="6627" max="6627" width="22.5703125" style="22" customWidth="1"/>
    <col min="6628" max="6628" width="14" style="22" customWidth="1"/>
    <col min="6629" max="6629" width="1.7109375" style="22" customWidth="1"/>
    <col min="6630" max="6874" width="11.42578125" style="22"/>
    <col min="6875" max="6875" width="4.42578125" style="22" customWidth="1"/>
    <col min="6876" max="6876" width="11.42578125" style="22"/>
    <col min="6877" max="6877" width="17.5703125" style="22" customWidth="1"/>
    <col min="6878" max="6878" width="11.5703125" style="22" customWidth="1"/>
    <col min="6879" max="6882" width="11.42578125" style="22"/>
    <col min="6883" max="6883" width="22.5703125" style="22" customWidth="1"/>
    <col min="6884" max="6884" width="14" style="22" customWidth="1"/>
    <col min="6885" max="6885" width="1.7109375" style="22" customWidth="1"/>
    <col min="6886" max="7130" width="11.42578125" style="22"/>
    <col min="7131" max="7131" width="4.42578125" style="22" customWidth="1"/>
    <col min="7132" max="7132" width="11.42578125" style="22"/>
    <col min="7133" max="7133" width="17.5703125" style="22" customWidth="1"/>
    <col min="7134" max="7134" width="11.5703125" style="22" customWidth="1"/>
    <col min="7135" max="7138" width="11.42578125" style="22"/>
    <col min="7139" max="7139" width="22.5703125" style="22" customWidth="1"/>
    <col min="7140" max="7140" width="14" style="22" customWidth="1"/>
    <col min="7141" max="7141" width="1.7109375" style="22" customWidth="1"/>
    <col min="7142" max="7386" width="11.42578125" style="22"/>
    <col min="7387" max="7387" width="4.42578125" style="22" customWidth="1"/>
    <col min="7388" max="7388" width="11.42578125" style="22"/>
    <col min="7389" max="7389" width="17.5703125" style="22" customWidth="1"/>
    <col min="7390" max="7390" width="11.5703125" style="22" customWidth="1"/>
    <col min="7391" max="7394" width="11.42578125" style="22"/>
    <col min="7395" max="7395" width="22.5703125" style="22" customWidth="1"/>
    <col min="7396" max="7396" width="14" style="22" customWidth="1"/>
    <col min="7397" max="7397" width="1.7109375" style="22" customWidth="1"/>
    <col min="7398" max="7642" width="11.42578125" style="22"/>
    <col min="7643" max="7643" width="4.42578125" style="22" customWidth="1"/>
    <col min="7644" max="7644" width="11.42578125" style="22"/>
    <col min="7645" max="7645" width="17.5703125" style="22" customWidth="1"/>
    <col min="7646" max="7646" width="11.5703125" style="22" customWidth="1"/>
    <col min="7647" max="7650" width="11.42578125" style="22"/>
    <col min="7651" max="7651" width="22.5703125" style="22" customWidth="1"/>
    <col min="7652" max="7652" width="14" style="22" customWidth="1"/>
    <col min="7653" max="7653" width="1.7109375" style="22" customWidth="1"/>
    <col min="7654" max="7898" width="11.42578125" style="22"/>
    <col min="7899" max="7899" width="4.42578125" style="22" customWidth="1"/>
    <col min="7900" max="7900" width="11.42578125" style="22"/>
    <col min="7901" max="7901" width="17.5703125" style="22" customWidth="1"/>
    <col min="7902" max="7902" width="11.5703125" style="22" customWidth="1"/>
    <col min="7903" max="7906" width="11.42578125" style="22"/>
    <col min="7907" max="7907" width="22.5703125" style="22" customWidth="1"/>
    <col min="7908" max="7908" width="14" style="22" customWidth="1"/>
    <col min="7909" max="7909" width="1.7109375" style="22" customWidth="1"/>
    <col min="7910" max="8154" width="11.42578125" style="22"/>
    <col min="8155" max="8155" width="4.42578125" style="22" customWidth="1"/>
    <col min="8156" max="8156" width="11.42578125" style="22"/>
    <col min="8157" max="8157" width="17.5703125" style="22" customWidth="1"/>
    <col min="8158" max="8158" width="11.5703125" style="22" customWidth="1"/>
    <col min="8159" max="8162" width="11.42578125" style="22"/>
    <col min="8163" max="8163" width="22.5703125" style="22" customWidth="1"/>
    <col min="8164" max="8164" width="14" style="22" customWidth="1"/>
    <col min="8165" max="8165" width="1.7109375" style="22" customWidth="1"/>
    <col min="8166" max="8410" width="11.42578125" style="22"/>
    <col min="8411" max="8411" width="4.42578125" style="22" customWidth="1"/>
    <col min="8412" max="8412" width="11.42578125" style="22"/>
    <col min="8413" max="8413" width="17.5703125" style="22" customWidth="1"/>
    <col min="8414" max="8414" width="11.5703125" style="22" customWidth="1"/>
    <col min="8415" max="8418" width="11.42578125" style="22"/>
    <col min="8419" max="8419" width="22.5703125" style="22" customWidth="1"/>
    <col min="8420" max="8420" width="14" style="22" customWidth="1"/>
    <col min="8421" max="8421" width="1.7109375" style="22" customWidth="1"/>
    <col min="8422" max="8666" width="11.42578125" style="22"/>
    <col min="8667" max="8667" width="4.42578125" style="22" customWidth="1"/>
    <col min="8668" max="8668" width="11.42578125" style="22"/>
    <col min="8669" max="8669" width="17.5703125" style="22" customWidth="1"/>
    <col min="8670" max="8670" width="11.5703125" style="22" customWidth="1"/>
    <col min="8671" max="8674" width="11.42578125" style="22"/>
    <col min="8675" max="8675" width="22.5703125" style="22" customWidth="1"/>
    <col min="8676" max="8676" width="14" style="22" customWidth="1"/>
    <col min="8677" max="8677" width="1.7109375" style="22" customWidth="1"/>
    <col min="8678" max="8922" width="11.42578125" style="22"/>
    <col min="8923" max="8923" width="4.42578125" style="22" customWidth="1"/>
    <col min="8924" max="8924" width="11.42578125" style="22"/>
    <col min="8925" max="8925" width="17.5703125" style="22" customWidth="1"/>
    <col min="8926" max="8926" width="11.5703125" style="22" customWidth="1"/>
    <col min="8927" max="8930" width="11.42578125" style="22"/>
    <col min="8931" max="8931" width="22.5703125" style="22" customWidth="1"/>
    <col min="8932" max="8932" width="14" style="22" customWidth="1"/>
    <col min="8933" max="8933" width="1.7109375" style="22" customWidth="1"/>
    <col min="8934" max="9178" width="11.42578125" style="22"/>
    <col min="9179" max="9179" width="4.42578125" style="22" customWidth="1"/>
    <col min="9180" max="9180" width="11.42578125" style="22"/>
    <col min="9181" max="9181" width="17.5703125" style="22" customWidth="1"/>
    <col min="9182" max="9182" width="11.5703125" style="22" customWidth="1"/>
    <col min="9183" max="9186" width="11.42578125" style="22"/>
    <col min="9187" max="9187" width="22.5703125" style="22" customWidth="1"/>
    <col min="9188" max="9188" width="14" style="22" customWidth="1"/>
    <col min="9189" max="9189" width="1.7109375" style="22" customWidth="1"/>
    <col min="9190" max="9434" width="11.42578125" style="22"/>
    <col min="9435" max="9435" width="4.42578125" style="22" customWidth="1"/>
    <col min="9436" max="9436" width="11.42578125" style="22"/>
    <col min="9437" max="9437" width="17.5703125" style="22" customWidth="1"/>
    <col min="9438" max="9438" width="11.5703125" style="22" customWidth="1"/>
    <col min="9439" max="9442" width="11.42578125" style="22"/>
    <col min="9443" max="9443" width="22.5703125" style="22" customWidth="1"/>
    <col min="9444" max="9444" width="14" style="22" customWidth="1"/>
    <col min="9445" max="9445" width="1.7109375" style="22" customWidth="1"/>
    <col min="9446" max="9690" width="11.42578125" style="22"/>
    <col min="9691" max="9691" width="4.42578125" style="22" customWidth="1"/>
    <col min="9692" max="9692" width="11.42578125" style="22"/>
    <col min="9693" max="9693" width="17.5703125" style="22" customWidth="1"/>
    <col min="9694" max="9694" width="11.5703125" style="22" customWidth="1"/>
    <col min="9695" max="9698" width="11.42578125" style="22"/>
    <col min="9699" max="9699" width="22.5703125" style="22" customWidth="1"/>
    <col min="9700" max="9700" width="14" style="22" customWidth="1"/>
    <col min="9701" max="9701" width="1.7109375" style="22" customWidth="1"/>
    <col min="9702" max="9946" width="11.42578125" style="22"/>
    <col min="9947" max="9947" width="4.42578125" style="22" customWidth="1"/>
    <col min="9948" max="9948" width="11.42578125" style="22"/>
    <col min="9949" max="9949" width="17.5703125" style="22" customWidth="1"/>
    <col min="9950" max="9950" width="11.5703125" style="22" customWidth="1"/>
    <col min="9951" max="9954" width="11.42578125" style="22"/>
    <col min="9955" max="9955" width="22.5703125" style="22" customWidth="1"/>
    <col min="9956" max="9956" width="14" style="22" customWidth="1"/>
    <col min="9957" max="9957" width="1.7109375" style="22" customWidth="1"/>
    <col min="9958" max="10202" width="11.42578125" style="22"/>
    <col min="10203" max="10203" width="4.42578125" style="22" customWidth="1"/>
    <col min="10204" max="10204" width="11.42578125" style="22"/>
    <col min="10205" max="10205" width="17.5703125" style="22" customWidth="1"/>
    <col min="10206" max="10206" width="11.5703125" style="22" customWidth="1"/>
    <col min="10207" max="10210" width="11.42578125" style="22"/>
    <col min="10211" max="10211" width="22.5703125" style="22" customWidth="1"/>
    <col min="10212" max="10212" width="14" style="22" customWidth="1"/>
    <col min="10213" max="10213" width="1.7109375" style="22" customWidth="1"/>
    <col min="10214" max="10458" width="11.42578125" style="22"/>
    <col min="10459" max="10459" width="4.42578125" style="22" customWidth="1"/>
    <col min="10460" max="10460" width="11.42578125" style="22"/>
    <col min="10461" max="10461" width="17.5703125" style="22" customWidth="1"/>
    <col min="10462" max="10462" width="11.5703125" style="22" customWidth="1"/>
    <col min="10463" max="10466" width="11.42578125" style="22"/>
    <col min="10467" max="10467" width="22.5703125" style="22" customWidth="1"/>
    <col min="10468" max="10468" width="14" style="22" customWidth="1"/>
    <col min="10469" max="10469" width="1.7109375" style="22" customWidth="1"/>
    <col min="10470" max="10714" width="11.42578125" style="22"/>
    <col min="10715" max="10715" width="4.42578125" style="22" customWidth="1"/>
    <col min="10716" max="10716" width="11.42578125" style="22"/>
    <col min="10717" max="10717" width="17.5703125" style="22" customWidth="1"/>
    <col min="10718" max="10718" width="11.5703125" style="22" customWidth="1"/>
    <col min="10719" max="10722" width="11.42578125" style="22"/>
    <col min="10723" max="10723" width="22.5703125" style="22" customWidth="1"/>
    <col min="10724" max="10724" width="14" style="22" customWidth="1"/>
    <col min="10725" max="10725" width="1.7109375" style="22" customWidth="1"/>
    <col min="10726" max="10970" width="11.42578125" style="22"/>
    <col min="10971" max="10971" width="4.42578125" style="22" customWidth="1"/>
    <col min="10972" max="10972" width="11.42578125" style="22"/>
    <col min="10973" max="10973" width="17.5703125" style="22" customWidth="1"/>
    <col min="10974" max="10974" width="11.5703125" style="22" customWidth="1"/>
    <col min="10975" max="10978" width="11.42578125" style="22"/>
    <col min="10979" max="10979" width="22.5703125" style="22" customWidth="1"/>
    <col min="10980" max="10980" width="14" style="22" customWidth="1"/>
    <col min="10981" max="10981" width="1.7109375" style="22" customWidth="1"/>
    <col min="10982" max="11226" width="11.42578125" style="22"/>
    <col min="11227" max="11227" width="4.42578125" style="22" customWidth="1"/>
    <col min="11228" max="11228" width="11.42578125" style="22"/>
    <col min="11229" max="11229" width="17.5703125" style="22" customWidth="1"/>
    <col min="11230" max="11230" width="11.5703125" style="22" customWidth="1"/>
    <col min="11231" max="11234" width="11.42578125" style="22"/>
    <col min="11235" max="11235" width="22.5703125" style="22" customWidth="1"/>
    <col min="11236" max="11236" width="14" style="22" customWidth="1"/>
    <col min="11237" max="11237" width="1.7109375" style="22" customWidth="1"/>
    <col min="11238" max="11482" width="11.42578125" style="22"/>
    <col min="11483" max="11483" width="4.42578125" style="22" customWidth="1"/>
    <col min="11484" max="11484" width="11.42578125" style="22"/>
    <col min="11485" max="11485" width="17.5703125" style="22" customWidth="1"/>
    <col min="11486" max="11486" width="11.5703125" style="22" customWidth="1"/>
    <col min="11487" max="11490" width="11.42578125" style="22"/>
    <col min="11491" max="11491" width="22.5703125" style="22" customWidth="1"/>
    <col min="11492" max="11492" width="14" style="22" customWidth="1"/>
    <col min="11493" max="11493" width="1.7109375" style="22" customWidth="1"/>
    <col min="11494" max="11738" width="11.42578125" style="22"/>
    <col min="11739" max="11739" width="4.42578125" style="22" customWidth="1"/>
    <col min="11740" max="11740" width="11.42578125" style="22"/>
    <col min="11741" max="11741" width="17.5703125" style="22" customWidth="1"/>
    <col min="11742" max="11742" width="11.5703125" style="22" customWidth="1"/>
    <col min="11743" max="11746" width="11.42578125" style="22"/>
    <col min="11747" max="11747" width="22.5703125" style="22" customWidth="1"/>
    <col min="11748" max="11748" width="14" style="22" customWidth="1"/>
    <col min="11749" max="11749" width="1.7109375" style="22" customWidth="1"/>
    <col min="11750" max="11994" width="11.42578125" style="22"/>
    <col min="11995" max="11995" width="4.42578125" style="22" customWidth="1"/>
    <col min="11996" max="11996" width="11.42578125" style="22"/>
    <col min="11997" max="11997" width="17.5703125" style="22" customWidth="1"/>
    <col min="11998" max="11998" width="11.5703125" style="22" customWidth="1"/>
    <col min="11999" max="12002" width="11.42578125" style="22"/>
    <col min="12003" max="12003" width="22.5703125" style="22" customWidth="1"/>
    <col min="12004" max="12004" width="14" style="22" customWidth="1"/>
    <col min="12005" max="12005" width="1.7109375" style="22" customWidth="1"/>
    <col min="12006" max="12250" width="11.42578125" style="22"/>
    <col min="12251" max="12251" width="4.42578125" style="22" customWidth="1"/>
    <col min="12252" max="12252" width="11.42578125" style="22"/>
    <col min="12253" max="12253" width="17.5703125" style="22" customWidth="1"/>
    <col min="12254" max="12254" width="11.5703125" style="22" customWidth="1"/>
    <col min="12255" max="12258" width="11.42578125" style="22"/>
    <col min="12259" max="12259" width="22.5703125" style="22" customWidth="1"/>
    <col min="12260" max="12260" width="14" style="22" customWidth="1"/>
    <col min="12261" max="12261" width="1.7109375" style="22" customWidth="1"/>
    <col min="12262" max="12506" width="11.42578125" style="22"/>
    <col min="12507" max="12507" width="4.42578125" style="22" customWidth="1"/>
    <col min="12508" max="12508" width="11.42578125" style="22"/>
    <col min="12509" max="12509" width="17.5703125" style="22" customWidth="1"/>
    <col min="12510" max="12510" width="11.5703125" style="22" customWidth="1"/>
    <col min="12511" max="12514" width="11.42578125" style="22"/>
    <col min="12515" max="12515" width="22.5703125" style="22" customWidth="1"/>
    <col min="12516" max="12516" width="14" style="22" customWidth="1"/>
    <col min="12517" max="12517" width="1.7109375" style="22" customWidth="1"/>
    <col min="12518" max="12762" width="11.42578125" style="22"/>
    <col min="12763" max="12763" width="4.42578125" style="22" customWidth="1"/>
    <col min="12764" max="12764" width="11.42578125" style="22"/>
    <col min="12765" max="12765" width="17.5703125" style="22" customWidth="1"/>
    <col min="12766" max="12766" width="11.5703125" style="22" customWidth="1"/>
    <col min="12767" max="12770" width="11.42578125" style="22"/>
    <col min="12771" max="12771" width="22.5703125" style="22" customWidth="1"/>
    <col min="12772" max="12772" width="14" style="22" customWidth="1"/>
    <col min="12773" max="12773" width="1.7109375" style="22" customWidth="1"/>
    <col min="12774" max="13018" width="11.42578125" style="22"/>
    <col min="13019" max="13019" width="4.42578125" style="22" customWidth="1"/>
    <col min="13020" max="13020" width="11.42578125" style="22"/>
    <col min="13021" max="13021" width="17.5703125" style="22" customWidth="1"/>
    <col min="13022" max="13022" width="11.5703125" style="22" customWidth="1"/>
    <col min="13023" max="13026" width="11.42578125" style="22"/>
    <col min="13027" max="13027" width="22.5703125" style="22" customWidth="1"/>
    <col min="13028" max="13028" width="14" style="22" customWidth="1"/>
    <col min="13029" max="13029" width="1.7109375" style="22" customWidth="1"/>
    <col min="13030" max="13274" width="11.42578125" style="22"/>
    <col min="13275" max="13275" width="4.42578125" style="22" customWidth="1"/>
    <col min="13276" max="13276" width="11.42578125" style="22"/>
    <col min="13277" max="13277" width="17.5703125" style="22" customWidth="1"/>
    <col min="13278" max="13278" width="11.5703125" style="22" customWidth="1"/>
    <col min="13279" max="13282" width="11.42578125" style="22"/>
    <col min="13283" max="13283" width="22.5703125" style="22" customWidth="1"/>
    <col min="13284" max="13284" width="14" style="22" customWidth="1"/>
    <col min="13285" max="13285" width="1.7109375" style="22" customWidth="1"/>
    <col min="13286" max="13530" width="11.42578125" style="22"/>
    <col min="13531" max="13531" width="4.42578125" style="22" customWidth="1"/>
    <col min="13532" max="13532" width="11.42578125" style="22"/>
    <col min="13533" max="13533" width="17.5703125" style="22" customWidth="1"/>
    <col min="13534" max="13534" width="11.5703125" style="22" customWidth="1"/>
    <col min="13535" max="13538" width="11.42578125" style="22"/>
    <col min="13539" max="13539" width="22.5703125" style="22" customWidth="1"/>
    <col min="13540" max="13540" width="14" style="22" customWidth="1"/>
    <col min="13541" max="13541" width="1.7109375" style="22" customWidth="1"/>
    <col min="13542" max="13786" width="11.42578125" style="22"/>
    <col min="13787" max="13787" width="4.42578125" style="22" customWidth="1"/>
    <col min="13788" max="13788" width="11.42578125" style="22"/>
    <col min="13789" max="13789" width="17.5703125" style="22" customWidth="1"/>
    <col min="13790" max="13790" width="11.5703125" style="22" customWidth="1"/>
    <col min="13791" max="13794" width="11.42578125" style="22"/>
    <col min="13795" max="13795" width="22.5703125" style="22" customWidth="1"/>
    <col min="13796" max="13796" width="14" style="22" customWidth="1"/>
    <col min="13797" max="13797" width="1.7109375" style="22" customWidth="1"/>
    <col min="13798" max="14042" width="11.42578125" style="22"/>
    <col min="14043" max="14043" width="4.42578125" style="22" customWidth="1"/>
    <col min="14044" max="14044" width="11.42578125" style="22"/>
    <col min="14045" max="14045" width="17.5703125" style="22" customWidth="1"/>
    <col min="14046" max="14046" width="11.5703125" style="22" customWidth="1"/>
    <col min="14047" max="14050" width="11.42578125" style="22"/>
    <col min="14051" max="14051" width="22.5703125" style="22" customWidth="1"/>
    <col min="14052" max="14052" width="14" style="22" customWidth="1"/>
    <col min="14053" max="14053" width="1.7109375" style="22" customWidth="1"/>
    <col min="14054" max="14298" width="11.42578125" style="22"/>
    <col min="14299" max="14299" width="4.42578125" style="22" customWidth="1"/>
    <col min="14300" max="14300" width="11.42578125" style="22"/>
    <col min="14301" max="14301" width="17.5703125" style="22" customWidth="1"/>
    <col min="14302" max="14302" width="11.5703125" style="22" customWidth="1"/>
    <col min="14303" max="14306" width="11.42578125" style="22"/>
    <col min="14307" max="14307" width="22.5703125" style="22" customWidth="1"/>
    <col min="14308" max="14308" width="14" style="22" customWidth="1"/>
    <col min="14309" max="14309" width="1.7109375" style="22" customWidth="1"/>
    <col min="14310" max="14554" width="11.42578125" style="22"/>
    <col min="14555" max="14555" width="4.42578125" style="22" customWidth="1"/>
    <col min="14556" max="14556" width="11.42578125" style="22"/>
    <col min="14557" max="14557" width="17.5703125" style="22" customWidth="1"/>
    <col min="14558" max="14558" width="11.5703125" style="22" customWidth="1"/>
    <col min="14559" max="14562" width="11.42578125" style="22"/>
    <col min="14563" max="14563" width="22.5703125" style="22" customWidth="1"/>
    <col min="14564" max="14564" width="14" style="22" customWidth="1"/>
    <col min="14565" max="14565" width="1.7109375" style="22" customWidth="1"/>
    <col min="14566" max="14810" width="11.42578125" style="22"/>
    <col min="14811" max="14811" width="4.42578125" style="22" customWidth="1"/>
    <col min="14812" max="14812" width="11.42578125" style="22"/>
    <col min="14813" max="14813" width="17.5703125" style="22" customWidth="1"/>
    <col min="14814" max="14814" width="11.5703125" style="22" customWidth="1"/>
    <col min="14815" max="14818" width="11.42578125" style="22"/>
    <col min="14819" max="14819" width="22.5703125" style="22" customWidth="1"/>
    <col min="14820" max="14820" width="14" style="22" customWidth="1"/>
    <col min="14821" max="14821" width="1.7109375" style="22" customWidth="1"/>
    <col min="14822" max="15066" width="11.42578125" style="22"/>
    <col min="15067" max="15067" width="4.42578125" style="22" customWidth="1"/>
    <col min="15068" max="15068" width="11.42578125" style="22"/>
    <col min="15069" max="15069" width="17.5703125" style="22" customWidth="1"/>
    <col min="15070" max="15070" width="11.5703125" style="22" customWidth="1"/>
    <col min="15071" max="15074" width="11.42578125" style="22"/>
    <col min="15075" max="15075" width="22.5703125" style="22" customWidth="1"/>
    <col min="15076" max="15076" width="14" style="22" customWidth="1"/>
    <col min="15077" max="15077" width="1.7109375" style="22" customWidth="1"/>
    <col min="15078" max="15322" width="11.42578125" style="22"/>
    <col min="15323" max="15323" width="4.42578125" style="22" customWidth="1"/>
    <col min="15324" max="15324" width="11.42578125" style="22"/>
    <col min="15325" max="15325" width="17.5703125" style="22" customWidth="1"/>
    <col min="15326" max="15326" width="11.5703125" style="22" customWidth="1"/>
    <col min="15327" max="15330" width="11.42578125" style="22"/>
    <col min="15331" max="15331" width="22.5703125" style="22" customWidth="1"/>
    <col min="15332" max="15332" width="14" style="22" customWidth="1"/>
    <col min="15333" max="15333" width="1.7109375" style="22" customWidth="1"/>
    <col min="15334" max="15578" width="11.42578125" style="22"/>
    <col min="15579" max="15579" width="4.42578125" style="22" customWidth="1"/>
    <col min="15580" max="15580" width="11.42578125" style="22"/>
    <col min="15581" max="15581" width="17.5703125" style="22" customWidth="1"/>
    <col min="15582" max="15582" width="11.5703125" style="22" customWidth="1"/>
    <col min="15583" max="15586" width="11.42578125" style="22"/>
    <col min="15587" max="15587" width="22.5703125" style="22" customWidth="1"/>
    <col min="15588" max="15588" width="14" style="22" customWidth="1"/>
    <col min="15589" max="15589" width="1.7109375" style="22" customWidth="1"/>
    <col min="15590" max="15834" width="11.42578125" style="22"/>
    <col min="15835" max="15835" width="4.42578125" style="22" customWidth="1"/>
    <col min="15836" max="15836" width="11.42578125" style="22"/>
    <col min="15837" max="15837" width="17.5703125" style="22" customWidth="1"/>
    <col min="15838" max="15838" width="11.5703125" style="22" customWidth="1"/>
    <col min="15839" max="15842" width="11.42578125" style="22"/>
    <col min="15843" max="15843" width="22.5703125" style="22" customWidth="1"/>
    <col min="15844" max="15844" width="14" style="22" customWidth="1"/>
    <col min="15845" max="15845" width="1.7109375" style="22" customWidth="1"/>
    <col min="15846" max="16090" width="11.42578125" style="22"/>
    <col min="16091" max="16091" width="4.42578125" style="22" customWidth="1"/>
    <col min="16092" max="16092" width="11.42578125" style="22"/>
    <col min="16093" max="16093" width="17.5703125" style="22" customWidth="1"/>
    <col min="16094" max="16094" width="11.5703125" style="22" customWidth="1"/>
    <col min="16095" max="16098" width="11.42578125" style="22"/>
    <col min="16099" max="16099" width="22.5703125" style="22" customWidth="1"/>
    <col min="16100" max="16100" width="14" style="22" customWidth="1"/>
    <col min="16101" max="16101" width="1.7109375" style="22" customWidth="1"/>
    <col min="16102" max="16384" width="11.42578125" style="22"/>
  </cols>
  <sheetData>
    <row r="1" spans="2:10" ht="18" customHeight="1" thickBot="1" x14ac:dyDescent="0.25"/>
    <row r="2" spans="2:10" ht="19.5" customHeight="1" x14ac:dyDescent="0.2">
      <c r="B2" s="62"/>
      <c r="C2" s="61"/>
      <c r="D2" s="60" t="s">
        <v>164</v>
      </c>
      <c r="E2" s="59"/>
      <c r="F2" s="59"/>
      <c r="G2" s="59"/>
      <c r="H2" s="59"/>
      <c r="I2" s="58"/>
      <c r="J2" s="57" t="s">
        <v>163</v>
      </c>
    </row>
    <row r="3" spans="2:10" ht="13.5" thickBot="1" x14ac:dyDescent="0.25">
      <c r="B3" s="56"/>
      <c r="C3" s="55"/>
      <c r="D3" s="48"/>
      <c r="E3" s="47"/>
      <c r="F3" s="47"/>
      <c r="G3" s="47"/>
      <c r="H3" s="47"/>
      <c r="I3" s="46"/>
      <c r="J3" s="45"/>
    </row>
    <row r="4" spans="2:10" x14ac:dyDescent="0.2">
      <c r="B4" s="56"/>
      <c r="C4" s="55"/>
      <c r="D4" s="60" t="s">
        <v>162</v>
      </c>
      <c r="E4" s="59"/>
      <c r="F4" s="59"/>
      <c r="G4" s="59"/>
      <c r="H4" s="59"/>
      <c r="I4" s="58"/>
      <c r="J4" s="57" t="s">
        <v>161</v>
      </c>
    </row>
    <row r="5" spans="2:10" x14ac:dyDescent="0.2">
      <c r="B5" s="56"/>
      <c r="C5" s="55"/>
      <c r="D5" s="54"/>
      <c r="E5" s="53"/>
      <c r="F5" s="53"/>
      <c r="G5" s="53"/>
      <c r="H5" s="53"/>
      <c r="I5" s="52"/>
      <c r="J5" s="51"/>
    </row>
    <row r="6" spans="2:10" ht="13.5" thickBot="1" x14ac:dyDescent="0.25">
      <c r="B6" s="50"/>
      <c r="C6" s="49"/>
      <c r="D6" s="48"/>
      <c r="E6" s="47"/>
      <c r="F6" s="47"/>
      <c r="G6" s="47"/>
      <c r="H6" s="47"/>
      <c r="I6" s="46"/>
      <c r="J6" s="45"/>
    </row>
    <row r="7" spans="2:10" x14ac:dyDescent="0.2">
      <c r="B7" s="29"/>
      <c r="J7" s="27"/>
    </row>
    <row r="8" spans="2:10" x14ac:dyDescent="0.2">
      <c r="B8" s="29"/>
      <c r="J8" s="27"/>
    </row>
    <row r="9" spans="2:10" x14ac:dyDescent="0.2">
      <c r="B9" s="29"/>
      <c r="J9" s="27"/>
    </row>
    <row r="10" spans="2:10" x14ac:dyDescent="0.2">
      <c r="B10" s="29"/>
      <c r="C10" s="22" t="s">
        <v>160</v>
      </c>
      <c r="E10" s="43"/>
      <c r="J10" s="27"/>
    </row>
    <row r="11" spans="2:10" x14ac:dyDescent="0.2">
      <c r="B11" s="29"/>
      <c r="J11" s="27"/>
    </row>
    <row r="12" spans="2:10" x14ac:dyDescent="0.2">
      <c r="B12" s="29"/>
      <c r="C12" s="31" t="s">
        <v>166</v>
      </c>
      <c r="J12" s="27"/>
    </row>
    <row r="13" spans="2:10" x14ac:dyDescent="0.2">
      <c r="B13" s="29"/>
      <c r="C13" s="22" t="s">
        <v>167</v>
      </c>
      <c r="J13" s="27"/>
    </row>
    <row r="14" spans="2:10" x14ac:dyDescent="0.2">
      <c r="B14" s="29"/>
      <c r="J14" s="27"/>
    </row>
    <row r="15" spans="2:10" x14ac:dyDescent="0.2">
      <c r="B15" s="29"/>
      <c r="C15" s="22" t="s">
        <v>165</v>
      </c>
      <c r="J15" s="27"/>
    </row>
    <row r="16" spans="2:10" x14ac:dyDescent="0.2">
      <c r="B16" s="29"/>
      <c r="C16" s="44"/>
      <c r="J16" s="27"/>
    </row>
    <row r="17" spans="2:10" x14ac:dyDescent="0.2">
      <c r="B17" s="29"/>
      <c r="C17" s="22" t="s">
        <v>168</v>
      </c>
      <c r="D17" s="43"/>
      <c r="H17" s="42" t="s">
        <v>159</v>
      </c>
      <c r="I17" s="42" t="s">
        <v>158</v>
      </c>
      <c r="J17" s="27"/>
    </row>
    <row r="18" spans="2:10" x14ac:dyDescent="0.2">
      <c r="B18" s="29"/>
      <c r="C18" s="31" t="s">
        <v>157</v>
      </c>
      <c r="D18" s="31"/>
      <c r="E18" s="31"/>
      <c r="F18" s="31"/>
      <c r="H18" s="39">
        <v>33</v>
      </c>
      <c r="I18" s="41">
        <v>1767192</v>
      </c>
      <c r="J18" s="27"/>
    </row>
    <row r="19" spans="2:10" x14ac:dyDescent="0.2">
      <c r="B19" s="29"/>
      <c r="C19" s="22" t="s">
        <v>156</v>
      </c>
      <c r="H19" s="36">
        <v>15</v>
      </c>
      <c r="I19" s="30">
        <v>351910</v>
      </c>
      <c r="J19" s="27"/>
    </row>
    <row r="20" spans="2:10" x14ac:dyDescent="0.2">
      <c r="B20" s="29"/>
      <c r="C20" s="22" t="s">
        <v>155</v>
      </c>
      <c r="H20" s="36">
        <v>5</v>
      </c>
      <c r="I20" s="30">
        <v>247600</v>
      </c>
      <c r="J20" s="27"/>
    </row>
    <row r="21" spans="2:10" x14ac:dyDescent="0.2">
      <c r="B21" s="29"/>
      <c r="C21" s="22" t="s">
        <v>154</v>
      </c>
      <c r="H21" s="36">
        <v>12</v>
      </c>
      <c r="I21" s="40">
        <v>1155426</v>
      </c>
      <c r="J21" s="27"/>
    </row>
    <row r="22" spans="2:10" x14ac:dyDescent="0.2">
      <c r="B22" s="29"/>
      <c r="C22" s="22" t="s">
        <v>153</v>
      </c>
      <c r="H22" s="36"/>
      <c r="I22" s="30">
        <v>0</v>
      </c>
      <c r="J22" s="27"/>
    </row>
    <row r="23" spans="2:10" ht="13.5" thickBot="1" x14ac:dyDescent="0.25">
      <c r="B23" s="29"/>
      <c r="C23" s="22" t="s">
        <v>130</v>
      </c>
      <c r="H23" s="38">
        <v>1</v>
      </c>
      <c r="I23" s="37">
        <v>12256</v>
      </c>
      <c r="J23" s="27"/>
    </row>
    <row r="24" spans="2:10" x14ac:dyDescent="0.2">
      <c r="B24" s="29"/>
      <c r="C24" s="31" t="s">
        <v>152</v>
      </c>
      <c r="D24" s="31"/>
      <c r="E24" s="31"/>
      <c r="F24" s="31"/>
      <c r="H24" s="39">
        <f>H19+H20+H21+H22+H23</f>
        <v>33</v>
      </c>
      <c r="I24" s="34">
        <f>I19+I20+I21+I22+I23</f>
        <v>1767192</v>
      </c>
      <c r="J24" s="27"/>
    </row>
    <row r="25" spans="2:10" x14ac:dyDescent="0.2">
      <c r="B25" s="29"/>
      <c r="C25" s="22" t="s">
        <v>151</v>
      </c>
      <c r="H25" s="36"/>
      <c r="I25" s="30">
        <v>0</v>
      </c>
      <c r="J25" s="27"/>
    </row>
    <row r="26" spans="2:10" x14ac:dyDescent="0.2">
      <c r="B26" s="29"/>
      <c r="C26" s="22" t="s">
        <v>150</v>
      </c>
      <c r="H26" s="36"/>
      <c r="I26" s="30">
        <v>0</v>
      </c>
      <c r="J26" s="27"/>
    </row>
    <row r="27" spans="2:10" ht="13.5" thickBot="1" x14ac:dyDescent="0.25">
      <c r="B27" s="29"/>
      <c r="C27" s="22" t="s">
        <v>149</v>
      </c>
      <c r="H27" s="38"/>
      <c r="I27" s="37">
        <v>0</v>
      </c>
      <c r="J27" s="27"/>
    </row>
    <row r="28" spans="2:10" x14ac:dyDescent="0.2">
      <c r="B28" s="29"/>
      <c r="C28" s="31" t="s">
        <v>148</v>
      </c>
      <c r="D28" s="31"/>
      <c r="E28" s="31"/>
      <c r="F28" s="31"/>
      <c r="H28" s="39">
        <f>H25+H26+H27</f>
        <v>0</v>
      </c>
      <c r="I28" s="34">
        <f>I25+I26+I27</f>
        <v>0</v>
      </c>
      <c r="J28" s="27"/>
    </row>
    <row r="29" spans="2:10" ht="13.5" thickBot="1" x14ac:dyDescent="0.25">
      <c r="B29" s="29"/>
      <c r="C29" s="22" t="s">
        <v>147</v>
      </c>
      <c r="D29" s="31"/>
      <c r="E29" s="31"/>
      <c r="F29" s="31"/>
      <c r="H29" s="38">
        <v>0</v>
      </c>
      <c r="I29" s="37">
        <v>0</v>
      </c>
      <c r="J29" s="27"/>
    </row>
    <row r="30" spans="2:10" x14ac:dyDescent="0.2">
      <c r="B30" s="29"/>
      <c r="C30" s="31" t="s">
        <v>146</v>
      </c>
      <c r="D30" s="31"/>
      <c r="E30" s="31"/>
      <c r="F30" s="31"/>
      <c r="H30" s="36">
        <f>H29</f>
        <v>0</v>
      </c>
      <c r="I30" s="30">
        <f>I29</f>
        <v>0</v>
      </c>
      <c r="J30" s="27"/>
    </row>
    <row r="31" spans="2:10" x14ac:dyDescent="0.2">
      <c r="B31" s="29"/>
      <c r="C31" s="31"/>
      <c r="D31" s="31"/>
      <c r="E31" s="31"/>
      <c r="F31" s="31"/>
      <c r="H31" s="35"/>
      <c r="I31" s="34"/>
      <c r="J31" s="27"/>
    </row>
    <row r="32" spans="2:10" ht="13.5" thickBot="1" x14ac:dyDescent="0.25">
      <c r="B32" s="29"/>
      <c r="C32" s="31" t="s">
        <v>145</v>
      </c>
      <c r="D32" s="31"/>
      <c r="H32" s="33">
        <f>H24+H28+H30</f>
        <v>33</v>
      </c>
      <c r="I32" s="32">
        <f>I24+I28+I30</f>
        <v>1767192</v>
      </c>
      <c r="J32" s="27"/>
    </row>
    <row r="33" spans="2:10" ht="13.5" thickTop="1" x14ac:dyDescent="0.2">
      <c r="B33" s="29"/>
      <c r="C33" s="31"/>
      <c r="D33" s="31"/>
      <c r="H33" s="28"/>
      <c r="I33" s="30"/>
      <c r="J33" s="27"/>
    </row>
    <row r="34" spans="2:10" x14ac:dyDescent="0.2">
      <c r="B34" s="29"/>
      <c r="G34" s="28"/>
      <c r="H34" s="28"/>
      <c r="I34" s="28"/>
      <c r="J34" s="27"/>
    </row>
    <row r="35" spans="2:10" x14ac:dyDescent="0.2">
      <c r="B35" s="29"/>
      <c r="G35" s="28"/>
      <c r="H35" s="28"/>
      <c r="I35" s="28"/>
      <c r="J35" s="27"/>
    </row>
    <row r="36" spans="2:10" x14ac:dyDescent="0.2">
      <c r="B36" s="29"/>
      <c r="G36" s="28"/>
      <c r="H36" s="28"/>
      <c r="I36" s="28"/>
      <c r="J36" s="27"/>
    </row>
    <row r="37" spans="2:10" ht="13.5" thickBot="1" x14ac:dyDescent="0.25">
      <c r="B37" s="29"/>
      <c r="C37" s="24"/>
      <c r="D37" s="24"/>
      <c r="G37" s="24" t="s">
        <v>144</v>
      </c>
      <c r="H37" s="24"/>
      <c r="I37" s="28"/>
      <c r="J37" s="27"/>
    </row>
    <row r="38" spans="2:10" x14ac:dyDescent="0.2">
      <c r="B38" s="29"/>
      <c r="C38" s="28" t="s">
        <v>143</v>
      </c>
      <c r="D38" s="28"/>
      <c r="G38" s="28" t="s">
        <v>142</v>
      </c>
      <c r="H38" s="28"/>
      <c r="I38" s="28"/>
      <c r="J38" s="27"/>
    </row>
    <row r="39" spans="2:10" x14ac:dyDescent="0.2">
      <c r="B39" s="29"/>
      <c r="G39" s="28"/>
      <c r="H39" s="28"/>
      <c r="I39" s="28"/>
      <c r="J39" s="27"/>
    </row>
    <row r="40" spans="2:10" x14ac:dyDescent="0.2">
      <c r="B40" s="29"/>
      <c r="G40" s="28"/>
      <c r="H40" s="28"/>
      <c r="I40" s="28"/>
      <c r="J40" s="27"/>
    </row>
    <row r="41" spans="2:10" ht="18.75" customHeight="1" thickBot="1" x14ac:dyDescent="0.25">
      <c r="B41" s="26"/>
      <c r="C41" s="25"/>
      <c r="D41" s="25"/>
      <c r="E41" s="25"/>
      <c r="F41" s="25"/>
      <c r="G41" s="24"/>
      <c r="H41" s="24"/>
      <c r="I41" s="24"/>
      <c r="J41" s="2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2022-06-29T16:49:17Z</dcterms:created>
  <dcterms:modified xsi:type="dcterms:W3CDTF">2022-06-29T18:43:57Z</dcterms:modified>
</cp:coreProperties>
</file>