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NUEVA EL LAGO SAS/"/>
    </mc:Choice>
  </mc:AlternateContent>
  <xr:revisionPtr revIDLastSave="0" documentId="13_ncr:1_{C4F4E127-632D-4429-9C1A-93A3EA5F997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L1" i="2"/>
  <c r="K1" i="2"/>
  <c r="F28" i="1"/>
  <c r="H28" i="1"/>
  <c r="G28" i="1"/>
</calcChain>
</file>

<file path=xl/sharedStrings.xml><?xml version="1.0" encoding="utf-8"?>
<sst xmlns="http://schemas.openxmlformats.org/spreadsheetml/2006/main" count="327" uniqueCount="147">
  <si>
    <t>NIT</t>
  </si>
  <si>
    <t>PREFIJO</t>
  </si>
  <si>
    <t>SALDO FACTURA</t>
  </si>
  <si>
    <t>VALOR INICIAL FACTURA</t>
  </si>
  <si>
    <t>FECHA FACTURA</t>
  </si>
  <si>
    <t>NUMERO FACTURA</t>
  </si>
  <si>
    <t>NOMBRE ENTIDAD</t>
  </si>
  <si>
    <t>CLINICA NUEVA EL LAGO SAS</t>
  </si>
  <si>
    <t>901153925-2</t>
  </si>
  <si>
    <t>Clinica Nueva el Lago SAS</t>
  </si>
  <si>
    <t>EUL</t>
  </si>
  <si>
    <t>EHL</t>
  </si>
  <si>
    <t>EAL</t>
  </si>
  <si>
    <t>Glosa</t>
  </si>
  <si>
    <t>NIT 901153925-2</t>
  </si>
  <si>
    <t xml:space="preserve">ESTADO DE CARTERA </t>
  </si>
  <si>
    <t>CORTE: 31 Diciembre 2021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</si>
  <si>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</si>
  <si>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</si>
  <si>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</si>
  <si>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</si>
  <si>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</si>
  <si>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</si>
  <si>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</si>
  <si>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</si>
  <si>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</si>
  <si>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</si>
  <si>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</si>
  <si>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</si>
  <si>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</si>
  <si>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</si>
  <si>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</si>
  <si>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</si>
  <si>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</si>
  <si>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</si>
  <si>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</si>
  <si>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</si>
  <si>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</si>
  <si>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</si>
  <si>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</si>
  <si>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</si>
  <si>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</si>
  <si>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</si>
  <si>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</si>
  <si>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</si>
  <si>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</si>
  <si>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</si>
  <si>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</si>
  <si>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</si>
  <si>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</si>
  <si>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</si>
  <si>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</si>
  <si>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</si>
  <si>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</si>
  <si>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</si>
  <si>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</si>
  <si>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</si>
  <si>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</si>
  <si>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</si>
  <si>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EAL_43</t>
  </si>
  <si>
    <t>901153925_EAL_43</t>
  </si>
  <si>
    <t>A)Factura no radicada en ERP</t>
  </si>
  <si>
    <t>no_cruza</t>
  </si>
  <si>
    <t>SI</t>
  </si>
  <si>
    <t>EHL_189</t>
  </si>
  <si>
    <t>901153925_EHL_189</t>
  </si>
  <si>
    <t>EHL_213</t>
  </si>
  <si>
    <t>901153925_EHL_213</t>
  </si>
  <si>
    <t>EUL_238</t>
  </si>
  <si>
    <t>901153925_EUL_238</t>
  </si>
  <si>
    <t>EUL_262</t>
  </si>
  <si>
    <t>901153925_EUL_262</t>
  </si>
  <si>
    <t>EUL_263</t>
  </si>
  <si>
    <t>901153925_EUL_263</t>
  </si>
  <si>
    <t>EHL_264</t>
  </si>
  <si>
    <t>901153925_EHL_264</t>
  </si>
  <si>
    <t>EHL_285</t>
  </si>
  <si>
    <t>901153925_EHL_285</t>
  </si>
  <si>
    <t>EHL_286</t>
  </si>
  <si>
    <t>901153925_EHL_286</t>
  </si>
  <si>
    <t>EUL_321</t>
  </si>
  <si>
    <t>901153925_EUL_321</t>
  </si>
  <si>
    <t>EHL_323</t>
  </si>
  <si>
    <t>901153925_EHL_323</t>
  </si>
  <si>
    <t>EHL_328</t>
  </si>
  <si>
    <t>901153925_EHL_328</t>
  </si>
  <si>
    <t>EHL_329</t>
  </si>
  <si>
    <t>901153925_EHL_329</t>
  </si>
  <si>
    <t>EUL_333</t>
  </si>
  <si>
    <t>901153925_EUL_333</t>
  </si>
  <si>
    <t>EUL_401</t>
  </si>
  <si>
    <t>901153925_EUL_401</t>
  </si>
  <si>
    <t>EUL_402</t>
  </si>
  <si>
    <t>901153925_EUL_402</t>
  </si>
  <si>
    <t>EUL_404</t>
  </si>
  <si>
    <t>901153925_EUL_404</t>
  </si>
  <si>
    <t>EUL_114</t>
  </si>
  <si>
    <t>901153925_EUL_114</t>
  </si>
  <si>
    <t>B)Factura sin saldo ERP</t>
  </si>
  <si>
    <t>OK</t>
  </si>
  <si>
    <t>EUL_204</t>
  </si>
  <si>
    <t>901153925_EUL_204</t>
  </si>
  <si>
    <t>C)Glosas total pendiente por respuesta de IPS</t>
  </si>
  <si>
    <t>DEVOLUCION</t>
  </si>
  <si>
    <t>SE DEVUELVE FACTURA NO PBS PRESENTA INCONSISTENCIA EN:1-CODIG CUM 19993729-03 MDTO MIPRES 20201107139024175782011NO EXITO NO CUENTA CON AUTORIZACION (/INDICACION INVIMA, USOINDICADO EN ASMA Y CRUP)2- FALTA CODIGO MIPRES EN LA FACTURAO DETALLADO DE LOS ALIMENTOS; ALIMENTO GLYTROL NO REPORTADOEN LA WEB SERVICE. 3- ALIMENTO GLUCERNA 1.5 CODIGO EN FACTURA, NO REPORTADA EN LA WEB SERVICE. FAVOR ANEXAR ID DE REPORTE.GLADYS VIVAS</t>
  </si>
  <si>
    <t>EHL_169</t>
  </si>
  <si>
    <t>901153925_EHL_169</t>
  </si>
  <si>
    <t>GLOSA</t>
  </si>
  <si>
    <t>se glosa factura 1 dia de estancia ultimo dia de egreso nofacturable administrativo $460,000.gladys vivas.</t>
  </si>
  <si>
    <t>ESTADO EPS ENERO 31 DEL 2022</t>
  </si>
  <si>
    <t>TOTAL</t>
  </si>
  <si>
    <t>FACTURA NO RADICADA</t>
  </si>
  <si>
    <t>FACTURA CORRIENTE</t>
  </si>
  <si>
    <t>FACTURA DEVUELTA</t>
  </si>
  <si>
    <t>GLOSA POR CONCILIAR</t>
  </si>
  <si>
    <t>Etiquetas de fila</t>
  </si>
  <si>
    <t>Total general</t>
  </si>
  <si>
    <t>Cuenta de FACTURA</t>
  </si>
  <si>
    <t>Suma de SALDO FACT IPS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</si>
  <si>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</si>
  <si>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</si>
  <si>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</si>
  <si>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</si>
  <si>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</si>
  <si>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</si>
  <si>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</si>
  <si>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</si>
  <si>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</si>
  <si>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</si>
  <si>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</si>
  <si>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</si>
  <si>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</si>
  <si>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</si>
  <si>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</si>
  <si>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</si>
  <si>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</si>
  <si>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</si>
  <si>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</si>
  <si>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</si>
  <si>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</si>
  <si>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</si>
  <si>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</si>
  <si>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04 DE 2022</t>
  </si>
  <si>
    <t>NIT: 901153925</t>
  </si>
  <si>
    <t>Señores : CLINICA NUEVA EL LAGO SAS</t>
  </si>
  <si>
    <t>A continuacion me permito remitir   nuestra respuesta al estado de cartera presentado en la fecha: 21/01/2022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</si>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</sst>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/>
    <xf numFmtId="0" fontId="3" fillId="0" borderId="1" xfId="0" applyFont="1" applyBorder="1"/>
    <xf numFmtId="0" fontId="3" fillId="0" borderId="1" xfId="0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164" fontId="3" fillId="0" borderId="1" xfId="1" applyNumberFormat="1" applyFont="1" applyBorder="1" applyProtection="1">
      <protection locked="0"/>
    </xf>
    <xf numFmtId="164" fontId="3" fillId="0" borderId="1" xfId="1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0" fontId="6" fillId="0" borderId="0" xfId="0" applyFont="1"/>
    <xf numFmtId="0" fontId="6" fillId="0" borderId="1" xfId="0" applyNumberFormat="1" applyFont="1" applyBorder="1"/>
    <xf numFmtId="16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165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6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4" fontId="8" fillId="0" borderId="9" xfId="3" applyNumberFormat="1" applyFont="1" applyBorder="1" applyAlignment="1">
      <alignment horizontal="right"/>
    </xf>
    <xf numFmtId="0" fontId="8" fillId="0" borderId="14" xfId="2" applyFont="1" applyBorder="1" applyAlignment="1">
      <alignment horizontal="center"/>
    </xf>
    <xf numFmtId="166" fontId="8" fillId="0" borderId="14" xfId="2" applyNumberFormat="1" applyFont="1" applyBorder="1" applyAlignment="1">
      <alignment horizontal="right"/>
    </xf>
    <xf numFmtId="166" fontId="8" fillId="0" borderId="0" xfId="2" applyNumberFormat="1" applyFont="1"/>
    <xf numFmtId="166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2" fillId="0" borderId="0" xfId="0" applyFont="1" applyAlignment="1">
      <alignment horizontal="center"/>
    </xf>
  </cellXfs>
  <cellStyles count="4">
    <cellStyle name="Millares" xfId="1" builtinId="3"/>
    <cellStyle name="Millares 2" xfId="3" xr:uid="{3365A11B-4482-4070-B325-1F163BC9B41A}"/>
    <cellStyle name="Normal" xfId="0" builtinId="0"/>
    <cellStyle name="Normal 2" xfId="2" xr:uid="{09A2F096-BD59-427C-88FB-813E0187E11D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3</xdr:col>
      <xdr:colOff>136071</xdr:colOff>
      <xdr:row>5</xdr:row>
      <xdr:rowOff>115596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64" y="0"/>
          <a:ext cx="3252107" cy="1068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B99F5FF-FB16-42D7-B6A8-7B54CEDBE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8.81330347222" createdVersion="7" refreshedVersion="7" minRefreshableVersion="3" recordCount="20" xr:uid="{DA5F2D10-9F11-4477-974F-454FEEC5488A}">
  <cacheSource type="worksheet">
    <worksheetSource ref="A2:AV22" sheet="ESTADO DE CADA FACTURA"/>
  </cacheSource>
  <cacheFields count="48">
    <cacheField name="NIT IPS" numFmtId="0">
      <sharedItems containsSemiMixedTypes="0" containsString="0" containsNumber="1" containsInteger="1" minValue="901153925" maxValue="901153925"/>
    </cacheField>
    <cacheField name=" ENTIDAD" numFmtId="0">
      <sharedItems/>
    </cacheField>
    <cacheField name="Prefijo Factura" numFmtId="0">
      <sharedItems/>
    </cacheField>
    <cacheField name="NUMERO FACTURA" numFmtId="1">
      <sharedItems containsSemiMixedTypes="0" containsString="0" containsNumber="1" containsInteger="1" minValue="43" maxValue="40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4" maxValue="204"/>
    </cacheField>
    <cacheField name="DOC CONTABLE" numFmtId="0">
      <sharedItems containsNonDate="0" containsString="0" containsBlank="1"/>
    </cacheField>
    <cacheField name="FACTURA" numFmtId="1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1-26T00:00:00" maxDate="2021-12-12T00:00:00"/>
    </cacheField>
    <cacheField name="VALOR FACT IPS" numFmtId="164">
      <sharedItems containsSemiMixedTypes="0" containsString="0" containsNumber="1" containsInteger="1" minValue="70000" maxValue="14241080"/>
    </cacheField>
    <cacheField name="SALDO FACT IPS" numFmtId="164">
      <sharedItems containsSemiMixedTypes="0" containsString="0" containsNumber="1" containsInteger="1" minValue="70000" maxValue="14241080"/>
    </cacheField>
    <cacheField name="OBSERVACION SASS" numFmtId="0">
      <sharedItems/>
    </cacheField>
    <cacheField name="ESTADO EPS ENERO 31 DEL 2022" numFmtId="0">
      <sharedItems count="4">
        <s v="FACTURA NO RADICADA"/>
        <s v="FACTURA CORRIENTE"/>
        <s v="FACTURA DEVUELTA"/>
        <s v="GLOSA POR CONCILIAR"/>
      </sharedItems>
    </cacheField>
    <cacheField name="POR PAGAR SAP" numFmtId="0">
      <sharedItems containsNonDate="0" containsString="0" containsBlank="1"/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460000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76000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4">
      <sharedItems containsSemiMixedTypes="0" containsString="0" containsNumber="1" containsInteger="1" minValue="0" maxValue="460000"/>
    </cacheField>
    <cacheField name="OBSERVACION GLOSA DV" numFmtId="0">
      <sharedItems containsBlank="1" longText="1"/>
    </cacheField>
    <cacheField name="VALOR CRUZADO SASS" numFmtId="164">
      <sharedItems containsSemiMixedTypes="0" containsString="0" containsNumber="1" containsInteger="1" minValue="0" maxValue="2300000"/>
    </cacheField>
    <cacheField name="SALDO SASS" numFmtId="164">
      <sharedItems containsSemiMixedTypes="0" containsString="0" containsNumber="1" containsInteger="1" minValue="0" maxValue="460000"/>
    </cacheField>
    <cacheField name="RETENCION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03528523515198" maxValue="210088516298268"/>
    </cacheField>
    <cacheField name="ENTIDAD RESPONSABLE PAGO" numFmtId="0">
      <sharedItems containsNonDate="0" containsString="0" containsBlank="1"/>
    </cacheField>
    <cacheField name="VALOR GLOSA ACEPTDA2" numFmtId="164">
      <sharedItems containsSemiMixedTypes="0" containsString="0" containsNumber="1" containsInteger="1" minValue="0" maxValue="0"/>
    </cacheField>
    <cacheField name="VALOR GLOSA DV2" numFmtId="164">
      <sharedItems containsSemiMixedTypes="0" containsString="0" containsNumber="1" containsInteger="1" minValue="0" maxValue="460000"/>
    </cacheField>
    <cacheField name="OBSERVACION GLOSA DV2" numFmtId="0">
      <sharedItems containsBlank="1" longText="1"/>
    </cacheField>
    <cacheField name="FECHA RAD IPS" numFmtId="14">
      <sharedItems containsSemiMixedTypes="0" containsNonDate="0" containsDate="1" containsString="0" minDate="2021-01-26T00:00:00" maxDate="2021-12-1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1230" maxValue="21001231"/>
    </cacheField>
    <cacheField name="F RAD SASS" numFmtId="0">
      <sharedItems containsString="0" containsBlank="1" containsNumber="1" containsInteger="1" minValue="20210504" maxValue="20211223"/>
    </cacheField>
    <cacheField name="VALOR REPORTADO CRICULAR 030" numFmtId="164">
      <sharedItems containsSemiMixedTypes="0" containsString="0" containsNumber="1" containsInteger="1" minValue="0" maxValue="27600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901153925"/>
    <s v="Clinica Nueva el Lago SAS"/>
    <s v="EAL"/>
    <n v="43"/>
    <m/>
    <m/>
    <m/>
    <s v="EAL_43"/>
    <s v="901153925_EAL_43"/>
    <d v="2021-05-12T00:00:00"/>
    <n v="75000"/>
    <n v="75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5-12T00:00:00"/>
    <m/>
    <m/>
    <m/>
    <s v="SI"/>
    <m/>
    <m/>
    <m/>
    <n v="0"/>
    <n v="0"/>
    <n v="20220131"/>
  </r>
  <r>
    <n v="901153925"/>
    <s v="Clinica Nueva el Lago SAS"/>
    <s v="EHL"/>
    <n v="189"/>
    <m/>
    <m/>
    <m/>
    <s v="EHL_189"/>
    <s v="901153925_EHL_189"/>
    <d v="2021-05-12T00:00:00"/>
    <n v="9874000"/>
    <n v="9874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5-12T00:00:00"/>
    <m/>
    <m/>
    <m/>
    <s v="SI"/>
    <m/>
    <m/>
    <m/>
    <n v="0"/>
    <n v="0"/>
    <n v="20220131"/>
  </r>
  <r>
    <n v="901153925"/>
    <s v="Clinica Nueva el Lago SAS"/>
    <s v="EHL"/>
    <n v="213"/>
    <m/>
    <m/>
    <m/>
    <s v="EHL_213"/>
    <s v="901153925_EHL_213"/>
    <d v="2021-06-24T00:00:00"/>
    <n v="4988800"/>
    <n v="49888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6-24T00:00:00"/>
    <m/>
    <m/>
    <m/>
    <s v="SI"/>
    <m/>
    <m/>
    <m/>
    <n v="0"/>
    <n v="0"/>
    <n v="20220131"/>
  </r>
  <r>
    <n v="901153925"/>
    <s v="Clinica Nueva el Lago SAS"/>
    <s v="EUL"/>
    <n v="238"/>
    <m/>
    <m/>
    <m/>
    <s v="EUL_238"/>
    <s v="901153925_EUL_238"/>
    <d v="2021-05-25T00:00:00"/>
    <n v="276994"/>
    <n v="276994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5-25T00:00:00"/>
    <m/>
    <m/>
    <m/>
    <s v="SI"/>
    <m/>
    <m/>
    <m/>
    <n v="0"/>
    <n v="0"/>
    <n v="20220131"/>
  </r>
  <r>
    <n v="901153925"/>
    <s v="Clinica Nueva el Lago SAS"/>
    <s v="EUL"/>
    <n v="262"/>
    <m/>
    <m/>
    <m/>
    <s v="EUL_262"/>
    <s v="901153925_EUL_262"/>
    <d v="2021-06-24T00:00:00"/>
    <n v="156144"/>
    <n v="156144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6-24T00:00:00"/>
    <m/>
    <m/>
    <m/>
    <s v="SI"/>
    <m/>
    <m/>
    <m/>
    <n v="0"/>
    <n v="0"/>
    <n v="20220131"/>
  </r>
  <r>
    <n v="901153925"/>
    <s v="Clinica Nueva el Lago SAS"/>
    <s v="EUL"/>
    <n v="263"/>
    <m/>
    <m/>
    <m/>
    <s v="EUL_263"/>
    <s v="901153925_EUL_263"/>
    <d v="2021-06-24T00:00:00"/>
    <n v="168939"/>
    <n v="168939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6-24T00:00:00"/>
    <m/>
    <m/>
    <m/>
    <s v="SI"/>
    <m/>
    <m/>
    <m/>
    <n v="0"/>
    <n v="0"/>
    <n v="20220131"/>
  </r>
  <r>
    <n v="901153925"/>
    <s v="Clinica Nueva el Lago SAS"/>
    <s v="EHL"/>
    <n v="264"/>
    <m/>
    <m/>
    <m/>
    <s v="EHL_264"/>
    <s v="901153925_EHL_264"/>
    <d v="2021-08-13T00:00:00"/>
    <n v="14241080"/>
    <n v="1424108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8-13T00:00:00"/>
    <m/>
    <m/>
    <m/>
    <s v="SI"/>
    <m/>
    <m/>
    <m/>
    <n v="0"/>
    <n v="0"/>
    <n v="20220131"/>
  </r>
  <r>
    <n v="901153925"/>
    <s v="Clinica Nueva el Lago SAS"/>
    <s v="EHL"/>
    <n v="285"/>
    <m/>
    <m/>
    <m/>
    <s v="EHL_285"/>
    <s v="901153925_EHL_285"/>
    <d v="2021-09-15T00:00:00"/>
    <n v="7736435"/>
    <n v="7736435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9-15T00:00:00"/>
    <m/>
    <m/>
    <m/>
    <s v="SI"/>
    <m/>
    <m/>
    <m/>
    <n v="0"/>
    <n v="0"/>
    <n v="20220131"/>
  </r>
  <r>
    <n v="901153925"/>
    <s v="Clinica Nueva el Lago SAS"/>
    <s v="EHL"/>
    <n v="286"/>
    <m/>
    <m/>
    <m/>
    <s v="EHL_286"/>
    <s v="901153925_EHL_286"/>
    <d v="2021-09-15T00:00:00"/>
    <n v="2150000"/>
    <n v="215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9-15T00:00:00"/>
    <m/>
    <m/>
    <m/>
    <s v="SI"/>
    <m/>
    <m/>
    <m/>
    <n v="0"/>
    <n v="0"/>
    <n v="20220131"/>
  </r>
  <r>
    <n v="901153925"/>
    <s v="Clinica Nueva el Lago SAS"/>
    <s v="EUL"/>
    <n v="321"/>
    <m/>
    <m/>
    <m/>
    <s v="EUL_321"/>
    <s v="901153925_EUL_321"/>
    <d v="2021-09-09T00:00:00"/>
    <n v="80000"/>
    <n v="8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9-09T00:00:00"/>
    <m/>
    <m/>
    <m/>
    <s v="SI"/>
    <m/>
    <m/>
    <m/>
    <n v="0"/>
    <n v="0"/>
    <n v="20220131"/>
  </r>
  <r>
    <n v="901153925"/>
    <s v="Clinica Nueva el Lago SAS"/>
    <s v="EHL"/>
    <n v="323"/>
    <m/>
    <m/>
    <m/>
    <s v="EHL_323"/>
    <s v="901153925_EHL_323"/>
    <d v="2021-12-02T00:00:00"/>
    <n v="6003590"/>
    <n v="600359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02T00:00:00"/>
    <m/>
    <m/>
    <m/>
    <s v="SI"/>
    <m/>
    <m/>
    <m/>
    <n v="0"/>
    <n v="0"/>
    <n v="20220131"/>
  </r>
  <r>
    <n v="901153925"/>
    <s v="Clinica Nueva el Lago SAS"/>
    <s v="EHL"/>
    <n v="328"/>
    <m/>
    <m/>
    <m/>
    <s v="EHL_328"/>
    <s v="901153925_EHL_328"/>
    <d v="2021-12-11T00:00:00"/>
    <n v="10698400"/>
    <n v="106984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11T00:00:00"/>
    <m/>
    <m/>
    <m/>
    <s v="SI"/>
    <m/>
    <m/>
    <m/>
    <n v="0"/>
    <n v="0"/>
    <n v="20220131"/>
  </r>
  <r>
    <n v="901153925"/>
    <s v="Clinica Nueva el Lago SAS"/>
    <s v="EHL"/>
    <n v="329"/>
    <m/>
    <m/>
    <m/>
    <s v="EHL_329"/>
    <s v="901153925_EHL_329"/>
    <d v="2021-12-11T00:00:00"/>
    <n v="4140000"/>
    <n v="414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11T00:00:00"/>
    <m/>
    <m/>
    <m/>
    <s v="SI"/>
    <m/>
    <m/>
    <m/>
    <n v="0"/>
    <n v="0"/>
    <n v="20220131"/>
  </r>
  <r>
    <n v="901153925"/>
    <s v="Clinica Nueva el Lago SAS"/>
    <s v="EUL"/>
    <n v="333"/>
    <m/>
    <m/>
    <m/>
    <s v="EUL_333"/>
    <s v="901153925_EUL_333"/>
    <d v="2021-09-15T00:00:00"/>
    <n v="70000"/>
    <n v="7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09-15T00:00:00"/>
    <m/>
    <m/>
    <m/>
    <s v="SI"/>
    <m/>
    <m/>
    <m/>
    <n v="0"/>
    <n v="0"/>
    <n v="20220131"/>
  </r>
  <r>
    <n v="901153925"/>
    <s v="Clinica Nueva el Lago SAS"/>
    <s v="EUL"/>
    <n v="401"/>
    <m/>
    <m/>
    <m/>
    <s v="EUL_401"/>
    <s v="901153925_EUL_401"/>
    <d v="2021-12-03T00:00:00"/>
    <n v="216994"/>
    <n v="216994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03T00:00:00"/>
    <m/>
    <m/>
    <m/>
    <s v="SI"/>
    <m/>
    <m/>
    <m/>
    <n v="0"/>
    <n v="0"/>
    <n v="20220131"/>
  </r>
  <r>
    <n v="901153925"/>
    <s v="Clinica Nueva el Lago SAS"/>
    <s v="EUL"/>
    <n v="402"/>
    <m/>
    <m/>
    <m/>
    <s v="EUL_402"/>
    <s v="901153925_EUL_402"/>
    <d v="2021-12-07T00:00:00"/>
    <n v="80000"/>
    <n v="8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07T00:00:00"/>
    <m/>
    <m/>
    <m/>
    <s v="SI"/>
    <m/>
    <m/>
    <m/>
    <n v="0"/>
    <n v="0"/>
    <n v="20220131"/>
  </r>
  <r>
    <n v="901153925"/>
    <s v="Clinica Nueva el Lago SAS"/>
    <s v="EUL"/>
    <n v="404"/>
    <m/>
    <m/>
    <m/>
    <s v="EUL_404"/>
    <s v="901153925_EUL_404"/>
    <d v="2021-12-07T00:00:00"/>
    <n v="80000"/>
    <n v="80000"/>
    <s v="A)Factura no radicada en ERP"/>
    <x v="0"/>
    <m/>
    <m/>
    <m/>
    <n v="0"/>
    <m/>
    <s v="no_cruza"/>
    <n v="0"/>
    <n v="0"/>
    <m/>
    <n v="0"/>
    <m/>
    <n v="0"/>
    <n v="0"/>
    <n v="0"/>
    <n v="0"/>
    <m/>
    <m/>
    <n v="0"/>
    <m/>
    <m/>
    <n v="0"/>
    <n v="0"/>
    <m/>
    <d v="2021-12-07T00:00:00"/>
    <m/>
    <m/>
    <m/>
    <s v="SI"/>
    <m/>
    <m/>
    <m/>
    <n v="0"/>
    <n v="0"/>
    <n v="20220131"/>
  </r>
  <r>
    <n v="901153925"/>
    <s v="Clinica Nueva el Lago SAS"/>
    <s v="EUL"/>
    <n v="114"/>
    <s v="EUL"/>
    <n v="114"/>
    <m/>
    <s v="EUL_114"/>
    <s v="901153925_EUL_114"/>
    <d v="2021-01-26T00:00:00"/>
    <n v="547400"/>
    <n v="547400"/>
    <s v="B)Factura sin saldo ERP"/>
    <x v="1"/>
    <m/>
    <m/>
    <m/>
    <n v="0"/>
    <m/>
    <s v="OK"/>
    <n v="547400"/>
    <n v="0"/>
    <m/>
    <n v="0"/>
    <m/>
    <n v="547400"/>
    <n v="0"/>
    <n v="0"/>
    <n v="0"/>
    <m/>
    <m/>
    <n v="0"/>
    <n v="203528523515198"/>
    <m/>
    <n v="0"/>
    <n v="0"/>
    <m/>
    <d v="2021-01-26T00:00:00"/>
    <m/>
    <n v="2"/>
    <m/>
    <s v="SI"/>
    <n v="1"/>
    <n v="20211230"/>
    <n v="20211223"/>
    <n v="547400"/>
    <n v="0"/>
    <n v="20220131"/>
  </r>
  <r>
    <n v="901153925"/>
    <s v="Clinica Nueva el Lago SAS"/>
    <s v="EUL"/>
    <n v="204"/>
    <s v="EUL"/>
    <n v="204"/>
    <m/>
    <s v="EUL_204"/>
    <s v="901153925_EUL_204"/>
    <d v="2021-04-13T00:00:00"/>
    <n v="196792"/>
    <n v="196792"/>
    <s v="C)Glosas total pendiente por respuesta de IPS"/>
    <x v="2"/>
    <m/>
    <m/>
    <m/>
    <n v="196792"/>
    <s v="DEVOLUCION"/>
    <s v="OK"/>
    <n v="196792"/>
    <n v="0"/>
    <m/>
    <n v="196792"/>
    <s v="SE DEVUELVE FACTURA NO PBS PRESENTA INCONSISTENCIA EN:1-CODIG CUM 19993729-03 MDTO MIPRES 20201107139024175782011NO EXITO NO CUENTA CON AUTORIZACION (/INDICACION INVIMA, USOINDICADO EN ASMA Y CRUP)2- FALTA CODIGO MIPRES EN LA FACTURAO DETALLADO DE LOS ALIMENTOS; ALIMENTO GLYTROL NO REPORTADOEN LA WEB SERVICE. 3- ALIMENTO GLUCERNA 1.5 CODIGO EN FACTURA, NO REPORTADA EN LA WEB SERVICE. FAVOR ANEXAR ID DE REPORTE.GLADYS VIVAS"/>
    <n v="0"/>
    <n v="196792"/>
    <n v="0"/>
    <n v="0"/>
    <m/>
    <m/>
    <n v="0"/>
    <m/>
    <m/>
    <n v="0"/>
    <n v="196792"/>
    <s v="SE DEVUELVE FACTURA NO PBS PRESENTA INCONSISTENCIA EN:1-CODIG CUM 19993729-03 MDTO MIPRES 20201107139024175782011NO EXITO NO CUENTA CON AUTORIZACION (/INDICACION INVIMA, USOINDICADO EN ASMA Y CRUP)2- FALTA CODIGO MIPRES EN LA FACTURAO DETALLADO DE LOS ALIMENTOS; ALIMENTO GLYTROL NO REPORTADOEN LA WEB SERVICE. 3- ALIMENTO GLUCERNA 1.5 CODIGO EN FACTURA, NO REPORTADA EN LA WEB SERVICE. FAVOR ANEXAR ID DE REPORTE.GLADYS VIVAS"/>
    <d v="2021-04-13T00:00:00"/>
    <m/>
    <n v="9"/>
    <m/>
    <s v="SI"/>
    <n v="1"/>
    <n v="21001231"/>
    <n v="20210504"/>
    <n v="196792"/>
    <n v="0"/>
    <n v="20220131"/>
  </r>
  <r>
    <n v="901153925"/>
    <s v="Clinica Nueva el Lago SAS"/>
    <s v="EHL"/>
    <n v="169"/>
    <s v="EHL"/>
    <n v="169"/>
    <m/>
    <s v="EHL_169"/>
    <s v="901153925_EHL_169"/>
    <d v="2021-04-13T00:00:00"/>
    <n v="460000"/>
    <n v="460000"/>
    <s v="C)Glosas total pendiente por respuesta de IPS"/>
    <x v="3"/>
    <m/>
    <m/>
    <m/>
    <n v="460000"/>
    <s v="GLOSA"/>
    <s v="OK"/>
    <n v="2760000"/>
    <n v="0"/>
    <m/>
    <n v="460000"/>
    <s v="se glosa factura 1 dia de estancia ultimo dia de egreso nofacturable administrativo $460,000.gladys vivas."/>
    <n v="2300000"/>
    <n v="460000"/>
    <n v="0"/>
    <n v="0"/>
    <m/>
    <m/>
    <n v="0"/>
    <n v="210088516298268"/>
    <m/>
    <n v="0"/>
    <n v="460000"/>
    <s v="se glosa factura 1 dia de estancia ultimo dia de egreso nofacturable administrativo $460,000.gladys vivas."/>
    <d v="2021-04-13T00:00:00"/>
    <m/>
    <n v="9"/>
    <m/>
    <s v="SI"/>
    <n v="1"/>
    <n v="21001231"/>
    <n v="20210504"/>
    <n v="2760000"/>
    <n v="0"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F2A169-69FF-48F4-9D8E-507D0A5A140C}" name="TablaDinámica9" cacheId="5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8">
    <pivotField showAll="0"/>
    <pivotField showAll="0"/>
    <pivotField showAll="0"/>
    <pivotField numFmtId="1"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2"/>
        <item x="0"/>
        <item x="3"/>
        <item t="default"/>
      </items>
    </pivotField>
    <pivotField showAll="0"/>
    <pivotField showAll="0"/>
    <pivotField showAll="0"/>
    <pivotField numFmtId="164" showAll="0"/>
    <pivotField showAll="0"/>
    <pivotField showAll="0"/>
    <pivotField numFmtId="164"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4"/>
    <dataField name="Suma de VALOR GLOSA DV" fld="23" baseField="0" baseItem="0" numFmtId="164"/>
  </dataFields>
  <formats count="1"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zoomScale="70" zoomScaleNormal="70" workbookViewId="0">
      <selection activeCell="D22" sqref="D22"/>
    </sheetView>
  </sheetViews>
  <sheetFormatPr baseColWidth="10" defaultRowHeight="15" x14ac:dyDescent="0.25"/>
  <cols>
    <col min="1" max="1" width="14.28515625" bestFit="1" customWidth="1"/>
    <col min="2" max="2" width="25.42578125" bestFit="1" customWidth="1"/>
    <col min="3" max="3" width="8.7109375" bestFit="1" customWidth="1"/>
    <col min="4" max="4" width="11.5703125" bestFit="1" customWidth="1"/>
    <col min="5" max="5" width="16.7109375" bestFit="1" customWidth="1"/>
    <col min="6" max="7" width="15.5703125" bestFit="1" customWidth="1"/>
    <col min="8" max="8" width="12.7109375" bestFit="1" customWidth="1"/>
  </cols>
  <sheetData>
    <row r="1" spans="1:8" s="1" customFormat="1" x14ac:dyDescent="0.25"/>
    <row r="2" spans="1:8" s="1" customFormat="1" x14ac:dyDescent="0.25">
      <c r="C2" s="72" t="s">
        <v>7</v>
      </c>
      <c r="D2" s="72"/>
      <c r="E2" s="72"/>
      <c r="F2" s="72"/>
      <c r="G2" s="72"/>
    </row>
    <row r="3" spans="1:8" s="1" customFormat="1" x14ac:dyDescent="0.25">
      <c r="C3" s="72" t="s">
        <v>14</v>
      </c>
      <c r="D3" s="72"/>
      <c r="E3" s="72"/>
      <c r="F3" s="72"/>
      <c r="G3" s="72"/>
    </row>
    <row r="4" spans="1:8" s="1" customFormat="1" x14ac:dyDescent="0.25">
      <c r="C4" s="72" t="s">
        <v>15</v>
      </c>
      <c r="D4" s="72"/>
      <c r="E4" s="72"/>
      <c r="F4" s="72"/>
      <c r="G4" s="72"/>
    </row>
    <row r="5" spans="1:8" s="1" customFormat="1" x14ac:dyDescent="0.25">
      <c r="C5" s="72" t="s">
        <v>16</v>
      </c>
      <c r="D5" s="72"/>
      <c r="E5" s="72"/>
      <c r="F5" s="72"/>
      <c r="G5" s="72"/>
    </row>
    <row r="6" spans="1:8" s="1" customFormat="1" x14ac:dyDescent="0.25"/>
    <row r="7" spans="1:8" ht="15" customHeight="1" x14ac:dyDescent="0.25">
      <c r="A7" s="7" t="s">
        <v>0</v>
      </c>
      <c r="B7" s="8" t="s">
        <v>6</v>
      </c>
      <c r="C7" s="7" t="s">
        <v>1</v>
      </c>
      <c r="D7" s="8" t="s">
        <v>5</v>
      </c>
      <c r="E7" s="8" t="s">
        <v>4</v>
      </c>
      <c r="F7" s="8" t="s">
        <v>3</v>
      </c>
      <c r="G7" s="8" t="s">
        <v>2</v>
      </c>
      <c r="H7" s="8" t="s">
        <v>13</v>
      </c>
    </row>
    <row r="8" spans="1:8" ht="15" customHeight="1" x14ac:dyDescent="0.25">
      <c r="A8" s="2" t="s">
        <v>8</v>
      </c>
      <c r="B8" s="2" t="s">
        <v>9</v>
      </c>
      <c r="C8" s="3" t="s">
        <v>10</v>
      </c>
      <c r="D8" s="3">
        <v>114</v>
      </c>
      <c r="E8" s="4">
        <v>44222</v>
      </c>
      <c r="F8" s="5">
        <v>547400</v>
      </c>
      <c r="G8" s="5">
        <v>547400</v>
      </c>
      <c r="H8" s="6">
        <v>0</v>
      </c>
    </row>
    <row r="9" spans="1:8" ht="15" customHeight="1" x14ac:dyDescent="0.25">
      <c r="A9" s="2" t="s">
        <v>8</v>
      </c>
      <c r="B9" s="2" t="s">
        <v>9</v>
      </c>
      <c r="C9" s="3" t="s">
        <v>11</v>
      </c>
      <c r="D9" s="3">
        <v>169</v>
      </c>
      <c r="E9" s="4">
        <v>44299</v>
      </c>
      <c r="F9" s="5">
        <v>2760000</v>
      </c>
      <c r="G9" s="5">
        <v>460000</v>
      </c>
      <c r="H9" s="5">
        <v>460000</v>
      </c>
    </row>
    <row r="10" spans="1:8" ht="15" customHeight="1" x14ac:dyDescent="0.25">
      <c r="A10" s="2" t="s">
        <v>8</v>
      </c>
      <c r="B10" s="2" t="s">
        <v>9</v>
      </c>
      <c r="C10" s="3" t="s">
        <v>10</v>
      </c>
      <c r="D10" s="3">
        <v>204</v>
      </c>
      <c r="E10" s="4">
        <v>44299</v>
      </c>
      <c r="F10" s="5">
        <v>196792</v>
      </c>
      <c r="G10" s="5">
        <v>196792</v>
      </c>
      <c r="H10" s="5">
        <v>196792</v>
      </c>
    </row>
    <row r="11" spans="1:8" ht="15" customHeight="1" x14ac:dyDescent="0.25">
      <c r="A11" s="2" t="s">
        <v>8</v>
      </c>
      <c r="B11" s="2" t="s">
        <v>9</v>
      </c>
      <c r="C11" s="3" t="s">
        <v>12</v>
      </c>
      <c r="D11" s="3">
        <v>43</v>
      </c>
      <c r="E11" s="4">
        <v>44328</v>
      </c>
      <c r="F11" s="5">
        <v>75000</v>
      </c>
      <c r="G11" s="5">
        <v>75000</v>
      </c>
      <c r="H11" s="6">
        <v>0</v>
      </c>
    </row>
    <row r="12" spans="1:8" ht="15" customHeight="1" x14ac:dyDescent="0.25">
      <c r="A12" s="2" t="s">
        <v>8</v>
      </c>
      <c r="B12" s="2" t="s">
        <v>9</v>
      </c>
      <c r="C12" s="3" t="s">
        <v>11</v>
      </c>
      <c r="D12" s="3">
        <v>189</v>
      </c>
      <c r="E12" s="4">
        <v>44328</v>
      </c>
      <c r="F12" s="5">
        <v>9874000</v>
      </c>
      <c r="G12" s="5">
        <v>9874000</v>
      </c>
      <c r="H12" s="6">
        <v>0</v>
      </c>
    </row>
    <row r="13" spans="1:8" ht="15" customHeight="1" x14ac:dyDescent="0.25">
      <c r="A13" s="2" t="s">
        <v>8</v>
      </c>
      <c r="B13" s="2" t="s">
        <v>9</v>
      </c>
      <c r="C13" s="3" t="s">
        <v>10</v>
      </c>
      <c r="D13" s="3">
        <v>238</v>
      </c>
      <c r="E13" s="4">
        <v>44341</v>
      </c>
      <c r="F13" s="5">
        <v>276994</v>
      </c>
      <c r="G13" s="5">
        <v>276994</v>
      </c>
      <c r="H13" s="6">
        <v>0</v>
      </c>
    </row>
    <row r="14" spans="1:8" ht="15" customHeight="1" x14ac:dyDescent="0.25">
      <c r="A14" s="2" t="s">
        <v>8</v>
      </c>
      <c r="B14" s="2" t="s">
        <v>9</v>
      </c>
      <c r="C14" s="3" t="s">
        <v>11</v>
      </c>
      <c r="D14" s="3">
        <v>213</v>
      </c>
      <c r="E14" s="4">
        <v>44371</v>
      </c>
      <c r="F14" s="5">
        <v>4988800</v>
      </c>
      <c r="G14" s="5">
        <v>4988800</v>
      </c>
      <c r="H14" s="6">
        <v>0</v>
      </c>
    </row>
    <row r="15" spans="1:8" ht="15" customHeight="1" x14ac:dyDescent="0.25">
      <c r="A15" s="2" t="s">
        <v>8</v>
      </c>
      <c r="B15" s="2" t="s">
        <v>9</v>
      </c>
      <c r="C15" s="3" t="s">
        <v>10</v>
      </c>
      <c r="D15" s="3">
        <v>262</v>
      </c>
      <c r="E15" s="4">
        <v>44371</v>
      </c>
      <c r="F15" s="5">
        <v>156144</v>
      </c>
      <c r="G15" s="5">
        <v>156144</v>
      </c>
      <c r="H15" s="6">
        <v>0</v>
      </c>
    </row>
    <row r="16" spans="1:8" ht="15" customHeight="1" x14ac:dyDescent="0.25">
      <c r="A16" s="2" t="s">
        <v>8</v>
      </c>
      <c r="B16" s="2" t="s">
        <v>9</v>
      </c>
      <c r="C16" s="3" t="s">
        <v>10</v>
      </c>
      <c r="D16" s="3">
        <v>263</v>
      </c>
      <c r="E16" s="4">
        <v>44371</v>
      </c>
      <c r="F16" s="5">
        <v>168939</v>
      </c>
      <c r="G16" s="5">
        <v>168939</v>
      </c>
      <c r="H16" s="6">
        <v>0</v>
      </c>
    </row>
    <row r="17" spans="1:8" ht="15" customHeight="1" x14ac:dyDescent="0.25">
      <c r="A17" s="2" t="s">
        <v>8</v>
      </c>
      <c r="B17" s="2" t="s">
        <v>9</v>
      </c>
      <c r="C17" s="3" t="s">
        <v>11</v>
      </c>
      <c r="D17" s="3">
        <v>264</v>
      </c>
      <c r="E17" s="4">
        <v>44421</v>
      </c>
      <c r="F17" s="5">
        <v>14241080</v>
      </c>
      <c r="G17" s="5">
        <v>14241080</v>
      </c>
      <c r="H17" s="6">
        <v>0</v>
      </c>
    </row>
    <row r="18" spans="1:8" ht="15" customHeight="1" x14ac:dyDescent="0.25">
      <c r="A18" s="2" t="s">
        <v>8</v>
      </c>
      <c r="B18" s="2" t="s">
        <v>9</v>
      </c>
      <c r="C18" s="3" t="s">
        <v>10</v>
      </c>
      <c r="D18" s="3">
        <v>321</v>
      </c>
      <c r="E18" s="4">
        <v>44448</v>
      </c>
      <c r="F18" s="5">
        <v>80000</v>
      </c>
      <c r="G18" s="5">
        <v>80000</v>
      </c>
      <c r="H18" s="6">
        <v>0</v>
      </c>
    </row>
    <row r="19" spans="1:8" ht="15" customHeight="1" x14ac:dyDescent="0.25">
      <c r="A19" s="2" t="s">
        <v>8</v>
      </c>
      <c r="B19" s="2" t="s">
        <v>9</v>
      </c>
      <c r="C19" s="3" t="s">
        <v>11</v>
      </c>
      <c r="D19" s="3">
        <v>285</v>
      </c>
      <c r="E19" s="4">
        <v>44454</v>
      </c>
      <c r="F19" s="5">
        <v>7736435</v>
      </c>
      <c r="G19" s="5">
        <v>7736435</v>
      </c>
      <c r="H19" s="6">
        <v>0</v>
      </c>
    </row>
    <row r="20" spans="1:8" ht="15" customHeight="1" x14ac:dyDescent="0.25">
      <c r="A20" s="2" t="s">
        <v>8</v>
      </c>
      <c r="B20" s="2" t="s">
        <v>9</v>
      </c>
      <c r="C20" s="3" t="s">
        <v>11</v>
      </c>
      <c r="D20" s="3">
        <v>286</v>
      </c>
      <c r="E20" s="4">
        <v>44454</v>
      </c>
      <c r="F20" s="5">
        <v>2150000</v>
      </c>
      <c r="G20" s="5">
        <v>2150000</v>
      </c>
      <c r="H20" s="6">
        <v>0</v>
      </c>
    </row>
    <row r="21" spans="1:8" ht="15" customHeight="1" x14ac:dyDescent="0.25">
      <c r="A21" s="2" t="s">
        <v>8</v>
      </c>
      <c r="B21" s="2" t="s">
        <v>9</v>
      </c>
      <c r="C21" s="3" t="s">
        <v>10</v>
      </c>
      <c r="D21" s="3">
        <v>333</v>
      </c>
      <c r="E21" s="4">
        <v>44454</v>
      </c>
      <c r="F21" s="5">
        <v>70000</v>
      </c>
      <c r="G21" s="5">
        <v>70000</v>
      </c>
      <c r="H21" s="6">
        <v>0</v>
      </c>
    </row>
    <row r="22" spans="1:8" ht="15" customHeight="1" x14ac:dyDescent="0.25">
      <c r="A22" s="2" t="s">
        <v>8</v>
      </c>
      <c r="B22" s="2" t="s">
        <v>9</v>
      </c>
      <c r="C22" s="3" t="s">
        <v>11</v>
      </c>
      <c r="D22" s="3">
        <v>323</v>
      </c>
      <c r="E22" s="4">
        <v>44532</v>
      </c>
      <c r="F22" s="5">
        <v>6003590</v>
      </c>
      <c r="G22" s="5">
        <v>6003590</v>
      </c>
      <c r="H22" s="6">
        <v>0</v>
      </c>
    </row>
    <row r="23" spans="1:8" ht="15" customHeight="1" x14ac:dyDescent="0.25">
      <c r="A23" s="2" t="s">
        <v>8</v>
      </c>
      <c r="B23" s="2" t="s">
        <v>9</v>
      </c>
      <c r="C23" s="3" t="s">
        <v>10</v>
      </c>
      <c r="D23" s="3">
        <v>401</v>
      </c>
      <c r="E23" s="4">
        <v>44533</v>
      </c>
      <c r="F23" s="5">
        <v>216994</v>
      </c>
      <c r="G23" s="5">
        <v>216994</v>
      </c>
      <c r="H23" s="6">
        <v>0</v>
      </c>
    </row>
    <row r="24" spans="1:8" ht="15" customHeight="1" x14ac:dyDescent="0.25">
      <c r="A24" s="2" t="s">
        <v>8</v>
      </c>
      <c r="B24" s="2" t="s">
        <v>9</v>
      </c>
      <c r="C24" s="3" t="s">
        <v>10</v>
      </c>
      <c r="D24" s="3">
        <v>402</v>
      </c>
      <c r="E24" s="4">
        <v>44537</v>
      </c>
      <c r="F24" s="5">
        <v>80000</v>
      </c>
      <c r="G24" s="5">
        <v>80000</v>
      </c>
      <c r="H24" s="6">
        <v>0</v>
      </c>
    </row>
    <row r="25" spans="1:8" ht="15" customHeight="1" x14ac:dyDescent="0.25">
      <c r="A25" s="2" t="s">
        <v>8</v>
      </c>
      <c r="B25" s="2" t="s">
        <v>9</v>
      </c>
      <c r="C25" s="3" t="s">
        <v>10</v>
      </c>
      <c r="D25" s="3">
        <v>404</v>
      </c>
      <c r="E25" s="4">
        <v>44537</v>
      </c>
      <c r="F25" s="5">
        <v>80000</v>
      </c>
      <c r="G25" s="5">
        <v>80000</v>
      </c>
      <c r="H25" s="6">
        <v>0</v>
      </c>
    </row>
    <row r="26" spans="1:8" ht="15" customHeight="1" x14ac:dyDescent="0.25">
      <c r="A26" s="2" t="s">
        <v>8</v>
      </c>
      <c r="B26" s="2" t="s">
        <v>9</v>
      </c>
      <c r="C26" s="3" t="s">
        <v>11</v>
      </c>
      <c r="D26" s="3">
        <v>328</v>
      </c>
      <c r="E26" s="4">
        <v>44541</v>
      </c>
      <c r="F26" s="5">
        <v>10698400</v>
      </c>
      <c r="G26" s="5">
        <v>10698400</v>
      </c>
      <c r="H26" s="6">
        <v>0</v>
      </c>
    </row>
    <row r="27" spans="1:8" ht="15" customHeight="1" x14ac:dyDescent="0.25">
      <c r="A27" s="2" t="s">
        <v>8</v>
      </c>
      <c r="B27" s="2" t="s">
        <v>9</v>
      </c>
      <c r="C27" s="3" t="s">
        <v>11</v>
      </c>
      <c r="D27" s="3">
        <v>329</v>
      </c>
      <c r="E27" s="4">
        <v>44541</v>
      </c>
      <c r="F27" s="5">
        <v>4140000</v>
      </c>
      <c r="G27" s="5">
        <v>4140000</v>
      </c>
      <c r="H27" s="6">
        <v>0</v>
      </c>
    </row>
    <row r="28" spans="1:8" ht="15.75" x14ac:dyDescent="0.25">
      <c r="F28" s="9">
        <f>SUM(F8:F27)</f>
        <v>64540568</v>
      </c>
      <c r="G28" s="9">
        <f>SUM(G8:G27)</f>
        <v>62240568</v>
      </c>
      <c r="H28" s="9">
        <f>SUM(H8:H27)</f>
        <v>656792</v>
      </c>
    </row>
  </sheetData>
  <mergeCells count="4">
    <mergeCell ref="C2:G2"/>
    <mergeCell ref="C3:G3"/>
    <mergeCell ref="C4:G4"/>
    <mergeCell ref="C5:G5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4A55-6047-4B42-88E8-F4E94F94D6BF}">
  <dimension ref="A3:D8"/>
  <sheetViews>
    <sheetView showGridLines="0" zoomScale="85" zoomScaleNormal="85" workbookViewId="0">
      <selection activeCell="D8" sqref="A3:D8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3.140625" bestFit="1" customWidth="1"/>
    <col min="4" max="4" width="24.7109375" bestFit="1" customWidth="1"/>
  </cols>
  <sheetData>
    <row r="3" spans="1:4" x14ac:dyDescent="0.25">
      <c r="A3" s="27" t="s">
        <v>115</v>
      </c>
      <c r="B3" s="1" t="s">
        <v>117</v>
      </c>
      <c r="C3" s="1" t="s">
        <v>118</v>
      </c>
      <c r="D3" s="1" t="s">
        <v>119</v>
      </c>
    </row>
    <row r="4" spans="1:4" x14ac:dyDescent="0.25">
      <c r="A4" s="28" t="s">
        <v>112</v>
      </c>
      <c r="B4" s="29">
        <v>1</v>
      </c>
      <c r="C4" s="30">
        <v>547400</v>
      </c>
      <c r="D4" s="30">
        <v>0</v>
      </c>
    </row>
    <row r="5" spans="1:4" x14ac:dyDescent="0.25">
      <c r="A5" s="28" t="s">
        <v>113</v>
      </c>
      <c r="B5" s="29">
        <v>1</v>
      </c>
      <c r="C5" s="30">
        <v>196792</v>
      </c>
      <c r="D5" s="30">
        <v>196792</v>
      </c>
    </row>
    <row r="6" spans="1:4" x14ac:dyDescent="0.25">
      <c r="A6" s="28" t="s">
        <v>111</v>
      </c>
      <c r="B6" s="29">
        <v>17</v>
      </c>
      <c r="C6" s="30">
        <v>61036376</v>
      </c>
      <c r="D6" s="30">
        <v>0</v>
      </c>
    </row>
    <row r="7" spans="1:4" x14ac:dyDescent="0.25">
      <c r="A7" s="28" t="s">
        <v>114</v>
      </c>
      <c r="B7" s="29">
        <v>1</v>
      </c>
      <c r="C7" s="30">
        <v>460000</v>
      </c>
      <c r="D7" s="30">
        <v>460000</v>
      </c>
    </row>
    <row r="8" spans="1:4" x14ac:dyDescent="0.25">
      <c r="A8" s="28" t="s">
        <v>116</v>
      </c>
      <c r="B8" s="29">
        <v>20</v>
      </c>
      <c r="C8" s="30">
        <v>62240568</v>
      </c>
      <c r="D8" s="30">
        <v>656792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10D6E-F1F5-44C6-8DFD-41955ABAB5A4}">
  <dimension ref="A1:AV22"/>
  <sheetViews>
    <sheetView showGridLines="0" workbookViewId="0">
      <selection activeCell="B5" sqref="B5"/>
    </sheetView>
  </sheetViews>
  <sheetFormatPr baseColWidth="10" defaultRowHeight="15" x14ac:dyDescent="0.25"/>
  <cols>
    <col min="11" max="12" width="14.140625" bestFit="1" customWidth="1"/>
    <col min="13" max="13" width="25.7109375" customWidth="1"/>
    <col min="14" max="14" width="26.5703125" bestFit="1" customWidth="1"/>
    <col min="22" max="22" width="11.42578125" style="1"/>
    <col min="24" max="25" width="11.42578125" style="1"/>
  </cols>
  <sheetData>
    <row r="1" spans="1:48" s="1" customFormat="1" x14ac:dyDescent="0.25">
      <c r="J1" s="1" t="s">
        <v>110</v>
      </c>
      <c r="K1" s="26">
        <f>SUBTOTAL(9,K3:K22)</f>
        <v>62240568</v>
      </c>
      <c r="L1" s="26">
        <f>SUBTOTAL(9,L3:L22)</f>
        <v>62240568</v>
      </c>
    </row>
    <row r="2" spans="1:48" s="18" customFormat="1" ht="63" x14ac:dyDescent="0.25">
      <c r="A2" s="10" t="s">
        <v>17</v>
      </c>
      <c r="B2" s="10" t="s">
        <v>18</v>
      </c>
      <c r="C2" s="10" t="s">
        <v>19</v>
      </c>
      <c r="D2" s="11" t="s">
        <v>5</v>
      </c>
      <c r="E2" s="10" t="s">
        <v>22</v>
      </c>
      <c r="F2" s="10" t="s">
        <v>23</v>
      </c>
      <c r="G2" s="10" t="s">
        <v>24</v>
      </c>
      <c r="H2" s="12" t="s">
        <v>20</v>
      </c>
      <c r="I2" s="13" t="s">
        <v>21</v>
      </c>
      <c r="J2" s="10" t="s">
        <v>25</v>
      </c>
      <c r="K2" s="14" t="s">
        <v>26</v>
      </c>
      <c r="L2" s="14" t="s">
        <v>27</v>
      </c>
      <c r="M2" s="10" t="s">
        <v>28</v>
      </c>
      <c r="N2" s="15" t="s">
        <v>109</v>
      </c>
      <c r="O2" s="15" t="s">
        <v>29</v>
      </c>
      <c r="P2" s="15" t="s">
        <v>24</v>
      </c>
      <c r="Q2" s="15" t="s">
        <v>30</v>
      </c>
      <c r="R2" s="16" t="s">
        <v>31</v>
      </c>
      <c r="S2" s="15" t="s">
        <v>32</v>
      </c>
      <c r="T2" s="10" t="s">
        <v>33</v>
      </c>
      <c r="U2" s="14" t="s">
        <v>34</v>
      </c>
      <c r="V2" s="17" t="s">
        <v>44</v>
      </c>
      <c r="W2" s="13" t="s">
        <v>57</v>
      </c>
      <c r="X2" s="17" t="s">
        <v>45</v>
      </c>
      <c r="Y2" s="13" t="s">
        <v>46</v>
      </c>
      <c r="Z2" s="14" t="s">
        <v>35</v>
      </c>
      <c r="AA2" s="14" t="s">
        <v>36</v>
      </c>
      <c r="AB2" s="17" t="s">
        <v>38</v>
      </c>
      <c r="AC2" s="17" t="s">
        <v>37</v>
      </c>
      <c r="AD2" s="13" t="s">
        <v>39</v>
      </c>
      <c r="AE2" s="13" t="s">
        <v>40</v>
      </c>
      <c r="AF2" s="17" t="s">
        <v>41</v>
      </c>
      <c r="AG2" s="10" t="s">
        <v>42</v>
      </c>
      <c r="AH2" s="10" t="s">
        <v>43</v>
      </c>
      <c r="AI2" s="17" t="s">
        <v>44</v>
      </c>
      <c r="AJ2" s="17" t="s">
        <v>45</v>
      </c>
      <c r="AK2" s="13" t="s">
        <v>46</v>
      </c>
      <c r="AL2" s="10" t="s">
        <v>47</v>
      </c>
      <c r="AM2" s="10" t="s">
        <v>48</v>
      </c>
      <c r="AN2" s="10" t="s">
        <v>49</v>
      </c>
      <c r="AO2" s="10" t="s">
        <v>50</v>
      </c>
      <c r="AP2" s="10" t="s">
        <v>51</v>
      </c>
      <c r="AQ2" s="10" t="s">
        <v>52</v>
      </c>
      <c r="AR2" s="10" t="s">
        <v>53</v>
      </c>
      <c r="AS2" s="10" t="s">
        <v>54</v>
      </c>
      <c r="AT2" s="14" t="s">
        <v>55</v>
      </c>
      <c r="AU2" s="14" t="s">
        <v>56</v>
      </c>
      <c r="AV2" s="10" t="s">
        <v>58</v>
      </c>
    </row>
    <row r="3" spans="1:48" s="24" customFormat="1" ht="10.5" x14ac:dyDescent="0.15">
      <c r="A3" s="19">
        <v>901153925</v>
      </c>
      <c r="B3" s="19" t="s">
        <v>9</v>
      </c>
      <c r="C3" s="20" t="s">
        <v>12</v>
      </c>
      <c r="D3" s="21">
        <v>43</v>
      </c>
      <c r="E3" s="19"/>
      <c r="F3" s="19"/>
      <c r="G3" s="19"/>
      <c r="H3" s="21" t="s">
        <v>59</v>
      </c>
      <c r="I3" s="19" t="s">
        <v>60</v>
      </c>
      <c r="J3" s="22">
        <v>44328</v>
      </c>
      <c r="K3" s="23">
        <v>75000</v>
      </c>
      <c r="L3" s="23">
        <v>75000</v>
      </c>
      <c r="M3" s="19" t="s">
        <v>61</v>
      </c>
      <c r="N3" s="19" t="s">
        <v>111</v>
      </c>
      <c r="O3" s="19"/>
      <c r="P3" s="19"/>
      <c r="Q3" s="19"/>
      <c r="R3" s="23">
        <v>0</v>
      </c>
      <c r="S3" s="19"/>
      <c r="T3" s="19" t="s">
        <v>62</v>
      </c>
      <c r="U3" s="23">
        <v>0</v>
      </c>
      <c r="V3" s="23">
        <v>0</v>
      </c>
      <c r="W3" s="19"/>
      <c r="X3" s="23">
        <v>0</v>
      </c>
      <c r="Y3" s="19"/>
      <c r="Z3" s="23">
        <v>0</v>
      </c>
      <c r="AA3" s="23">
        <v>0</v>
      </c>
      <c r="AB3" s="23">
        <v>0</v>
      </c>
      <c r="AC3" s="23">
        <v>0</v>
      </c>
      <c r="AD3" s="19"/>
      <c r="AE3" s="19"/>
      <c r="AF3" s="23">
        <v>0</v>
      </c>
      <c r="AG3" s="19"/>
      <c r="AH3" s="19"/>
      <c r="AI3" s="23">
        <v>0</v>
      </c>
      <c r="AJ3" s="23">
        <v>0</v>
      </c>
      <c r="AK3" s="19"/>
      <c r="AL3" s="22">
        <v>44328</v>
      </c>
      <c r="AM3" s="19"/>
      <c r="AN3" s="19"/>
      <c r="AO3" s="19"/>
      <c r="AP3" s="19" t="s">
        <v>63</v>
      </c>
      <c r="AQ3" s="19"/>
      <c r="AR3" s="19"/>
      <c r="AS3" s="19"/>
      <c r="AT3" s="23">
        <v>0</v>
      </c>
      <c r="AU3" s="23">
        <v>0</v>
      </c>
      <c r="AV3" s="25">
        <v>20220131</v>
      </c>
    </row>
    <row r="4" spans="1:48" s="24" customFormat="1" ht="10.5" x14ac:dyDescent="0.15">
      <c r="A4" s="19">
        <v>901153925</v>
      </c>
      <c r="B4" s="19" t="s">
        <v>9</v>
      </c>
      <c r="C4" s="20" t="s">
        <v>11</v>
      </c>
      <c r="D4" s="21">
        <v>189</v>
      </c>
      <c r="E4" s="19"/>
      <c r="F4" s="19"/>
      <c r="G4" s="19"/>
      <c r="H4" s="21" t="s">
        <v>64</v>
      </c>
      <c r="I4" s="19" t="s">
        <v>65</v>
      </c>
      <c r="J4" s="22">
        <v>44328</v>
      </c>
      <c r="K4" s="23">
        <v>9874000</v>
      </c>
      <c r="L4" s="23">
        <v>9874000</v>
      </c>
      <c r="M4" s="19" t="s">
        <v>61</v>
      </c>
      <c r="N4" s="19" t="s">
        <v>111</v>
      </c>
      <c r="O4" s="19"/>
      <c r="P4" s="19"/>
      <c r="Q4" s="19"/>
      <c r="R4" s="23">
        <v>0</v>
      </c>
      <c r="S4" s="19"/>
      <c r="T4" s="19" t="s">
        <v>62</v>
      </c>
      <c r="U4" s="23">
        <v>0</v>
      </c>
      <c r="V4" s="23">
        <v>0</v>
      </c>
      <c r="W4" s="19"/>
      <c r="X4" s="23">
        <v>0</v>
      </c>
      <c r="Y4" s="19"/>
      <c r="Z4" s="23">
        <v>0</v>
      </c>
      <c r="AA4" s="23">
        <v>0</v>
      </c>
      <c r="AB4" s="23">
        <v>0</v>
      </c>
      <c r="AC4" s="23">
        <v>0</v>
      </c>
      <c r="AD4" s="19"/>
      <c r="AE4" s="19"/>
      <c r="AF4" s="23">
        <v>0</v>
      </c>
      <c r="AG4" s="19"/>
      <c r="AH4" s="19"/>
      <c r="AI4" s="23">
        <v>0</v>
      </c>
      <c r="AJ4" s="23">
        <v>0</v>
      </c>
      <c r="AK4" s="19"/>
      <c r="AL4" s="22">
        <v>44328</v>
      </c>
      <c r="AM4" s="19"/>
      <c r="AN4" s="19"/>
      <c r="AO4" s="19"/>
      <c r="AP4" s="19" t="s">
        <v>63</v>
      </c>
      <c r="AQ4" s="19"/>
      <c r="AR4" s="19"/>
      <c r="AS4" s="19"/>
      <c r="AT4" s="23">
        <v>0</v>
      </c>
      <c r="AU4" s="23">
        <v>0</v>
      </c>
      <c r="AV4" s="25">
        <v>20220131</v>
      </c>
    </row>
    <row r="5" spans="1:48" s="24" customFormat="1" ht="10.5" x14ac:dyDescent="0.15">
      <c r="A5" s="19">
        <v>901153925</v>
      </c>
      <c r="B5" s="19" t="s">
        <v>9</v>
      </c>
      <c r="C5" s="20" t="s">
        <v>11</v>
      </c>
      <c r="D5" s="21">
        <v>213</v>
      </c>
      <c r="E5" s="19"/>
      <c r="F5" s="19"/>
      <c r="G5" s="19"/>
      <c r="H5" s="21" t="s">
        <v>66</v>
      </c>
      <c r="I5" s="19" t="s">
        <v>67</v>
      </c>
      <c r="J5" s="22">
        <v>44371</v>
      </c>
      <c r="K5" s="23">
        <v>4988800</v>
      </c>
      <c r="L5" s="23">
        <v>4988800</v>
      </c>
      <c r="M5" s="19" t="s">
        <v>61</v>
      </c>
      <c r="N5" s="19" t="s">
        <v>111</v>
      </c>
      <c r="O5" s="19"/>
      <c r="P5" s="19"/>
      <c r="Q5" s="19"/>
      <c r="R5" s="23">
        <v>0</v>
      </c>
      <c r="S5" s="19"/>
      <c r="T5" s="19" t="s">
        <v>62</v>
      </c>
      <c r="U5" s="23">
        <v>0</v>
      </c>
      <c r="V5" s="23">
        <v>0</v>
      </c>
      <c r="W5" s="19"/>
      <c r="X5" s="23">
        <v>0</v>
      </c>
      <c r="Y5" s="19"/>
      <c r="Z5" s="23">
        <v>0</v>
      </c>
      <c r="AA5" s="23">
        <v>0</v>
      </c>
      <c r="AB5" s="23">
        <v>0</v>
      </c>
      <c r="AC5" s="23">
        <v>0</v>
      </c>
      <c r="AD5" s="19"/>
      <c r="AE5" s="19"/>
      <c r="AF5" s="23">
        <v>0</v>
      </c>
      <c r="AG5" s="19"/>
      <c r="AH5" s="19"/>
      <c r="AI5" s="23">
        <v>0</v>
      </c>
      <c r="AJ5" s="23">
        <v>0</v>
      </c>
      <c r="AK5" s="19"/>
      <c r="AL5" s="22">
        <v>44371</v>
      </c>
      <c r="AM5" s="19"/>
      <c r="AN5" s="19"/>
      <c r="AO5" s="19"/>
      <c r="AP5" s="19" t="s">
        <v>63</v>
      </c>
      <c r="AQ5" s="19"/>
      <c r="AR5" s="19"/>
      <c r="AS5" s="19"/>
      <c r="AT5" s="23">
        <v>0</v>
      </c>
      <c r="AU5" s="23">
        <v>0</v>
      </c>
      <c r="AV5" s="25">
        <v>20220131</v>
      </c>
    </row>
    <row r="6" spans="1:48" s="24" customFormat="1" ht="10.5" x14ac:dyDescent="0.15">
      <c r="A6" s="19">
        <v>901153925</v>
      </c>
      <c r="B6" s="19" t="s">
        <v>9</v>
      </c>
      <c r="C6" s="20" t="s">
        <v>10</v>
      </c>
      <c r="D6" s="21">
        <v>238</v>
      </c>
      <c r="E6" s="19"/>
      <c r="F6" s="19"/>
      <c r="G6" s="19"/>
      <c r="H6" s="21" t="s">
        <v>68</v>
      </c>
      <c r="I6" s="19" t="s">
        <v>69</v>
      </c>
      <c r="J6" s="22">
        <v>44341</v>
      </c>
      <c r="K6" s="23">
        <v>276994</v>
      </c>
      <c r="L6" s="23">
        <v>276994</v>
      </c>
      <c r="M6" s="19" t="s">
        <v>61</v>
      </c>
      <c r="N6" s="19" t="s">
        <v>111</v>
      </c>
      <c r="O6" s="19"/>
      <c r="P6" s="19"/>
      <c r="Q6" s="19"/>
      <c r="R6" s="23">
        <v>0</v>
      </c>
      <c r="S6" s="19"/>
      <c r="T6" s="19" t="s">
        <v>62</v>
      </c>
      <c r="U6" s="23">
        <v>0</v>
      </c>
      <c r="V6" s="23">
        <v>0</v>
      </c>
      <c r="W6" s="19"/>
      <c r="X6" s="23">
        <v>0</v>
      </c>
      <c r="Y6" s="19"/>
      <c r="Z6" s="23">
        <v>0</v>
      </c>
      <c r="AA6" s="23">
        <v>0</v>
      </c>
      <c r="AB6" s="23">
        <v>0</v>
      </c>
      <c r="AC6" s="23">
        <v>0</v>
      </c>
      <c r="AD6" s="19"/>
      <c r="AE6" s="19"/>
      <c r="AF6" s="23">
        <v>0</v>
      </c>
      <c r="AG6" s="19"/>
      <c r="AH6" s="19"/>
      <c r="AI6" s="23">
        <v>0</v>
      </c>
      <c r="AJ6" s="23">
        <v>0</v>
      </c>
      <c r="AK6" s="19"/>
      <c r="AL6" s="22">
        <v>44341</v>
      </c>
      <c r="AM6" s="19"/>
      <c r="AN6" s="19"/>
      <c r="AO6" s="19"/>
      <c r="AP6" s="19" t="s">
        <v>63</v>
      </c>
      <c r="AQ6" s="19"/>
      <c r="AR6" s="19"/>
      <c r="AS6" s="19"/>
      <c r="AT6" s="23">
        <v>0</v>
      </c>
      <c r="AU6" s="23">
        <v>0</v>
      </c>
      <c r="AV6" s="25">
        <v>20220131</v>
      </c>
    </row>
    <row r="7" spans="1:48" s="24" customFormat="1" ht="10.5" x14ac:dyDescent="0.15">
      <c r="A7" s="19">
        <v>901153925</v>
      </c>
      <c r="B7" s="19" t="s">
        <v>9</v>
      </c>
      <c r="C7" s="20" t="s">
        <v>10</v>
      </c>
      <c r="D7" s="21">
        <v>262</v>
      </c>
      <c r="E7" s="19"/>
      <c r="F7" s="19"/>
      <c r="G7" s="19"/>
      <c r="H7" s="21" t="s">
        <v>70</v>
      </c>
      <c r="I7" s="19" t="s">
        <v>71</v>
      </c>
      <c r="J7" s="22">
        <v>44371</v>
      </c>
      <c r="K7" s="23">
        <v>156144</v>
      </c>
      <c r="L7" s="23">
        <v>156144</v>
      </c>
      <c r="M7" s="19" t="s">
        <v>61</v>
      </c>
      <c r="N7" s="19" t="s">
        <v>111</v>
      </c>
      <c r="O7" s="19"/>
      <c r="P7" s="19"/>
      <c r="Q7" s="19"/>
      <c r="R7" s="23">
        <v>0</v>
      </c>
      <c r="S7" s="19"/>
      <c r="T7" s="19" t="s">
        <v>62</v>
      </c>
      <c r="U7" s="23">
        <v>0</v>
      </c>
      <c r="V7" s="23">
        <v>0</v>
      </c>
      <c r="W7" s="19"/>
      <c r="X7" s="23">
        <v>0</v>
      </c>
      <c r="Y7" s="19"/>
      <c r="Z7" s="23">
        <v>0</v>
      </c>
      <c r="AA7" s="23">
        <v>0</v>
      </c>
      <c r="AB7" s="23">
        <v>0</v>
      </c>
      <c r="AC7" s="23">
        <v>0</v>
      </c>
      <c r="AD7" s="19"/>
      <c r="AE7" s="19"/>
      <c r="AF7" s="23">
        <v>0</v>
      </c>
      <c r="AG7" s="19"/>
      <c r="AH7" s="19"/>
      <c r="AI7" s="23">
        <v>0</v>
      </c>
      <c r="AJ7" s="23">
        <v>0</v>
      </c>
      <c r="AK7" s="19"/>
      <c r="AL7" s="22">
        <v>44371</v>
      </c>
      <c r="AM7" s="19"/>
      <c r="AN7" s="19"/>
      <c r="AO7" s="19"/>
      <c r="AP7" s="19" t="s">
        <v>63</v>
      </c>
      <c r="AQ7" s="19"/>
      <c r="AR7" s="19"/>
      <c r="AS7" s="19"/>
      <c r="AT7" s="23">
        <v>0</v>
      </c>
      <c r="AU7" s="23">
        <v>0</v>
      </c>
      <c r="AV7" s="25">
        <v>20220131</v>
      </c>
    </row>
    <row r="8" spans="1:48" s="24" customFormat="1" ht="10.5" x14ac:dyDescent="0.15">
      <c r="A8" s="19">
        <v>901153925</v>
      </c>
      <c r="B8" s="19" t="s">
        <v>9</v>
      </c>
      <c r="C8" s="20" t="s">
        <v>10</v>
      </c>
      <c r="D8" s="21">
        <v>263</v>
      </c>
      <c r="E8" s="19"/>
      <c r="F8" s="19"/>
      <c r="G8" s="19"/>
      <c r="H8" s="21" t="s">
        <v>72</v>
      </c>
      <c r="I8" s="19" t="s">
        <v>73</v>
      </c>
      <c r="J8" s="22">
        <v>44371</v>
      </c>
      <c r="K8" s="23">
        <v>168939</v>
      </c>
      <c r="L8" s="23">
        <v>168939</v>
      </c>
      <c r="M8" s="19" t="s">
        <v>61</v>
      </c>
      <c r="N8" s="19" t="s">
        <v>111</v>
      </c>
      <c r="O8" s="19"/>
      <c r="P8" s="19"/>
      <c r="Q8" s="19"/>
      <c r="R8" s="23">
        <v>0</v>
      </c>
      <c r="S8" s="19"/>
      <c r="T8" s="19" t="s">
        <v>62</v>
      </c>
      <c r="U8" s="23">
        <v>0</v>
      </c>
      <c r="V8" s="23">
        <v>0</v>
      </c>
      <c r="W8" s="19"/>
      <c r="X8" s="23">
        <v>0</v>
      </c>
      <c r="Y8" s="19"/>
      <c r="Z8" s="23">
        <v>0</v>
      </c>
      <c r="AA8" s="23">
        <v>0</v>
      </c>
      <c r="AB8" s="23">
        <v>0</v>
      </c>
      <c r="AC8" s="23">
        <v>0</v>
      </c>
      <c r="AD8" s="19"/>
      <c r="AE8" s="19"/>
      <c r="AF8" s="23">
        <v>0</v>
      </c>
      <c r="AG8" s="19"/>
      <c r="AH8" s="19"/>
      <c r="AI8" s="23">
        <v>0</v>
      </c>
      <c r="AJ8" s="23">
        <v>0</v>
      </c>
      <c r="AK8" s="19"/>
      <c r="AL8" s="22">
        <v>44371</v>
      </c>
      <c r="AM8" s="19"/>
      <c r="AN8" s="19"/>
      <c r="AO8" s="19"/>
      <c r="AP8" s="19" t="s">
        <v>63</v>
      </c>
      <c r="AQ8" s="19"/>
      <c r="AR8" s="19"/>
      <c r="AS8" s="19"/>
      <c r="AT8" s="23">
        <v>0</v>
      </c>
      <c r="AU8" s="23">
        <v>0</v>
      </c>
      <c r="AV8" s="25">
        <v>20220131</v>
      </c>
    </row>
    <row r="9" spans="1:48" s="24" customFormat="1" ht="10.5" x14ac:dyDescent="0.15">
      <c r="A9" s="19">
        <v>901153925</v>
      </c>
      <c r="B9" s="19" t="s">
        <v>9</v>
      </c>
      <c r="C9" s="20" t="s">
        <v>11</v>
      </c>
      <c r="D9" s="21">
        <v>264</v>
      </c>
      <c r="E9" s="19"/>
      <c r="F9" s="19"/>
      <c r="G9" s="19"/>
      <c r="H9" s="21" t="s">
        <v>74</v>
      </c>
      <c r="I9" s="19" t="s">
        <v>75</v>
      </c>
      <c r="J9" s="22">
        <v>44421</v>
      </c>
      <c r="K9" s="23">
        <v>14241080</v>
      </c>
      <c r="L9" s="23">
        <v>14241080</v>
      </c>
      <c r="M9" s="19" t="s">
        <v>61</v>
      </c>
      <c r="N9" s="19" t="s">
        <v>111</v>
      </c>
      <c r="O9" s="19"/>
      <c r="P9" s="19"/>
      <c r="Q9" s="19"/>
      <c r="R9" s="23">
        <v>0</v>
      </c>
      <c r="S9" s="19"/>
      <c r="T9" s="19" t="s">
        <v>62</v>
      </c>
      <c r="U9" s="23">
        <v>0</v>
      </c>
      <c r="V9" s="23">
        <v>0</v>
      </c>
      <c r="W9" s="19"/>
      <c r="X9" s="23">
        <v>0</v>
      </c>
      <c r="Y9" s="19"/>
      <c r="Z9" s="23">
        <v>0</v>
      </c>
      <c r="AA9" s="23">
        <v>0</v>
      </c>
      <c r="AB9" s="23">
        <v>0</v>
      </c>
      <c r="AC9" s="23">
        <v>0</v>
      </c>
      <c r="AD9" s="19"/>
      <c r="AE9" s="19"/>
      <c r="AF9" s="23">
        <v>0</v>
      </c>
      <c r="AG9" s="19"/>
      <c r="AH9" s="19"/>
      <c r="AI9" s="23">
        <v>0</v>
      </c>
      <c r="AJ9" s="23">
        <v>0</v>
      </c>
      <c r="AK9" s="19"/>
      <c r="AL9" s="22">
        <v>44421</v>
      </c>
      <c r="AM9" s="19"/>
      <c r="AN9" s="19"/>
      <c r="AO9" s="19"/>
      <c r="AP9" s="19" t="s">
        <v>63</v>
      </c>
      <c r="AQ9" s="19"/>
      <c r="AR9" s="19"/>
      <c r="AS9" s="19"/>
      <c r="AT9" s="23">
        <v>0</v>
      </c>
      <c r="AU9" s="23">
        <v>0</v>
      </c>
      <c r="AV9" s="25">
        <v>20220131</v>
      </c>
    </row>
    <row r="10" spans="1:48" s="24" customFormat="1" ht="10.5" x14ac:dyDescent="0.15">
      <c r="A10" s="19">
        <v>901153925</v>
      </c>
      <c r="B10" s="19" t="s">
        <v>9</v>
      </c>
      <c r="C10" s="20" t="s">
        <v>11</v>
      </c>
      <c r="D10" s="21">
        <v>285</v>
      </c>
      <c r="E10" s="19"/>
      <c r="F10" s="19"/>
      <c r="G10" s="19"/>
      <c r="H10" s="21" t="s">
        <v>76</v>
      </c>
      <c r="I10" s="19" t="s">
        <v>77</v>
      </c>
      <c r="J10" s="22">
        <v>44454</v>
      </c>
      <c r="K10" s="23">
        <v>7736435</v>
      </c>
      <c r="L10" s="23">
        <v>7736435</v>
      </c>
      <c r="M10" s="19" t="s">
        <v>61</v>
      </c>
      <c r="N10" s="19" t="s">
        <v>111</v>
      </c>
      <c r="O10" s="19"/>
      <c r="P10" s="19"/>
      <c r="Q10" s="19"/>
      <c r="R10" s="23">
        <v>0</v>
      </c>
      <c r="S10" s="19"/>
      <c r="T10" s="19" t="s">
        <v>62</v>
      </c>
      <c r="U10" s="23">
        <v>0</v>
      </c>
      <c r="V10" s="23">
        <v>0</v>
      </c>
      <c r="W10" s="19"/>
      <c r="X10" s="23">
        <v>0</v>
      </c>
      <c r="Y10" s="19"/>
      <c r="Z10" s="23">
        <v>0</v>
      </c>
      <c r="AA10" s="23">
        <v>0</v>
      </c>
      <c r="AB10" s="23">
        <v>0</v>
      </c>
      <c r="AC10" s="23">
        <v>0</v>
      </c>
      <c r="AD10" s="19"/>
      <c r="AE10" s="19"/>
      <c r="AF10" s="23">
        <v>0</v>
      </c>
      <c r="AG10" s="19"/>
      <c r="AH10" s="19"/>
      <c r="AI10" s="23">
        <v>0</v>
      </c>
      <c r="AJ10" s="23">
        <v>0</v>
      </c>
      <c r="AK10" s="19"/>
      <c r="AL10" s="22">
        <v>44454</v>
      </c>
      <c r="AM10" s="19"/>
      <c r="AN10" s="19"/>
      <c r="AO10" s="19"/>
      <c r="AP10" s="19" t="s">
        <v>63</v>
      </c>
      <c r="AQ10" s="19"/>
      <c r="AR10" s="19"/>
      <c r="AS10" s="19"/>
      <c r="AT10" s="23">
        <v>0</v>
      </c>
      <c r="AU10" s="23">
        <v>0</v>
      </c>
      <c r="AV10" s="25">
        <v>20220131</v>
      </c>
    </row>
    <row r="11" spans="1:48" s="24" customFormat="1" ht="10.5" x14ac:dyDescent="0.15">
      <c r="A11" s="19">
        <v>901153925</v>
      </c>
      <c r="B11" s="19" t="s">
        <v>9</v>
      </c>
      <c r="C11" s="20" t="s">
        <v>11</v>
      </c>
      <c r="D11" s="21">
        <v>286</v>
      </c>
      <c r="E11" s="19"/>
      <c r="F11" s="19"/>
      <c r="G11" s="19"/>
      <c r="H11" s="21" t="s">
        <v>78</v>
      </c>
      <c r="I11" s="19" t="s">
        <v>79</v>
      </c>
      <c r="J11" s="22">
        <v>44454</v>
      </c>
      <c r="K11" s="23">
        <v>2150000</v>
      </c>
      <c r="L11" s="23">
        <v>2150000</v>
      </c>
      <c r="M11" s="19" t="s">
        <v>61</v>
      </c>
      <c r="N11" s="19" t="s">
        <v>111</v>
      </c>
      <c r="O11" s="19"/>
      <c r="P11" s="19"/>
      <c r="Q11" s="19"/>
      <c r="R11" s="23">
        <v>0</v>
      </c>
      <c r="S11" s="19"/>
      <c r="T11" s="19" t="s">
        <v>62</v>
      </c>
      <c r="U11" s="23">
        <v>0</v>
      </c>
      <c r="V11" s="23">
        <v>0</v>
      </c>
      <c r="W11" s="19"/>
      <c r="X11" s="23">
        <v>0</v>
      </c>
      <c r="Y11" s="19"/>
      <c r="Z11" s="23">
        <v>0</v>
      </c>
      <c r="AA11" s="23">
        <v>0</v>
      </c>
      <c r="AB11" s="23">
        <v>0</v>
      </c>
      <c r="AC11" s="23">
        <v>0</v>
      </c>
      <c r="AD11" s="19"/>
      <c r="AE11" s="19"/>
      <c r="AF11" s="23">
        <v>0</v>
      </c>
      <c r="AG11" s="19"/>
      <c r="AH11" s="19"/>
      <c r="AI11" s="23">
        <v>0</v>
      </c>
      <c r="AJ11" s="23">
        <v>0</v>
      </c>
      <c r="AK11" s="19"/>
      <c r="AL11" s="22">
        <v>44454</v>
      </c>
      <c r="AM11" s="19"/>
      <c r="AN11" s="19"/>
      <c r="AO11" s="19"/>
      <c r="AP11" s="19" t="s">
        <v>63</v>
      </c>
      <c r="AQ11" s="19"/>
      <c r="AR11" s="19"/>
      <c r="AS11" s="19"/>
      <c r="AT11" s="23">
        <v>0</v>
      </c>
      <c r="AU11" s="23">
        <v>0</v>
      </c>
      <c r="AV11" s="25">
        <v>20220131</v>
      </c>
    </row>
    <row r="12" spans="1:48" s="24" customFormat="1" ht="10.5" x14ac:dyDescent="0.15">
      <c r="A12" s="19">
        <v>901153925</v>
      </c>
      <c r="B12" s="19" t="s">
        <v>9</v>
      </c>
      <c r="C12" s="20" t="s">
        <v>10</v>
      </c>
      <c r="D12" s="21">
        <v>321</v>
      </c>
      <c r="E12" s="19"/>
      <c r="F12" s="19"/>
      <c r="G12" s="19"/>
      <c r="H12" s="21" t="s">
        <v>80</v>
      </c>
      <c r="I12" s="19" t="s">
        <v>81</v>
      </c>
      <c r="J12" s="22">
        <v>44448</v>
      </c>
      <c r="K12" s="23">
        <v>80000</v>
      </c>
      <c r="L12" s="23">
        <v>80000</v>
      </c>
      <c r="M12" s="19" t="s">
        <v>61</v>
      </c>
      <c r="N12" s="19" t="s">
        <v>111</v>
      </c>
      <c r="O12" s="19"/>
      <c r="P12" s="19"/>
      <c r="Q12" s="19"/>
      <c r="R12" s="23">
        <v>0</v>
      </c>
      <c r="S12" s="19"/>
      <c r="T12" s="19" t="s">
        <v>62</v>
      </c>
      <c r="U12" s="23">
        <v>0</v>
      </c>
      <c r="V12" s="23">
        <v>0</v>
      </c>
      <c r="W12" s="19"/>
      <c r="X12" s="23">
        <v>0</v>
      </c>
      <c r="Y12" s="19"/>
      <c r="Z12" s="23">
        <v>0</v>
      </c>
      <c r="AA12" s="23">
        <v>0</v>
      </c>
      <c r="AB12" s="23">
        <v>0</v>
      </c>
      <c r="AC12" s="23">
        <v>0</v>
      </c>
      <c r="AD12" s="19"/>
      <c r="AE12" s="19"/>
      <c r="AF12" s="23">
        <v>0</v>
      </c>
      <c r="AG12" s="19"/>
      <c r="AH12" s="19"/>
      <c r="AI12" s="23">
        <v>0</v>
      </c>
      <c r="AJ12" s="23">
        <v>0</v>
      </c>
      <c r="AK12" s="19"/>
      <c r="AL12" s="22">
        <v>44448</v>
      </c>
      <c r="AM12" s="19"/>
      <c r="AN12" s="19"/>
      <c r="AO12" s="19"/>
      <c r="AP12" s="19" t="s">
        <v>63</v>
      </c>
      <c r="AQ12" s="19"/>
      <c r="AR12" s="19"/>
      <c r="AS12" s="19"/>
      <c r="AT12" s="23">
        <v>0</v>
      </c>
      <c r="AU12" s="23">
        <v>0</v>
      </c>
      <c r="AV12" s="25">
        <v>20220131</v>
      </c>
    </row>
    <row r="13" spans="1:48" s="24" customFormat="1" ht="10.5" x14ac:dyDescent="0.15">
      <c r="A13" s="19">
        <v>901153925</v>
      </c>
      <c r="B13" s="19" t="s">
        <v>9</v>
      </c>
      <c r="C13" s="20" t="s">
        <v>11</v>
      </c>
      <c r="D13" s="21">
        <v>323</v>
      </c>
      <c r="E13" s="19"/>
      <c r="F13" s="19"/>
      <c r="G13" s="19"/>
      <c r="H13" s="21" t="s">
        <v>82</v>
      </c>
      <c r="I13" s="19" t="s">
        <v>83</v>
      </c>
      <c r="J13" s="22">
        <v>44532</v>
      </c>
      <c r="K13" s="23">
        <v>6003590</v>
      </c>
      <c r="L13" s="23">
        <v>6003590</v>
      </c>
      <c r="M13" s="19" t="s">
        <v>61</v>
      </c>
      <c r="N13" s="19" t="s">
        <v>111</v>
      </c>
      <c r="O13" s="19"/>
      <c r="P13" s="19"/>
      <c r="Q13" s="19"/>
      <c r="R13" s="23">
        <v>0</v>
      </c>
      <c r="S13" s="19"/>
      <c r="T13" s="19" t="s">
        <v>62</v>
      </c>
      <c r="U13" s="23">
        <v>0</v>
      </c>
      <c r="V13" s="23">
        <v>0</v>
      </c>
      <c r="W13" s="19"/>
      <c r="X13" s="23">
        <v>0</v>
      </c>
      <c r="Y13" s="19"/>
      <c r="Z13" s="23">
        <v>0</v>
      </c>
      <c r="AA13" s="23">
        <v>0</v>
      </c>
      <c r="AB13" s="23">
        <v>0</v>
      </c>
      <c r="AC13" s="23">
        <v>0</v>
      </c>
      <c r="AD13" s="19"/>
      <c r="AE13" s="19"/>
      <c r="AF13" s="23">
        <v>0</v>
      </c>
      <c r="AG13" s="19"/>
      <c r="AH13" s="19"/>
      <c r="AI13" s="23">
        <v>0</v>
      </c>
      <c r="AJ13" s="23">
        <v>0</v>
      </c>
      <c r="AK13" s="19"/>
      <c r="AL13" s="22">
        <v>44532</v>
      </c>
      <c r="AM13" s="19"/>
      <c r="AN13" s="19"/>
      <c r="AO13" s="19"/>
      <c r="AP13" s="19" t="s">
        <v>63</v>
      </c>
      <c r="AQ13" s="19"/>
      <c r="AR13" s="19"/>
      <c r="AS13" s="19"/>
      <c r="AT13" s="23">
        <v>0</v>
      </c>
      <c r="AU13" s="23">
        <v>0</v>
      </c>
      <c r="AV13" s="25">
        <v>20220131</v>
      </c>
    </row>
    <row r="14" spans="1:48" s="24" customFormat="1" ht="10.5" x14ac:dyDescent="0.15">
      <c r="A14" s="19">
        <v>901153925</v>
      </c>
      <c r="B14" s="19" t="s">
        <v>9</v>
      </c>
      <c r="C14" s="20" t="s">
        <v>11</v>
      </c>
      <c r="D14" s="21">
        <v>328</v>
      </c>
      <c r="E14" s="19"/>
      <c r="F14" s="19"/>
      <c r="G14" s="19"/>
      <c r="H14" s="21" t="s">
        <v>84</v>
      </c>
      <c r="I14" s="19" t="s">
        <v>85</v>
      </c>
      <c r="J14" s="22">
        <v>44541</v>
      </c>
      <c r="K14" s="23">
        <v>10698400</v>
      </c>
      <c r="L14" s="23">
        <v>10698400</v>
      </c>
      <c r="M14" s="19" t="s">
        <v>61</v>
      </c>
      <c r="N14" s="19" t="s">
        <v>111</v>
      </c>
      <c r="O14" s="19"/>
      <c r="P14" s="19"/>
      <c r="Q14" s="19"/>
      <c r="R14" s="23">
        <v>0</v>
      </c>
      <c r="S14" s="19"/>
      <c r="T14" s="19" t="s">
        <v>62</v>
      </c>
      <c r="U14" s="23">
        <v>0</v>
      </c>
      <c r="V14" s="23">
        <v>0</v>
      </c>
      <c r="W14" s="19"/>
      <c r="X14" s="23">
        <v>0</v>
      </c>
      <c r="Y14" s="19"/>
      <c r="Z14" s="23">
        <v>0</v>
      </c>
      <c r="AA14" s="23">
        <v>0</v>
      </c>
      <c r="AB14" s="23">
        <v>0</v>
      </c>
      <c r="AC14" s="23">
        <v>0</v>
      </c>
      <c r="AD14" s="19"/>
      <c r="AE14" s="19"/>
      <c r="AF14" s="23">
        <v>0</v>
      </c>
      <c r="AG14" s="19"/>
      <c r="AH14" s="19"/>
      <c r="AI14" s="23">
        <v>0</v>
      </c>
      <c r="AJ14" s="23">
        <v>0</v>
      </c>
      <c r="AK14" s="19"/>
      <c r="AL14" s="22">
        <v>44541</v>
      </c>
      <c r="AM14" s="19"/>
      <c r="AN14" s="19"/>
      <c r="AO14" s="19"/>
      <c r="AP14" s="19" t="s">
        <v>63</v>
      </c>
      <c r="AQ14" s="19"/>
      <c r="AR14" s="19"/>
      <c r="AS14" s="19"/>
      <c r="AT14" s="23">
        <v>0</v>
      </c>
      <c r="AU14" s="23">
        <v>0</v>
      </c>
      <c r="AV14" s="25">
        <v>20220131</v>
      </c>
    </row>
    <row r="15" spans="1:48" s="24" customFormat="1" ht="10.5" x14ac:dyDescent="0.15">
      <c r="A15" s="19">
        <v>901153925</v>
      </c>
      <c r="B15" s="19" t="s">
        <v>9</v>
      </c>
      <c r="C15" s="20" t="s">
        <v>11</v>
      </c>
      <c r="D15" s="21">
        <v>329</v>
      </c>
      <c r="E15" s="19"/>
      <c r="F15" s="19"/>
      <c r="G15" s="19"/>
      <c r="H15" s="21" t="s">
        <v>86</v>
      </c>
      <c r="I15" s="19" t="s">
        <v>87</v>
      </c>
      <c r="J15" s="22">
        <v>44541</v>
      </c>
      <c r="K15" s="23">
        <v>4140000</v>
      </c>
      <c r="L15" s="23">
        <v>4140000</v>
      </c>
      <c r="M15" s="19" t="s">
        <v>61</v>
      </c>
      <c r="N15" s="19" t="s">
        <v>111</v>
      </c>
      <c r="O15" s="19"/>
      <c r="P15" s="19"/>
      <c r="Q15" s="19"/>
      <c r="R15" s="23">
        <v>0</v>
      </c>
      <c r="S15" s="19"/>
      <c r="T15" s="19" t="s">
        <v>62</v>
      </c>
      <c r="U15" s="23">
        <v>0</v>
      </c>
      <c r="V15" s="23">
        <v>0</v>
      </c>
      <c r="W15" s="19"/>
      <c r="X15" s="23">
        <v>0</v>
      </c>
      <c r="Y15" s="19"/>
      <c r="Z15" s="23">
        <v>0</v>
      </c>
      <c r="AA15" s="23">
        <v>0</v>
      </c>
      <c r="AB15" s="23">
        <v>0</v>
      </c>
      <c r="AC15" s="23">
        <v>0</v>
      </c>
      <c r="AD15" s="19"/>
      <c r="AE15" s="19"/>
      <c r="AF15" s="23">
        <v>0</v>
      </c>
      <c r="AG15" s="19"/>
      <c r="AH15" s="19"/>
      <c r="AI15" s="23">
        <v>0</v>
      </c>
      <c r="AJ15" s="23">
        <v>0</v>
      </c>
      <c r="AK15" s="19"/>
      <c r="AL15" s="22">
        <v>44541</v>
      </c>
      <c r="AM15" s="19"/>
      <c r="AN15" s="19"/>
      <c r="AO15" s="19"/>
      <c r="AP15" s="19" t="s">
        <v>63</v>
      </c>
      <c r="AQ15" s="19"/>
      <c r="AR15" s="19"/>
      <c r="AS15" s="19"/>
      <c r="AT15" s="23">
        <v>0</v>
      </c>
      <c r="AU15" s="23">
        <v>0</v>
      </c>
      <c r="AV15" s="25">
        <v>20220131</v>
      </c>
    </row>
    <row r="16" spans="1:48" s="24" customFormat="1" ht="10.5" x14ac:dyDescent="0.15">
      <c r="A16" s="19">
        <v>901153925</v>
      </c>
      <c r="B16" s="19" t="s">
        <v>9</v>
      </c>
      <c r="C16" s="20" t="s">
        <v>10</v>
      </c>
      <c r="D16" s="21">
        <v>333</v>
      </c>
      <c r="E16" s="19"/>
      <c r="F16" s="19"/>
      <c r="G16" s="19"/>
      <c r="H16" s="21" t="s">
        <v>88</v>
      </c>
      <c r="I16" s="19" t="s">
        <v>89</v>
      </c>
      <c r="J16" s="22">
        <v>44454</v>
      </c>
      <c r="K16" s="23">
        <v>70000</v>
      </c>
      <c r="L16" s="23">
        <v>70000</v>
      </c>
      <c r="M16" s="19" t="s">
        <v>61</v>
      </c>
      <c r="N16" s="19" t="s">
        <v>111</v>
      </c>
      <c r="O16" s="19"/>
      <c r="P16" s="19"/>
      <c r="Q16" s="19"/>
      <c r="R16" s="23">
        <v>0</v>
      </c>
      <c r="S16" s="19"/>
      <c r="T16" s="19" t="s">
        <v>62</v>
      </c>
      <c r="U16" s="23">
        <v>0</v>
      </c>
      <c r="V16" s="23">
        <v>0</v>
      </c>
      <c r="W16" s="19"/>
      <c r="X16" s="23">
        <v>0</v>
      </c>
      <c r="Y16" s="19"/>
      <c r="Z16" s="23">
        <v>0</v>
      </c>
      <c r="AA16" s="23">
        <v>0</v>
      </c>
      <c r="AB16" s="23">
        <v>0</v>
      </c>
      <c r="AC16" s="23">
        <v>0</v>
      </c>
      <c r="AD16" s="19"/>
      <c r="AE16" s="19"/>
      <c r="AF16" s="23">
        <v>0</v>
      </c>
      <c r="AG16" s="19"/>
      <c r="AH16" s="19"/>
      <c r="AI16" s="23">
        <v>0</v>
      </c>
      <c r="AJ16" s="23">
        <v>0</v>
      </c>
      <c r="AK16" s="19"/>
      <c r="AL16" s="22">
        <v>44454</v>
      </c>
      <c r="AM16" s="19"/>
      <c r="AN16" s="19"/>
      <c r="AO16" s="19"/>
      <c r="AP16" s="19" t="s">
        <v>63</v>
      </c>
      <c r="AQ16" s="19"/>
      <c r="AR16" s="19"/>
      <c r="AS16" s="19"/>
      <c r="AT16" s="23">
        <v>0</v>
      </c>
      <c r="AU16" s="23">
        <v>0</v>
      </c>
      <c r="AV16" s="25">
        <v>20220131</v>
      </c>
    </row>
    <row r="17" spans="1:48" s="24" customFormat="1" ht="10.5" x14ac:dyDescent="0.15">
      <c r="A17" s="19">
        <v>901153925</v>
      </c>
      <c r="B17" s="19" t="s">
        <v>9</v>
      </c>
      <c r="C17" s="20" t="s">
        <v>10</v>
      </c>
      <c r="D17" s="21">
        <v>401</v>
      </c>
      <c r="E17" s="19"/>
      <c r="F17" s="19"/>
      <c r="G17" s="19"/>
      <c r="H17" s="21" t="s">
        <v>90</v>
      </c>
      <c r="I17" s="19" t="s">
        <v>91</v>
      </c>
      <c r="J17" s="22">
        <v>44533</v>
      </c>
      <c r="K17" s="23">
        <v>216994</v>
      </c>
      <c r="L17" s="23">
        <v>216994</v>
      </c>
      <c r="M17" s="19" t="s">
        <v>61</v>
      </c>
      <c r="N17" s="19" t="s">
        <v>111</v>
      </c>
      <c r="O17" s="19"/>
      <c r="P17" s="19"/>
      <c r="Q17" s="19"/>
      <c r="R17" s="23">
        <v>0</v>
      </c>
      <c r="S17" s="19"/>
      <c r="T17" s="19" t="s">
        <v>62</v>
      </c>
      <c r="U17" s="23">
        <v>0</v>
      </c>
      <c r="V17" s="23">
        <v>0</v>
      </c>
      <c r="W17" s="19"/>
      <c r="X17" s="23">
        <v>0</v>
      </c>
      <c r="Y17" s="19"/>
      <c r="Z17" s="23">
        <v>0</v>
      </c>
      <c r="AA17" s="23">
        <v>0</v>
      </c>
      <c r="AB17" s="23">
        <v>0</v>
      </c>
      <c r="AC17" s="23">
        <v>0</v>
      </c>
      <c r="AD17" s="19"/>
      <c r="AE17" s="19"/>
      <c r="AF17" s="23">
        <v>0</v>
      </c>
      <c r="AG17" s="19"/>
      <c r="AH17" s="19"/>
      <c r="AI17" s="23">
        <v>0</v>
      </c>
      <c r="AJ17" s="23">
        <v>0</v>
      </c>
      <c r="AK17" s="19"/>
      <c r="AL17" s="22">
        <v>44533</v>
      </c>
      <c r="AM17" s="19"/>
      <c r="AN17" s="19"/>
      <c r="AO17" s="19"/>
      <c r="AP17" s="19" t="s">
        <v>63</v>
      </c>
      <c r="AQ17" s="19"/>
      <c r="AR17" s="19"/>
      <c r="AS17" s="19"/>
      <c r="AT17" s="23">
        <v>0</v>
      </c>
      <c r="AU17" s="23">
        <v>0</v>
      </c>
      <c r="AV17" s="25">
        <v>20220131</v>
      </c>
    </row>
    <row r="18" spans="1:48" s="24" customFormat="1" ht="10.5" x14ac:dyDescent="0.15">
      <c r="A18" s="19">
        <v>901153925</v>
      </c>
      <c r="B18" s="19" t="s">
        <v>9</v>
      </c>
      <c r="C18" s="20" t="s">
        <v>10</v>
      </c>
      <c r="D18" s="21">
        <v>402</v>
      </c>
      <c r="E18" s="19"/>
      <c r="F18" s="19"/>
      <c r="G18" s="19"/>
      <c r="H18" s="21" t="s">
        <v>92</v>
      </c>
      <c r="I18" s="19" t="s">
        <v>93</v>
      </c>
      <c r="J18" s="22">
        <v>44537</v>
      </c>
      <c r="K18" s="23">
        <v>80000</v>
      </c>
      <c r="L18" s="23">
        <v>80000</v>
      </c>
      <c r="M18" s="19" t="s">
        <v>61</v>
      </c>
      <c r="N18" s="19" t="s">
        <v>111</v>
      </c>
      <c r="O18" s="19"/>
      <c r="P18" s="19"/>
      <c r="Q18" s="19"/>
      <c r="R18" s="23">
        <v>0</v>
      </c>
      <c r="S18" s="19"/>
      <c r="T18" s="19" t="s">
        <v>62</v>
      </c>
      <c r="U18" s="23">
        <v>0</v>
      </c>
      <c r="V18" s="23">
        <v>0</v>
      </c>
      <c r="W18" s="19"/>
      <c r="X18" s="23">
        <v>0</v>
      </c>
      <c r="Y18" s="19"/>
      <c r="Z18" s="23">
        <v>0</v>
      </c>
      <c r="AA18" s="23">
        <v>0</v>
      </c>
      <c r="AB18" s="23">
        <v>0</v>
      </c>
      <c r="AC18" s="23">
        <v>0</v>
      </c>
      <c r="AD18" s="19"/>
      <c r="AE18" s="19"/>
      <c r="AF18" s="23">
        <v>0</v>
      </c>
      <c r="AG18" s="19"/>
      <c r="AH18" s="19"/>
      <c r="AI18" s="23">
        <v>0</v>
      </c>
      <c r="AJ18" s="23">
        <v>0</v>
      </c>
      <c r="AK18" s="19"/>
      <c r="AL18" s="22">
        <v>44537</v>
      </c>
      <c r="AM18" s="19"/>
      <c r="AN18" s="19"/>
      <c r="AO18" s="19"/>
      <c r="AP18" s="19" t="s">
        <v>63</v>
      </c>
      <c r="AQ18" s="19"/>
      <c r="AR18" s="19"/>
      <c r="AS18" s="19"/>
      <c r="AT18" s="23">
        <v>0</v>
      </c>
      <c r="AU18" s="23">
        <v>0</v>
      </c>
      <c r="AV18" s="25">
        <v>20220131</v>
      </c>
    </row>
    <row r="19" spans="1:48" s="24" customFormat="1" ht="10.5" x14ac:dyDescent="0.15">
      <c r="A19" s="19">
        <v>901153925</v>
      </c>
      <c r="B19" s="19" t="s">
        <v>9</v>
      </c>
      <c r="C19" s="20" t="s">
        <v>10</v>
      </c>
      <c r="D19" s="21">
        <v>404</v>
      </c>
      <c r="E19" s="19"/>
      <c r="F19" s="19"/>
      <c r="G19" s="19"/>
      <c r="H19" s="21" t="s">
        <v>94</v>
      </c>
      <c r="I19" s="19" t="s">
        <v>95</v>
      </c>
      <c r="J19" s="22">
        <v>44537</v>
      </c>
      <c r="K19" s="23">
        <v>80000</v>
      </c>
      <c r="L19" s="23">
        <v>80000</v>
      </c>
      <c r="M19" s="19" t="s">
        <v>61</v>
      </c>
      <c r="N19" s="19" t="s">
        <v>111</v>
      </c>
      <c r="O19" s="19"/>
      <c r="P19" s="19"/>
      <c r="Q19" s="19"/>
      <c r="R19" s="23">
        <v>0</v>
      </c>
      <c r="S19" s="19"/>
      <c r="T19" s="19" t="s">
        <v>62</v>
      </c>
      <c r="U19" s="23">
        <v>0</v>
      </c>
      <c r="V19" s="23">
        <v>0</v>
      </c>
      <c r="W19" s="19"/>
      <c r="X19" s="23">
        <v>0</v>
      </c>
      <c r="Y19" s="19"/>
      <c r="Z19" s="23">
        <v>0</v>
      </c>
      <c r="AA19" s="23">
        <v>0</v>
      </c>
      <c r="AB19" s="23">
        <v>0</v>
      </c>
      <c r="AC19" s="23">
        <v>0</v>
      </c>
      <c r="AD19" s="19"/>
      <c r="AE19" s="19"/>
      <c r="AF19" s="23">
        <v>0</v>
      </c>
      <c r="AG19" s="19"/>
      <c r="AH19" s="19"/>
      <c r="AI19" s="23">
        <v>0</v>
      </c>
      <c r="AJ19" s="23">
        <v>0</v>
      </c>
      <c r="AK19" s="19"/>
      <c r="AL19" s="22">
        <v>44537</v>
      </c>
      <c r="AM19" s="19"/>
      <c r="AN19" s="19"/>
      <c r="AO19" s="19"/>
      <c r="AP19" s="19" t="s">
        <v>63</v>
      </c>
      <c r="AQ19" s="19"/>
      <c r="AR19" s="19"/>
      <c r="AS19" s="19"/>
      <c r="AT19" s="23">
        <v>0</v>
      </c>
      <c r="AU19" s="23">
        <v>0</v>
      </c>
      <c r="AV19" s="25">
        <v>20220131</v>
      </c>
    </row>
    <row r="20" spans="1:48" s="24" customFormat="1" ht="10.5" x14ac:dyDescent="0.15">
      <c r="A20" s="19">
        <v>901153925</v>
      </c>
      <c r="B20" s="19" t="s">
        <v>9</v>
      </c>
      <c r="C20" s="20" t="s">
        <v>10</v>
      </c>
      <c r="D20" s="21">
        <v>114</v>
      </c>
      <c r="E20" s="19" t="s">
        <v>10</v>
      </c>
      <c r="F20" s="19">
        <v>114</v>
      </c>
      <c r="G20" s="19"/>
      <c r="H20" s="21" t="s">
        <v>96</v>
      </c>
      <c r="I20" s="19" t="s">
        <v>97</v>
      </c>
      <c r="J20" s="22">
        <v>44222</v>
      </c>
      <c r="K20" s="23">
        <v>547400</v>
      </c>
      <c r="L20" s="23">
        <v>547400</v>
      </c>
      <c r="M20" s="19" t="s">
        <v>98</v>
      </c>
      <c r="N20" s="19" t="s">
        <v>112</v>
      </c>
      <c r="O20" s="19"/>
      <c r="P20" s="19"/>
      <c r="Q20" s="19"/>
      <c r="R20" s="23">
        <v>0</v>
      </c>
      <c r="S20" s="19"/>
      <c r="T20" s="19" t="s">
        <v>99</v>
      </c>
      <c r="U20" s="23">
        <v>547400</v>
      </c>
      <c r="V20" s="23">
        <v>0</v>
      </c>
      <c r="W20" s="19"/>
      <c r="X20" s="23">
        <v>0</v>
      </c>
      <c r="Y20" s="19"/>
      <c r="Z20" s="23">
        <v>547400</v>
      </c>
      <c r="AA20" s="23">
        <v>0</v>
      </c>
      <c r="AB20" s="23">
        <v>0</v>
      </c>
      <c r="AC20" s="23">
        <v>0</v>
      </c>
      <c r="AD20" s="19"/>
      <c r="AE20" s="19"/>
      <c r="AF20" s="23">
        <v>0</v>
      </c>
      <c r="AG20" s="19">
        <v>203528523515198</v>
      </c>
      <c r="AH20" s="19"/>
      <c r="AI20" s="23">
        <v>0</v>
      </c>
      <c r="AJ20" s="23">
        <v>0</v>
      </c>
      <c r="AK20" s="19"/>
      <c r="AL20" s="22">
        <v>44222</v>
      </c>
      <c r="AM20" s="19"/>
      <c r="AN20" s="19">
        <v>2</v>
      </c>
      <c r="AO20" s="19"/>
      <c r="AP20" s="19" t="s">
        <v>63</v>
      </c>
      <c r="AQ20" s="19">
        <v>1</v>
      </c>
      <c r="AR20" s="19">
        <v>20211230</v>
      </c>
      <c r="AS20" s="19">
        <v>20211223</v>
      </c>
      <c r="AT20" s="23">
        <v>547400</v>
      </c>
      <c r="AU20" s="23">
        <v>0</v>
      </c>
      <c r="AV20" s="25">
        <v>20220131</v>
      </c>
    </row>
    <row r="21" spans="1:48" s="24" customFormat="1" ht="10.5" x14ac:dyDescent="0.15">
      <c r="A21" s="19">
        <v>901153925</v>
      </c>
      <c r="B21" s="19" t="s">
        <v>9</v>
      </c>
      <c r="C21" s="20" t="s">
        <v>10</v>
      </c>
      <c r="D21" s="21">
        <v>204</v>
      </c>
      <c r="E21" s="19" t="s">
        <v>10</v>
      </c>
      <c r="F21" s="19">
        <v>204</v>
      </c>
      <c r="G21" s="19"/>
      <c r="H21" s="21" t="s">
        <v>100</v>
      </c>
      <c r="I21" s="19" t="s">
        <v>101</v>
      </c>
      <c r="J21" s="22">
        <v>44299</v>
      </c>
      <c r="K21" s="23">
        <v>196792</v>
      </c>
      <c r="L21" s="23">
        <v>196792</v>
      </c>
      <c r="M21" s="19" t="s">
        <v>102</v>
      </c>
      <c r="N21" s="19" t="s">
        <v>113</v>
      </c>
      <c r="O21" s="19"/>
      <c r="P21" s="19"/>
      <c r="Q21" s="19"/>
      <c r="R21" s="23">
        <v>196792</v>
      </c>
      <c r="S21" s="19" t="s">
        <v>103</v>
      </c>
      <c r="T21" s="19" t="s">
        <v>99</v>
      </c>
      <c r="U21" s="23">
        <v>196792</v>
      </c>
      <c r="V21" s="23">
        <v>0</v>
      </c>
      <c r="W21" s="19"/>
      <c r="X21" s="23">
        <v>196792</v>
      </c>
      <c r="Y21" s="19" t="s">
        <v>104</v>
      </c>
      <c r="Z21" s="23">
        <v>0</v>
      </c>
      <c r="AA21" s="23">
        <v>196792</v>
      </c>
      <c r="AB21" s="23">
        <v>0</v>
      </c>
      <c r="AC21" s="23">
        <v>0</v>
      </c>
      <c r="AD21" s="19"/>
      <c r="AE21" s="19"/>
      <c r="AF21" s="23">
        <v>0</v>
      </c>
      <c r="AG21" s="19"/>
      <c r="AH21" s="19"/>
      <c r="AI21" s="23">
        <v>0</v>
      </c>
      <c r="AJ21" s="23">
        <v>196792</v>
      </c>
      <c r="AK21" s="19" t="s">
        <v>104</v>
      </c>
      <c r="AL21" s="22">
        <v>44299</v>
      </c>
      <c r="AM21" s="19"/>
      <c r="AN21" s="19">
        <v>9</v>
      </c>
      <c r="AO21" s="19"/>
      <c r="AP21" s="19" t="s">
        <v>63</v>
      </c>
      <c r="AQ21" s="19">
        <v>1</v>
      </c>
      <c r="AR21" s="19">
        <v>21001231</v>
      </c>
      <c r="AS21" s="19">
        <v>20210504</v>
      </c>
      <c r="AT21" s="23">
        <v>196792</v>
      </c>
      <c r="AU21" s="23">
        <v>0</v>
      </c>
      <c r="AV21" s="25">
        <v>20220131</v>
      </c>
    </row>
    <row r="22" spans="1:48" s="24" customFormat="1" ht="10.5" x14ac:dyDescent="0.15">
      <c r="A22" s="19">
        <v>901153925</v>
      </c>
      <c r="B22" s="19" t="s">
        <v>9</v>
      </c>
      <c r="C22" s="20" t="s">
        <v>11</v>
      </c>
      <c r="D22" s="21">
        <v>169</v>
      </c>
      <c r="E22" s="19" t="s">
        <v>11</v>
      </c>
      <c r="F22" s="19">
        <v>169</v>
      </c>
      <c r="G22" s="19"/>
      <c r="H22" s="21" t="s">
        <v>105</v>
      </c>
      <c r="I22" s="19" t="s">
        <v>106</v>
      </c>
      <c r="J22" s="22">
        <v>44299</v>
      </c>
      <c r="K22" s="23">
        <v>460000</v>
      </c>
      <c r="L22" s="23">
        <v>460000</v>
      </c>
      <c r="M22" s="19" t="s">
        <v>102</v>
      </c>
      <c r="N22" s="19" t="s">
        <v>114</v>
      </c>
      <c r="O22" s="19"/>
      <c r="P22" s="19"/>
      <c r="Q22" s="19"/>
      <c r="R22" s="23">
        <v>460000</v>
      </c>
      <c r="S22" s="19" t="s">
        <v>107</v>
      </c>
      <c r="T22" s="19" t="s">
        <v>99</v>
      </c>
      <c r="U22" s="23">
        <v>2760000</v>
      </c>
      <c r="V22" s="23">
        <v>0</v>
      </c>
      <c r="W22" s="19"/>
      <c r="X22" s="23">
        <v>460000</v>
      </c>
      <c r="Y22" s="19" t="s">
        <v>108</v>
      </c>
      <c r="Z22" s="23">
        <v>2300000</v>
      </c>
      <c r="AA22" s="23">
        <v>460000</v>
      </c>
      <c r="AB22" s="23">
        <v>0</v>
      </c>
      <c r="AC22" s="23">
        <v>0</v>
      </c>
      <c r="AD22" s="19"/>
      <c r="AE22" s="19"/>
      <c r="AF22" s="23">
        <v>0</v>
      </c>
      <c r="AG22" s="19">
        <v>210088516298268</v>
      </c>
      <c r="AH22" s="19"/>
      <c r="AI22" s="23">
        <v>0</v>
      </c>
      <c r="AJ22" s="23">
        <v>460000</v>
      </c>
      <c r="AK22" s="19" t="s">
        <v>108</v>
      </c>
      <c r="AL22" s="22">
        <v>44299</v>
      </c>
      <c r="AM22" s="19"/>
      <c r="AN22" s="19">
        <v>9</v>
      </c>
      <c r="AO22" s="19"/>
      <c r="AP22" s="19" t="s">
        <v>63</v>
      </c>
      <c r="AQ22" s="19">
        <v>1</v>
      </c>
      <c r="AR22" s="19">
        <v>21001231</v>
      </c>
      <c r="AS22" s="19">
        <v>20210504</v>
      </c>
      <c r="AT22" s="23">
        <v>2760000</v>
      </c>
      <c r="AU22" s="23">
        <v>0</v>
      </c>
      <c r="AV22" s="25">
        <v>20220131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A123B-6E99-4C79-BEEC-BBE1DE7B959E}">
  <dimension ref="B1:J40"/>
  <sheetViews>
    <sheetView showGridLines="0" tabSelected="1" topLeftCell="A7" zoomScaleNormal="100" zoomScaleSheetLayoutView="100" workbookViewId="0">
      <selection activeCell="C19" sqref="C19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16384" width="11.42578125" style="31"/>
  </cols>
  <sheetData>
    <row r="1" spans="2:10" ht="18" customHeight="1" thickBot="1" x14ac:dyDescent="0.25"/>
    <row r="2" spans="2:10" ht="19.5" customHeight="1" x14ac:dyDescent="0.2">
      <c r="B2" s="32"/>
      <c r="C2" s="33"/>
      <c r="D2" s="34" t="s">
        <v>120</v>
      </c>
      <c r="E2" s="35"/>
      <c r="F2" s="35"/>
      <c r="G2" s="35"/>
      <c r="H2" s="35"/>
      <c r="I2" s="36"/>
      <c r="J2" s="37" t="s">
        <v>121</v>
      </c>
    </row>
    <row r="3" spans="2:10" ht="13.5" thickBot="1" x14ac:dyDescent="0.25">
      <c r="B3" s="38"/>
      <c r="C3" s="39"/>
      <c r="D3" s="40"/>
      <c r="E3" s="41"/>
      <c r="F3" s="41"/>
      <c r="G3" s="41"/>
      <c r="H3" s="41"/>
      <c r="I3" s="42"/>
      <c r="J3" s="43"/>
    </row>
    <row r="4" spans="2:10" x14ac:dyDescent="0.2">
      <c r="B4" s="38"/>
      <c r="C4" s="39"/>
      <c r="D4" s="34" t="s">
        <v>122</v>
      </c>
      <c r="E4" s="35"/>
      <c r="F4" s="35"/>
      <c r="G4" s="35"/>
      <c r="H4" s="35"/>
      <c r="I4" s="36"/>
      <c r="J4" s="37" t="s">
        <v>123</v>
      </c>
    </row>
    <row r="5" spans="2:10" x14ac:dyDescent="0.2">
      <c r="B5" s="38"/>
      <c r="C5" s="39"/>
      <c r="D5" s="44"/>
      <c r="E5" s="45"/>
      <c r="F5" s="45"/>
      <c r="G5" s="45"/>
      <c r="H5" s="45"/>
      <c r="I5" s="46"/>
      <c r="J5" s="47"/>
    </row>
    <row r="6" spans="2:10" ht="13.5" thickBot="1" x14ac:dyDescent="0.25">
      <c r="B6" s="48"/>
      <c r="C6" s="49"/>
      <c r="D6" s="40"/>
      <c r="E6" s="41"/>
      <c r="F6" s="41"/>
      <c r="G6" s="41"/>
      <c r="H6" s="41"/>
      <c r="I6" s="42"/>
      <c r="J6" s="43"/>
    </row>
    <row r="7" spans="2:10" x14ac:dyDescent="0.2">
      <c r="B7" s="50"/>
      <c r="J7" s="51"/>
    </row>
    <row r="8" spans="2:10" x14ac:dyDescent="0.2">
      <c r="B8" s="50"/>
      <c r="J8" s="51"/>
    </row>
    <row r="9" spans="2:10" x14ac:dyDescent="0.2">
      <c r="B9" s="50"/>
      <c r="J9" s="51"/>
    </row>
    <row r="10" spans="2:10" x14ac:dyDescent="0.2">
      <c r="B10" s="50"/>
      <c r="C10" s="31" t="s">
        <v>142</v>
      </c>
      <c r="E10" s="52"/>
      <c r="J10" s="51"/>
    </row>
    <row r="11" spans="2:10" x14ac:dyDescent="0.2">
      <c r="B11" s="50"/>
      <c r="J11" s="51"/>
    </row>
    <row r="12" spans="2:10" x14ac:dyDescent="0.2">
      <c r="B12" s="50"/>
      <c r="C12" s="31" t="s">
        <v>144</v>
      </c>
      <c r="J12" s="51"/>
    </row>
    <row r="13" spans="2:10" x14ac:dyDescent="0.2">
      <c r="B13" s="50"/>
      <c r="C13" s="31" t="s">
        <v>143</v>
      </c>
      <c r="J13" s="51"/>
    </row>
    <row r="14" spans="2:10" x14ac:dyDescent="0.2">
      <c r="B14" s="50"/>
      <c r="J14" s="51"/>
    </row>
    <row r="15" spans="2:10" x14ac:dyDescent="0.2">
      <c r="B15" s="50"/>
      <c r="C15" s="31" t="s">
        <v>145</v>
      </c>
      <c r="J15" s="51"/>
    </row>
    <row r="16" spans="2:10" x14ac:dyDescent="0.2">
      <c r="B16" s="50"/>
      <c r="C16" s="53"/>
      <c r="J16" s="51"/>
    </row>
    <row r="17" spans="2:10" x14ac:dyDescent="0.2">
      <c r="B17" s="50"/>
      <c r="C17" s="31" t="s">
        <v>146</v>
      </c>
      <c r="D17" s="52"/>
      <c r="H17" s="54" t="s">
        <v>124</v>
      </c>
      <c r="I17" s="54" t="s">
        <v>125</v>
      </c>
      <c r="J17" s="51"/>
    </row>
    <row r="18" spans="2:10" x14ac:dyDescent="0.2">
      <c r="B18" s="50"/>
      <c r="C18" s="55" t="s">
        <v>126</v>
      </c>
      <c r="D18" s="55"/>
      <c r="E18" s="55"/>
      <c r="F18" s="55"/>
      <c r="H18" s="54">
        <v>20</v>
      </c>
      <c r="I18" s="56">
        <v>62240568</v>
      </c>
      <c r="J18" s="51"/>
    </row>
    <row r="19" spans="2:10" x14ac:dyDescent="0.2">
      <c r="B19" s="50"/>
      <c r="C19" s="31" t="s">
        <v>127</v>
      </c>
      <c r="H19" s="57"/>
      <c r="I19" s="58"/>
      <c r="J19" s="51"/>
    </row>
    <row r="20" spans="2:10" x14ac:dyDescent="0.2">
      <c r="B20" s="50"/>
      <c r="C20" s="31" t="s">
        <v>128</v>
      </c>
      <c r="H20" s="57">
        <v>1</v>
      </c>
      <c r="I20" s="58">
        <v>196792</v>
      </c>
      <c r="J20" s="51"/>
    </row>
    <row r="21" spans="2:10" x14ac:dyDescent="0.2">
      <c r="B21" s="50"/>
      <c r="C21" s="31" t="s">
        <v>129</v>
      </c>
      <c r="H21" s="57">
        <v>17</v>
      </c>
      <c r="I21" s="58">
        <v>61036376</v>
      </c>
      <c r="J21" s="51"/>
    </row>
    <row r="22" spans="2:10" x14ac:dyDescent="0.2">
      <c r="B22" s="50"/>
      <c r="C22" s="31" t="s">
        <v>130</v>
      </c>
      <c r="H22" s="57"/>
      <c r="I22" s="58"/>
      <c r="J22" s="51"/>
    </row>
    <row r="23" spans="2:10" x14ac:dyDescent="0.2">
      <c r="B23" s="50"/>
      <c r="C23" s="31" t="s">
        <v>131</v>
      </c>
      <c r="H23" s="57"/>
      <c r="I23" s="58"/>
      <c r="J23" s="51"/>
    </row>
    <row r="24" spans="2:10" x14ac:dyDescent="0.2">
      <c r="B24" s="50"/>
      <c r="C24" s="31" t="s">
        <v>114</v>
      </c>
      <c r="H24" s="59">
        <v>1</v>
      </c>
      <c r="I24" s="60">
        <v>460000</v>
      </c>
      <c r="J24" s="51"/>
    </row>
    <row r="25" spans="2:10" x14ac:dyDescent="0.2">
      <c r="B25" s="50"/>
      <c r="C25" s="55" t="s">
        <v>132</v>
      </c>
      <c r="D25" s="55"/>
      <c r="E25" s="55"/>
      <c r="F25" s="55"/>
      <c r="H25" s="61">
        <f>SUM(H19:H24)</f>
        <v>19</v>
      </c>
      <c r="I25" s="62">
        <f>(I19+I20+I21+I22+I23+I24)</f>
        <v>61693168</v>
      </c>
      <c r="J25" s="51"/>
    </row>
    <row r="26" spans="2:10" x14ac:dyDescent="0.2">
      <c r="B26" s="50"/>
      <c r="C26" s="31" t="s">
        <v>133</v>
      </c>
      <c r="H26" s="57"/>
      <c r="I26" s="58"/>
      <c r="J26" s="51"/>
    </row>
    <row r="27" spans="2:10" x14ac:dyDescent="0.2">
      <c r="B27" s="50"/>
      <c r="C27" s="31" t="s">
        <v>134</v>
      </c>
      <c r="H27" s="57"/>
      <c r="I27" s="58"/>
      <c r="J27" s="51"/>
    </row>
    <row r="28" spans="2:10" x14ac:dyDescent="0.2">
      <c r="B28" s="50"/>
      <c r="C28" s="31" t="s">
        <v>135</v>
      </c>
      <c r="H28" s="57"/>
      <c r="I28" s="58"/>
      <c r="J28" s="51"/>
    </row>
    <row r="29" spans="2:10" ht="12.75" customHeight="1" thickBot="1" x14ac:dyDescent="0.25">
      <c r="B29" s="50"/>
      <c r="C29" s="31" t="s">
        <v>136</v>
      </c>
      <c r="H29" s="63">
        <v>1</v>
      </c>
      <c r="I29" s="64">
        <v>547400</v>
      </c>
      <c r="J29" s="51"/>
    </row>
    <row r="30" spans="2:10" x14ac:dyDescent="0.2">
      <c r="B30" s="50"/>
      <c r="C30" s="55" t="s">
        <v>137</v>
      </c>
      <c r="D30" s="55"/>
      <c r="E30" s="55"/>
      <c r="F30" s="55"/>
      <c r="H30" s="61">
        <f>SUM(H26:H29)</f>
        <v>1</v>
      </c>
      <c r="I30" s="62">
        <f>(I28+I29+I26)</f>
        <v>547400</v>
      </c>
      <c r="J30" s="51"/>
    </row>
    <row r="31" spans="2:10" ht="13.5" thickBot="1" x14ac:dyDescent="0.25">
      <c r="B31" s="50"/>
      <c r="C31" s="55" t="s">
        <v>138</v>
      </c>
      <c r="D31" s="55"/>
      <c r="H31" s="65">
        <f>(H25+H30)</f>
        <v>20</v>
      </c>
      <c r="I31" s="66">
        <f>(I25+I30)</f>
        <v>62240568</v>
      </c>
      <c r="J31" s="51"/>
    </row>
    <row r="32" spans="2:10" ht="13.5" thickTop="1" x14ac:dyDescent="0.2">
      <c r="B32" s="50"/>
      <c r="C32" s="55"/>
      <c r="D32" s="55"/>
      <c r="H32" s="67"/>
      <c r="I32" s="58"/>
      <c r="J32" s="51"/>
    </row>
    <row r="33" spans="2:10" x14ac:dyDescent="0.2">
      <c r="B33" s="50"/>
      <c r="G33" s="67"/>
      <c r="H33" s="67"/>
      <c r="I33" s="67"/>
      <c r="J33" s="51"/>
    </row>
    <row r="34" spans="2:10" x14ac:dyDescent="0.2">
      <c r="B34" s="50"/>
      <c r="G34" s="67"/>
      <c r="H34" s="67"/>
      <c r="I34" s="67"/>
      <c r="J34" s="51"/>
    </row>
    <row r="35" spans="2:10" x14ac:dyDescent="0.2">
      <c r="B35" s="50"/>
      <c r="G35" s="67"/>
      <c r="H35" s="67"/>
      <c r="I35" s="67"/>
      <c r="J35" s="51"/>
    </row>
    <row r="36" spans="2:10" ht="13.5" thickBot="1" x14ac:dyDescent="0.25">
      <c r="B36" s="50"/>
      <c r="C36" s="68"/>
      <c r="D36" s="68"/>
      <c r="G36" s="68" t="s">
        <v>139</v>
      </c>
      <c r="H36" s="68"/>
      <c r="I36" s="67"/>
      <c r="J36" s="51"/>
    </row>
    <row r="37" spans="2:10" x14ac:dyDescent="0.2">
      <c r="B37" s="50"/>
      <c r="C37" s="67" t="s">
        <v>140</v>
      </c>
      <c r="D37" s="67"/>
      <c r="G37" s="67" t="s">
        <v>141</v>
      </c>
      <c r="H37" s="67"/>
      <c r="I37" s="67"/>
      <c r="J37" s="51"/>
    </row>
    <row r="38" spans="2:10" x14ac:dyDescent="0.2">
      <c r="B38" s="50"/>
      <c r="G38" s="67"/>
      <c r="H38" s="67"/>
      <c r="I38" s="67"/>
      <c r="J38" s="51"/>
    </row>
    <row r="39" spans="2:10" x14ac:dyDescent="0.2">
      <c r="B39" s="50"/>
      <c r="G39" s="67"/>
      <c r="H39" s="67"/>
      <c r="I39" s="67"/>
      <c r="J39" s="51"/>
    </row>
    <row r="40" spans="2:10" ht="18.75" customHeight="1" thickBot="1" x14ac:dyDescent="0.25">
      <c r="B40" s="69"/>
      <c r="C40" s="70"/>
      <c r="D40" s="70"/>
      <c r="E40" s="70"/>
      <c r="F40" s="70"/>
      <c r="G40" s="68"/>
      <c r="H40" s="68"/>
      <c r="I40" s="68"/>
      <c r="J40" s="7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Diego Fernando Fernandez Valencia</cp:lastModifiedBy>
  <dcterms:created xsi:type="dcterms:W3CDTF">2022-01-21T16:20:25Z</dcterms:created>
  <dcterms:modified xsi:type="dcterms:W3CDTF">2022-02-08T14:30:54Z</dcterms:modified>
</cp:coreProperties>
</file>