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pscomfenalcovalle-my.sharepoint.com/personal/dffernandezv_epscomfenalcovalle_com_co/Documents/Escritorio/CARTERAS POR SUBIR/ESE HOSPITAL LOCAL DE PUERTO ASIS/"/>
    </mc:Choice>
  </mc:AlternateContent>
  <xr:revisionPtr revIDLastSave="5" documentId="13_ncr:1_{DA6606BB-CB25-4BDC-9BD1-964E7B27E82B}" xr6:coauthVersionLast="47" xr6:coauthVersionMax="47" xr10:uidLastSave="{67554AE9-E129-4356-8122-FC92BAD0B4BA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5" r:id="rId2"/>
    <sheet name="ESTADO DE CADA FACTURA" sheetId="4" r:id="rId3"/>
    <sheet name="FOR-CSA-018" sheetId="6" r:id="rId4"/>
  </sheets>
  <definedNames>
    <definedName name="_xlnm._FilterDatabase" localSheetId="2" hidden="1">'ESTADO DE CADA FACTURA'!$A$2:$AO$7</definedName>
  </definedNames>
  <calcPr calcId="191029"/>
  <pivotCaches>
    <pivotCache cacheId="2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6" l="1"/>
  <c r="H30" i="6"/>
  <c r="I25" i="6"/>
  <c r="H25" i="6"/>
  <c r="H31" i="6" s="1"/>
  <c r="I31" i="6" l="1"/>
  <c r="X1" i="4"/>
  <c r="Y1" i="4"/>
  <c r="V1" i="4"/>
  <c r="W1" i="4"/>
  <c r="T1" i="4"/>
  <c r="S1" i="4"/>
  <c r="L1" i="4"/>
  <c r="K1" i="4"/>
  <c r="F20" i="1"/>
</calcChain>
</file>

<file path=xl/sharedStrings.xml><?xml version="1.0" encoding="utf-8"?>
<sst xmlns="http://schemas.openxmlformats.org/spreadsheetml/2006/main" count="132" uniqueCount="105">
  <si>
    <t>ESE HOSPITAL LOCAL  DE PUERTO ASIS</t>
  </si>
  <si>
    <t>NIT. 846000253</t>
  </si>
  <si>
    <t>LISTADO  ESTADO DE FACTURAS</t>
  </si>
  <si>
    <t>DESDE 01/05/2021 Al 31/12/2021</t>
  </si>
  <si>
    <t>TERCERO:</t>
  </si>
  <si>
    <t>890303093 - 5</t>
  </si>
  <si>
    <t>CAJA DE COMPENSACION FAMILIAR DEL VALLE DEL CAUCA COMFENALCO</t>
  </si>
  <si>
    <t>CONVENIO :</t>
  </si>
  <si>
    <t>EPS</t>
  </si>
  <si>
    <t>NIT</t>
  </si>
  <si>
    <t>FACTURA</t>
  </si>
  <si>
    <t>FECHA</t>
  </si>
  <si>
    <t>VAL. NETO</t>
  </si>
  <si>
    <t xml:space="preserve">         SALDO</t>
  </si>
  <si>
    <t>TOTAL</t>
  </si>
  <si>
    <t xml:space="preserve"> ENTIDAD</t>
  </si>
  <si>
    <t>PrefijoFactura</t>
  </si>
  <si>
    <t>RETENCION</t>
  </si>
  <si>
    <t>AUTORIZACION</t>
  </si>
  <si>
    <t>A)Factura no radicada en ERP</t>
  </si>
  <si>
    <t>no_cruza</t>
  </si>
  <si>
    <t>SI</t>
  </si>
  <si>
    <t>C)Glosas total pendiente por respuesta de IPS</t>
  </si>
  <si>
    <t>OK</t>
  </si>
  <si>
    <t>Se devuelve factura con soportes originales, porque no seevidencia la autorizacion del servicio de urgencias,favorsolicitar autorizacion para dar tramite de pago al correocapautorizaciones@epscomfenalcovalle.com.co         NC</t>
  </si>
  <si>
    <t>C)Glosas total pendiente por respuesta de IPS/conciliar diferencia valor de factura</t>
  </si>
  <si>
    <t>SE REALIZA OBJECCION EN MAYOR VALOR COBRADO EN IMAGENES DX , CONSULTA DE URGENCIAS, LABORATORIO , INTERCONSULTAS SE RECONOCE TARIFA SOAT  VALOR TOTAL DE GLOSA ADMINISTRATIVA $237.900 SE ANEXA FORMATO CON OBJECCIONES VALOR TOTAL GLOSA AUDITORIA MEDICA $282.400 VALOR TOTAL GLOSA $520.300 SE ANEXAN FORMATO DE AUDITORIA PARA SU RESPECTIVA VALIDACION .JENNIFER REBOLLEDO</t>
  </si>
  <si>
    <t>NIT IPS</t>
  </si>
  <si>
    <t>NUMERO FACTURA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</si>
  <si>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</si>
  <si>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</si>
  <si>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</si>
  <si>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</si>
  <si>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</si>
  <si>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</si>
  <si>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</si>
  <si>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</si>
  <si>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</si>
  <si>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GLOSA DV</t>
  </si>
  <si>
    <t>VALOR CRUZADO SASS</t>
  </si>
  <si>
    <t>SALDO SASS</t>
  </si>
  <si>
    <t>VALO CANCELADO SAP</t>
  </si>
  <si>
    <t>DOC COMPENSACION SAP</t>
  </si>
  <si>
    <t>FECHA COMPENSACION SAP</t>
  </si>
  <si>
    <t>VALOR TRANFERENCIA</t>
  </si>
  <si>
    <t>ENTIDAD RESPONSABLE PAGO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</si>
  <si>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</si>
  <si>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</si>
  <si>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</si>
  <si>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</si>
  <si>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</si>
  <si>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</si>
  <si>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</si>
  <si>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</si>
  <si>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</si>
  <si>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</si>
  <si>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</si>
  <si>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</si>
  <si>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LLAVE</t>
  </si>
  <si>
    <t>846000253__395553</t>
  </si>
  <si>
    <t>846000253__395718</t>
  </si>
  <si>
    <t>846000253__396946</t>
  </si>
  <si>
    <t>846000253__409930</t>
  </si>
  <si>
    <t>846000253__393429</t>
  </si>
  <si>
    <t>ESTADO EPS ENERO 24 DEL 2022</t>
  </si>
  <si>
    <t>POR PAGAR SAP</t>
  </si>
  <si>
    <t>DOCUMENTO CONTABLE</t>
  </si>
  <si>
    <t>FUERA DE CIERRE</t>
  </si>
  <si>
    <t>FACTURA NO RADICADA</t>
  </si>
  <si>
    <t>FACTURA DEVUELTA</t>
  </si>
  <si>
    <t>GLOSA POR CONCILIAR</t>
  </si>
  <si>
    <t>Etiquetas de fila</t>
  </si>
  <si>
    <t>Total general</t>
  </si>
  <si>
    <t>Cuenta de LLAVE</t>
  </si>
  <si>
    <t>Suma de SALDO FACT IPS</t>
  </si>
  <si>
    <t>Suma de VALOR GLOSA DV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</si>
  <si>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</si>
  <si>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</si>
  <si>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</si>
  <si>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</si>
  <si>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</si>
  <si>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</si>
  <si>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</si>
  <si>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</si>
  <si>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</si>
  <si>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</si>
  <si>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</si>
  <si>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</si>
  <si>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</si>
  <si>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</si>
  <si>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</si>
  <si>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</si>
  <si>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</si>
  <si>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</si>
  <si>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</si>
  <si>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DIEGO FERNANDEZ</t>
  </si>
  <si>
    <t>IPS.</t>
  </si>
  <si>
    <t>AUXILIAR DE CARTERA CUENTAS SALUD</t>
  </si>
  <si>
    <t>SANTIAGO DE CALI , ENERO 31 DE 2022</t>
  </si>
  <si>
    <t>NIT: 846000253</t>
  </si>
  <si>
    <t>A continuacion me permito remitir   nuestra respuesta al estado de cartera presentado en la fecha: 19/01/2022</t>
  </si>
  <si>
    <t>Con Corte al dia :31/12/2021</t>
  </si>
  <si>
    <t>Señores :ESE HOSPITAL LOCAL DE PUERTO ASIS</t>
  </si>
  <si>
    <t>LA EPS SE COMPROMETE A GENERAR ESPACIO DE CONCILIACIÓN</t>
  </si>
  <si>
    <t>LA IPS SE COPROMETE HACER LA RADICACIÓN DE ESTAS FACTURAS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</si>
</sst>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dd&quot;/&quot;mm&quot;/&quot;yyyy"/>
    <numFmt numFmtId="165" formatCode="#,##0.00_);\-#,##0.00"/>
    <numFmt numFmtId="166" formatCode="_-* #,##0_-;\-* #,##0_-;_-* &quot;-&quot;??_-;_-@_-"/>
    <numFmt numFmtId="167" formatCode="_-&quot;$&quot;\ * #,##0_-;\-&quot;$&quot;\ * #,##0_-;_-&quot;$&quot;\ * &quot;-&quot;_-;_-@_-"/>
    <numFmt numFmtId="168" formatCode="&quot;$&quot;\ #,##0;[Red]&quot;$&quot;\ #,##0"/>
  </numFmts>
  <fonts count="10" x14ac:knownFonts="1">
    <font>
      <sz val="11"/>
      <color theme="1"/>
      <name val="Calibri"/>
      <family val="2"/>
      <scheme val="minor"/>
    </font>
    <font>
      <sz val="10"/>
      <color indexed="8"/>
      <name val="MS Sans Serif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b/>
      <u/>
      <sz val="11"/>
      <color indexed="8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43" fontId="5" fillId="0" borderId="0" applyFont="0" applyFill="0" applyBorder="0" applyAlignment="0" applyProtection="0"/>
    <xf numFmtId="0" fontId="7" fillId="0" borderId="0"/>
    <xf numFmtId="43" fontId="7" fillId="0" borderId="0" applyNumberFormat="0" applyFill="0" applyBorder="0" applyAlignment="0" applyProtection="0"/>
  </cellStyleXfs>
  <cellXfs count="70">
    <xf numFmtId="0" fontId="0" fillId="0" borderId="0" xfId="0"/>
    <xf numFmtId="0" fontId="1" fillId="0" borderId="0" xfId="1" applyNumberFormat="1" applyFill="1" applyBorder="1" applyAlignment="1" applyProtection="1"/>
    <xf numFmtId="0" fontId="3" fillId="0" borderId="0" xfId="1" applyFont="1" applyAlignment="1">
      <alignment horizontal="left" vertical="center"/>
    </xf>
    <xf numFmtId="0" fontId="2" fillId="0" borderId="0" xfId="1" applyFont="1" applyAlignment="1">
      <alignment vertical="center"/>
    </xf>
    <xf numFmtId="0" fontId="3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2" fillId="0" borderId="1" xfId="1" applyNumberFormat="1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left" vertical="center"/>
    </xf>
    <xf numFmtId="165" fontId="2" fillId="0" borderId="1" xfId="1" applyNumberFormat="1" applyFont="1" applyBorder="1" applyAlignment="1">
      <alignment horizontal="right" vertical="center"/>
    </xf>
    <xf numFmtId="165" fontId="3" fillId="0" borderId="1" xfId="1" applyNumberFormat="1" applyFont="1" applyFill="1" applyBorder="1" applyAlignment="1" applyProtection="1"/>
    <xf numFmtId="0" fontId="3" fillId="0" borderId="1" xfId="1" applyNumberFormat="1" applyFont="1" applyFill="1" applyBorder="1" applyAlignment="1" applyProtection="1">
      <alignment horizontal="center"/>
    </xf>
    <xf numFmtId="0" fontId="0" fillId="0" borderId="1" xfId="0" applyBorder="1"/>
    <xf numFmtId="14" fontId="0" fillId="0" borderId="1" xfId="0" applyNumberFormat="1" applyBorder="1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166" fontId="0" fillId="0" borderId="1" xfId="2" applyNumberFormat="1" applyFont="1" applyBorder="1"/>
    <xf numFmtId="0" fontId="6" fillId="0" borderId="0" xfId="0" applyFont="1"/>
    <xf numFmtId="166" fontId="6" fillId="0" borderId="0" xfId="2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6" fontId="0" fillId="0" borderId="0" xfId="0" applyNumberFormat="1"/>
    <xf numFmtId="0" fontId="8" fillId="0" borderId="0" xfId="3" applyFont="1"/>
    <xf numFmtId="0" fontId="8" fillId="0" borderId="2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/>
    </xf>
    <xf numFmtId="0" fontId="9" fillId="0" borderId="2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/>
    </xf>
    <xf numFmtId="0" fontId="8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/>
    </xf>
    <xf numFmtId="0" fontId="8" fillId="0" borderId="6" xfId="3" applyFont="1" applyBorder="1"/>
    <xf numFmtId="0" fontId="8" fillId="0" borderId="7" xfId="3" applyFont="1" applyBorder="1"/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0" fontId="9" fillId="0" borderId="0" xfId="3" applyFont="1"/>
    <xf numFmtId="167" fontId="9" fillId="0" borderId="0" xfId="3" applyNumberFormat="1" applyFont="1" applyAlignment="1">
      <alignment horizontal="right"/>
    </xf>
    <xf numFmtId="1" fontId="8" fillId="0" borderId="0" xfId="3" applyNumberFormat="1" applyFont="1" applyAlignment="1">
      <alignment horizontal="center"/>
    </xf>
    <xf numFmtId="168" fontId="8" fillId="0" borderId="0" xfId="3" applyNumberFormat="1" applyFont="1" applyAlignment="1">
      <alignment horizontal="right"/>
    </xf>
    <xf numFmtId="0" fontId="8" fillId="0" borderId="0" xfId="3" applyFont="1" applyAlignment="1">
      <alignment horizontal="center"/>
    </xf>
    <xf numFmtId="168" fontId="9" fillId="0" borderId="0" xfId="3" applyNumberFormat="1" applyFont="1" applyAlignment="1">
      <alignment horizontal="right"/>
    </xf>
    <xf numFmtId="1" fontId="8" fillId="0" borderId="9" xfId="3" applyNumberFormat="1" applyFont="1" applyBorder="1" applyAlignment="1">
      <alignment horizontal="center"/>
    </xf>
    <xf numFmtId="166" fontId="8" fillId="0" borderId="9" xfId="4" applyNumberFormat="1" applyFont="1" applyBorder="1" applyAlignment="1">
      <alignment horizontal="right"/>
    </xf>
    <xf numFmtId="0" fontId="8" fillId="0" borderId="14" xfId="3" applyFont="1" applyBorder="1" applyAlignment="1">
      <alignment horizontal="center"/>
    </xf>
    <xf numFmtId="168" fontId="8" fillId="0" borderId="14" xfId="3" applyNumberFormat="1" applyFont="1" applyBorder="1" applyAlignment="1">
      <alignment horizontal="right"/>
    </xf>
    <xf numFmtId="168" fontId="8" fillId="0" borderId="0" xfId="3" applyNumberFormat="1" applyFont="1"/>
    <xf numFmtId="168" fontId="8" fillId="0" borderId="9" xfId="3" applyNumberFormat="1" applyFont="1" applyBorder="1"/>
    <xf numFmtId="0" fontId="8" fillId="0" borderId="8" xfId="3" applyFont="1" applyBorder="1"/>
    <xf numFmtId="0" fontId="8" fillId="0" borderId="9" xfId="3" applyFont="1" applyBorder="1"/>
    <xf numFmtId="0" fontId="8" fillId="0" borderId="10" xfId="3" applyFont="1" applyBorder="1"/>
    <xf numFmtId="0" fontId="8" fillId="3" borderId="0" xfId="3" applyFont="1" applyFill="1"/>
    <xf numFmtId="1" fontId="8" fillId="3" borderId="0" xfId="3" applyNumberFormat="1" applyFont="1" applyFill="1" applyAlignment="1">
      <alignment horizontal="center"/>
    </xf>
    <xf numFmtId="168" fontId="8" fillId="3" borderId="0" xfId="3" applyNumberFormat="1" applyFont="1" applyFill="1" applyAlignment="1">
      <alignment horizontal="right"/>
    </xf>
    <xf numFmtId="1" fontId="8" fillId="3" borderId="13" xfId="3" applyNumberFormat="1" applyFont="1" applyFill="1" applyBorder="1" applyAlignment="1">
      <alignment horizontal="center"/>
    </xf>
    <xf numFmtId="168" fontId="8" fillId="3" borderId="13" xfId="3" applyNumberFormat="1" applyFont="1" applyFill="1" applyBorder="1" applyAlignment="1">
      <alignment horizontal="right"/>
    </xf>
    <xf numFmtId="0" fontId="0" fillId="0" borderId="1" xfId="0" applyBorder="1" applyAlignment="1">
      <alignment horizontal="center"/>
    </xf>
    <xf numFmtId="0" fontId="2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</cellXfs>
  <cellStyles count="5">
    <cellStyle name="Millares" xfId="2" builtinId="3"/>
    <cellStyle name="Millares 2" xfId="4" xr:uid="{5773B647-C39C-4D26-A752-E62AFAB0CD40}"/>
    <cellStyle name="Normal" xfId="0" builtinId="0"/>
    <cellStyle name="Normal 2" xfId="1" xr:uid="{00000000-0005-0000-0000-000001000000}"/>
    <cellStyle name="Normal 2 2" xfId="3" xr:uid="{5B8D8C47-A500-4DE2-A212-9099619731D7}"/>
  </cellStyles>
  <dxfs count="1">
    <dxf>
      <numFmt numFmtId="166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EEBE5F8A-A6FE-4555-9813-5F28821010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8162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591.821211342591" createdVersion="7" refreshedVersion="7" minRefreshableVersion="3" recordCount="5" xr:uid="{649B67EF-ABE1-4F20-BBC5-CB336BC6573E}">
  <cacheSource type="worksheet">
    <worksheetSource ref="A2:AO7" sheet="ESTADO DE CADA FACTURA"/>
  </cacheSource>
  <cacheFields count="41">
    <cacheField name="NIT IPS" numFmtId="0">
      <sharedItems containsSemiMixedTypes="0" containsString="0" containsNumber="1" containsInteger="1" minValue="846000253" maxValue="846000253"/>
    </cacheField>
    <cacheField name=" ENTIDAD" numFmtId="0">
      <sharedItems/>
    </cacheField>
    <cacheField name="Prefijo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393429" maxValue="409930"/>
    </cacheField>
    <cacheField name="PREFIJO SASS" numFmtId="0">
      <sharedItems containsNonDate="0" containsString="0" containsBlank="1"/>
    </cacheField>
    <cacheField name="NUMERO FACT SASSS" numFmtId="0">
      <sharedItems containsString="0" containsBlank="1" containsNumber="1" containsInteger="1" minValue="393429" maxValue="409930"/>
    </cacheField>
    <cacheField name="DOC CONTABLE" numFmtId="0">
      <sharedItems containsNonDate="0" containsString="0" containsBlank="1"/>
    </cacheField>
    <cacheField name="FACTURA" numFmtId="0">
      <sharedItems containsSemiMixedTypes="0" containsString="0" containsNumber="1" containsInteger="1" minValue="393429" maxValue="409930"/>
    </cacheField>
    <cacheField name="LLAVE" numFmtId="0">
      <sharedItems/>
    </cacheField>
    <cacheField name="FECHA FACT IPS" numFmtId="14">
      <sharedItems containsSemiMixedTypes="0" containsNonDate="0" containsDate="1" containsString="0" minDate="2021-05-19T00:00:00" maxDate="2021-09-01T00:00:00"/>
    </cacheField>
    <cacheField name="VALOR FACT IPS" numFmtId="166">
      <sharedItems containsSemiMixedTypes="0" containsString="0" containsNumber="1" containsInteger="1" minValue="73300" maxValue="8658273"/>
    </cacheField>
    <cacheField name="SALDO FACT IPS" numFmtId="166">
      <sharedItems containsSemiMixedTypes="0" containsString="0" containsNumber="1" containsInteger="1" minValue="73300" maxValue="1261676"/>
    </cacheField>
    <cacheField name="OBSERVACION SASS" numFmtId="0">
      <sharedItems/>
    </cacheField>
    <cacheField name="ESTADO EPS ENERO 24 DEL 2022" numFmtId="0">
      <sharedItems count="3">
        <s v="FACTURA NO RADICADA"/>
        <s v="FACTURA DEVUELTA"/>
        <s v="GLOSA POR CONCILIAR"/>
      </sharedItems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LIDACION ALFA FACT" numFmtId="0">
      <sharedItems/>
    </cacheField>
    <cacheField name="VALOR RADICADO FACT" numFmtId="166">
      <sharedItems containsString="0" containsBlank="1" containsNumber="1" containsInteger="1" minValue="1261676" maxValue="8658273"/>
    </cacheField>
    <cacheField name="VALOR GLOSA DV" numFmtId="166">
      <sharedItems containsString="0" containsBlank="1" containsNumber="1" containsInteger="1" minValue="520300" maxValue="1261676"/>
    </cacheField>
    <cacheField name="OBSERVACION GLOSA DV" numFmtId="0">
      <sharedItems containsBlank="1" longText="1"/>
    </cacheField>
    <cacheField name="VALOR CRUZADO SASS" numFmtId="166">
      <sharedItems containsString="0" containsBlank="1" containsNumber="1" containsInteger="1" minValue="0" maxValue="8137973"/>
    </cacheField>
    <cacheField name="SALDO SASS" numFmtId="166">
      <sharedItems containsString="0" containsBlank="1" containsNumber="1" containsInteger="1" minValue="520300" maxValue="1261676"/>
    </cacheField>
    <cacheField name="RETENCION" numFmtId="0">
      <sharedItems containsNonDate="0" containsString="0" containsBlank="1"/>
    </cacheField>
    <cacheField name="VALO CANCELADO SAP" numFmtId="0">
      <sharedItems containsNonDate="0" containsString="0" containsBlank="1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0">
      <sharedItems containsNonDate="0" containsString="0" containsBlank="1"/>
    </cacheField>
    <cacheField name="AUTORIZACION" numFmtId="0">
      <sharedItems containsString="0" containsBlank="1" containsNumber="1" containsInteger="1" minValue="212503114544076" maxValue="212503114544076"/>
    </cacheField>
    <cacheField name="ENTIDAD RESPONSABLE PAGO" numFmtId="0">
      <sharedItems containsNonDate="0" containsString="0" containsBlank="1"/>
    </cacheField>
    <cacheField name="FECHA RAD IPS" numFmtId="14">
      <sharedItems containsSemiMixedTypes="0" containsNonDate="0" containsDate="1" containsString="0" minDate="2021-05-19T00:00:00" maxDate="2021-09-01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9" maxValue="9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1001231" maxValue="21001231"/>
    </cacheField>
    <cacheField name="F RAD SASS" numFmtId="0">
      <sharedItems containsString="0" containsBlank="1" containsNumber="1" containsInteger="1" minValue="20210827" maxValue="20210919"/>
    </cacheField>
    <cacheField name="VALOR REPORTADO CRICULAR 030" numFmtId="0">
      <sharedItems containsString="0" containsBlank="1" containsNumber="1" containsInteger="1" minValue="1261676" maxValue="8658273"/>
    </cacheField>
    <cacheField name="VALOR GLOSA ACEPTADA REPORTADO CIRCULAR 030" numFmtId="0">
      <sharedItems containsString="0" containsBlank="1" containsNumber="1" containsInteger="1" minValue="0" maxValue="0"/>
    </cacheField>
    <cacheField name="F CORTE" numFmtId="0">
      <sharedItems containsSemiMixedTypes="0" containsString="0" containsNumber="1" containsInteger="1" minValue="20220124" maxValue="2022012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">
  <r>
    <n v="846000253"/>
    <s v="ESE HOSPITAL LOCAL  DE PUERTO ASIS"/>
    <m/>
    <n v="395553"/>
    <m/>
    <m/>
    <m/>
    <n v="395553"/>
    <s v="846000253__395553"/>
    <d v="2021-05-27T00:00:00"/>
    <n v="73300"/>
    <n v="73300"/>
    <s v="A)Factura no radicada en ERP"/>
    <x v="0"/>
    <m/>
    <m/>
    <m/>
    <s v="no_cruza"/>
    <m/>
    <m/>
    <m/>
    <m/>
    <m/>
    <m/>
    <m/>
    <m/>
    <m/>
    <m/>
    <m/>
    <m/>
    <d v="2021-05-27T00:00:00"/>
    <m/>
    <m/>
    <m/>
    <s v="SI"/>
    <m/>
    <m/>
    <m/>
    <m/>
    <m/>
    <n v="20220124"/>
  </r>
  <r>
    <n v="846000253"/>
    <s v="ESE HOSPITAL LOCAL  DE PUERTO ASIS"/>
    <m/>
    <n v="395718"/>
    <m/>
    <m/>
    <m/>
    <n v="395718"/>
    <s v="846000253__395718"/>
    <d v="2021-05-28T00:00:00"/>
    <n v="181488"/>
    <n v="181488"/>
    <s v="A)Factura no radicada en ERP"/>
    <x v="0"/>
    <m/>
    <m/>
    <m/>
    <s v="no_cruza"/>
    <m/>
    <m/>
    <m/>
    <m/>
    <m/>
    <m/>
    <m/>
    <m/>
    <m/>
    <m/>
    <m/>
    <m/>
    <d v="2021-05-28T00:00:00"/>
    <m/>
    <m/>
    <m/>
    <s v="SI"/>
    <m/>
    <m/>
    <m/>
    <m/>
    <m/>
    <n v="20220124"/>
  </r>
  <r>
    <n v="846000253"/>
    <s v="ESE HOSPITAL LOCAL  DE PUERTO ASIS"/>
    <m/>
    <n v="396946"/>
    <m/>
    <m/>
    <m/>
    <n v="396946"/>
    <s v="846000253__396946"/>
    <d v="2021-05-31T00:00:00"/>
    <n v="143213"/>
    <n v="143213"/>
    <s v="A)Factura no radicada en ERP"/>
    <x v="0"/>
    <m/>
    <m/>
    <m/>
    <s v="no_cruza"/>
    <m/>
    <m/>
    <m/>
    <m/>
    <m/>
    <m/>
    <m/>
    <m/>
    <m/>
    <m/>
    <m/>
    <m/>
    <d v="2021-05-31T00:00:00"/>
    <m/>
    <m/>
    <m/>
    <s v="SI"/>
    <m/>
    <m/>
    <m/>
    <m/>
    <m/>
    <n v="20220124"/>
  </r>
  <r>
    <n v="846000253"/>
    <s v="ESE HOSPITAL LOCAL  DE PUERTO ASIS"/>
    <m/>
    <n v="409930"/>
    <m/>
    <n v="409930"/>
    <m/>
    <n v="409930"/>
    <s v="846000253__409930"/>
    <d v="2021-08-31T00:00:00"/>
    <n v="1261676"/>
    <n v="1261676"/>
    <s v="C)Glosas total pendiente por respuesta de IPS"/>
    <x v="1"/>
    <m/>
    <m/>
    <m/>
    <s v="OK"/>
    <n v="1261676"/>
    <n v="1261676"/>
    <s v="Se devuelve factura con soportes originales, porque no seevidencia la autorizacion del servicio de urgencias,favorsolicitar autorizacion para dar tramite de pago al correocapautorizaciones@epscomfenalcovalle.com.co         NC"/>
    <n v="0"/>
    <n v="1261676"/>
    <m/>
    <m/>
    <m/>
    <m/>
    <m/>
    <m/>
    <m/>
    <d v="2021-08-31T00:00:00"/>
    <m/>
    <n v="9"/>
    <m/>
    <s v="SI"/>
    <n v="1"/>
    <n v="21001231"/>
    <n v="20210919"/>
    <n v="1261676"/>
    <n v="0"/>
    <n v="20220124"/>
  </r>
  <r>
    <n v="846000253"/>
    <s v="ESE HOSPITAL LOCAL  DE PUERTO ASIS"/>
    <m/>
    <n v="393429"/>
    <m/>
    <n v="393429"/>
    <m/>
    <n v="393429"/>
    <s v="846000253__393429"/>
    <d v="2021-05-19T00:00:00"/>
    <n v="8658273"/>
    <n v="520336"/>
    <s v="C)Glosas total pendiente por respuesta de IPS/conciliar diferencia valor de factura"/>
    <x v="2"/>
    <m/>
    <m/>
    <m/>
    <s v="OK"/>
    <n v="8658273"/>
    <n v="520300"/>
    <s v="SE REALIZA OBJECCION EN MAYOR VALOR COBRADO EN IMAGENES DX , CONSULTA DE URGENCIAS, LABORATORIO , INTERCONSULTAS SE RECONOCE TARIFA SOAT  VALOR TOTAL DE GLOSA ADMINISTRATIVA $237.900 SE ANEXA FORMATO CON OBJECCIONES VALOR TOTAL GLOSA AUDITORIA MEDICA $282.400 VALOR TOTAL GLOSA $520.300 SE ANEXAN FORMATO DE AUDITORIA PARA SU RESPECTIVA VALIDACION .JENNIFER REBOLLEDO"/>
    <n v="8137973"/>
    <n v="520300"/>
    <m/>
    <m/>
    <m/>
    <m/>
    <m/>
    <n v="212503114544076"/>
    <m/>
    <d v="2021-05-19T00:00:00"/>
    <m/>
    <n v="9"/>
    <m/>
    <s v="SI"/>
    <n v="1"/>
    <n v="21001231"/>
    <n v="20210827"/>
    <n v="8658273"/>
    <n v="0"/>
    <n v="2022012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6555E19-E4A8-45D9-A369-A294B319698F}" name="TablaDinámica13" cacheId="2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A3:D7" firstHeaderRow="0" firstDataRow="1" firstDataCol="1"/>
  <pivotFields count="41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6" showAll="0"/>
    <pivotField dataField="1" numFmtId="166" showAll="0"/>
    <pivotField showAll="0"/>
    <pivotField axis="axisRow" showAll="0">
      <items count="4">
        <item x="1"/>
        <item x="0"/>
        <item x="2"/>
        <item t="default"/>
      </items>
    </pivotField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4">
    <i>
      <x/>
    </i>
    <i>
      <x v="1"/>
    </i>
    <i>
      <x v="2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uenta de LLAVE" fld="8" subtotal="count" baseField="0" baseItem="0"/>
    <dataField name="Suma de SALDO FACT IPS" fld="11" baseField="0" baseItem="0" numFmtId="166"/>
    <dataField name="Suma de VALOR GLOSA DV" fld="19" baseField="0" baseItem="0" numFmtId="166"/>
  </dataFields>
  <formats count="1">
    <format dxfId="0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20"/>
  <sheetViews>
    <sheetView workbookViewId="0">
      <selection activeCell="B23" sqref="B23"/>
    </sheetView>
  </sheetViews>
  <sheetFormatPr baseColWidth="10" defaultRowHeight="15" x14ac:dyDescent="0.25"/>
  <cols>
    <col min="2" max="2" width="43.7109375" customWidth="1"/>
    <col min="4" max="4" width="12" customWidth="1"/>
    <col min="5" max="5" width="14" customWidth="1"/>
    <col min="6" max="6" width="16.140625" customWidth="1"/>
  </cols>
  <sheetData>
    <row r="2" spans="1:6" x14ac:dyDescent="0.25">
      <c r="A2" s="69" t="s">
        <v>0</v>
      </c>
      <c r="B2" s="69"/>
      <c r="C2" s="69"/>
      <c r="D2" s="69"/>
      <c r="E2" s="69"/>
      <c r="F2" s="69"/>
    </row>
    <row r="4" spans="1:6" x14ac:dyDescent="0.25">
      <c r="A4" s="69" t="s">
        <v>1</v>
      </c>
      <c r="B4" s="69"/>
      <c r="C4" s="69"/>
      <c r="D4" s="69"/>
      <c r="E4" s="69"/>
      <c r="F4" s="69"/>
    </row>
    <row r="5" spans="1:6" x14ac:dyDescent="0.25">
      <c r="A5" s="68" t="s">
        <v>2</v>
      </c>
      <c r="B5" s="68"/>
      <c r="C5" s="68"/>
      <c r="D5" s="68"/>
      <c r="E5" s="68"/>
      <c r="F5" s="68"/>
    </row>
    <row r="7" spans="1:6" x14ac:dyDescent="0.25">
      <c r="A7" s="67" t="s">
        <v>3</v>
      </c>
      <c r="B7" s="67"/>
      <c r="C7" s="67"/>
      <c r="D7" s="67"/>
      <c r="E7" s="67"/>
      <c r="F7" s="67"/>
    </row>
    <row r="9" spans="1:6" x14ac:dyDescent="0.25">
      <c r="A9" s="67" t="s">
        <v>6</v>
      </c>
      <c r="B9" s="67"/>
      <c r="C9" s="67"/>
      <c r="D9" s="67"/>
      <c r="E9" s="67"/>
      <c r="F9" s="67"/>
    </row>
    <row r="11" spans="1:6" x14ac:dyDescent="0.25">
      <c r="B11" s="2" t="s">
        <v>4</v>
      </c>
      <c r="C11" s="3" t="s">
        <v>5</v>
      </c>
      <c r="E11" s="1"/>
      <c r="F11" s="1"/>
    </row>
    <row r="13" spans="1:6" x14ac:dyDescent="0.25">
      <c r="B13" s="2" t="s">
        <v>7</v>
      </c>
      <c r="C13" s="1"/>
      <c r="D13" s="1"/>
      <c r="E13" s="1"/>
      <c r="F13" s="1"/>
    </row>
    <row r="14" spans="1:6" x14ac:dyDescent="0.25">
      <c r="A14" s="10" t="s">
        <v>9</v>
      </c>
      <c r="B14" s="4" t="s">
        <v>8</v>
      </c>
      <c r="C14" s="4" t="s">
        <v>10</v>
      </c>
      <c r="D14" s="4" t="s">
        <v>11</v>
      </c>
      <c r="E14" s="4" t="s">
        <v>12</v>
      </c>
      <c r="F14" s="4" t="s">
        <v>13</v>
      </c>
    </row>
    <row r="15" spans="1:6" x14ac:dyDescent="0.25">
      <c r="A15" s="5">
        <v>846000253</v>
      </c>
      <c r="B15" s="5" t="s">
        <v>0</v>
      </c>
      <c r="C15" s="6">
        <v>393429</v>
      </c>
      <c r="D15" s="7">
        <v>44335.313194444447</v>
      </c>
      <c r="E15" s="8">
        <v>8658273</v>
      </c>
      <c r="F15" s="8">
        <v>520336</v>
      </c>
    </row>
    <row r="16" spans="1:6" x14ac:dyDescent="0.25">
      <c r="A16" s="5">
        <v>846000253</v>
      </c>
      <c r="B16" s="5" t="s">
        <v>0</v>
      </c>
      <c r="C16" s="6">
        <v>395553</v>
      </c>
      <c r="D16" s="7">
        <v>44343.404861111114</v>
      </c>
      <c r="E16" s="8">
        <v>73300</v>
      </c>
      <c r="F16" s="8">
        <v>73300</v>
      </c>
    </row>
    <row r="17" spans="1:6" x14ac:dyDescent="0.25">
      <c r="A17" s="5">
        <v>846000253</v>
      </c>
      <c r="B17" s="5" t="s">
        <v>0</v>
      </c>
      <c r="C17" s="6">
        <v>395718</v>
      </c>
      <c r="D17" s="7">
        <v>44344.42083333333</v>
      </c>
      <c r="E17" s="8">
        <v>181488</v>
      </c>
      <c r="F17" s="8">
        <v>181488</v>
      </c>
    </row>
    <row r="18" spans="1:6" x14ac:dyDescent="0.25">
      <c r="A18" s="5">
        <v>846000253</v>
      </c>
      <c r="B18" s="5" t="s">
        <v>0</v>
      </c>
      <c r="C18" s="6">
        <v>396946</v>
      </c>
      <c r="D18" s="7">
        <v>44347.933333333334</v>
      </c>
      <c r="E18" s="8">
        <v>143213</v>
      </c>
      <c r="F18" s="8">
        <v>143213</v>
      </c>
    </row>
    <row r="19" spans="1:6" x14ac:dyDescent="0.25">
      <c r="A19" s="5">
        <v>846000253</v>
      </c>
      <c r="B19" s="5" t="s">
        <v>0</v>
      </c>
      <c r="C19" s="6">
        <v>409930</v>
      </c>
      <c r="D19" s="7">
        <v>44439.331250000003</v>
      </c>
      <c r="E19" s="8">
        <v>1261676</v>
      </c>
      <c r="F19" s="8">
        <v>1261676</v>
      </c>
    </row>
    <row r="20" spans="1:6" x14ac:dyDescent="0.25">
      <c r="A20" s="66" t="s">
        <v>14</v>
      </c>
      <c r="B20" s="66"/>
      <c r="C20" s="66"/>
      <c r="D20" s="66"/>
      <c r="E20" s="66"/>
      <c r="F20" s="9">
        <f>SUM(F15:F19)</f>
        <v>2180013</v>
      </c>
    </row>
  </sheetData>
  <mergeCells count="6">
    <mergeCell ref="A20:E20"/>
    <mergeCell ref="A7:F7"/>
    <mergeCell ref="A5:F5"/>
    <mergeCell ref="A4:F4"/>
    <mergeCell ref="A2:F2"/>
    <mergeCell ref="A9:F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489FA-A0C9-43CF-AE50-35CA1D40B999}">
  <dimension ref="A3:D7"/>
  <sheetViews>
    <sheetView showGridLines="0" zoomScale="85" zoomScaleNormal="85" workbookViewId="0">
      <selection activeCell="D7" sqref="A4:D7"/>
    </sheetView>
  </sheetViews>
  <sheetFormatPr baseColWidth="10" defaultRowHeight="15" x14ac:dyDescent="0.25"/>
  <cols>
    <col min="1" max="1" width="22.42578125" bestFit="1" customWidth="1"/>
    <col min="2" max="2" width="15.7109375" bestFit="1" customWidth="1"/>
    <col min="3" max="3" width="23.140625" bestFit="1" customWidth="1"/>
    <col min="4" max="5" width="24.7109375" bestFit="1" customWidth="1"/>
  </cols>
  <sheetData>
    <row r="3" spans="1:4" x14ac:dyDescent="0.25">
      <c r="A3" s="18" t="s">
        <v>71</v>
      </c>
      <c r="B3" t="s">
        <v>73</v>
      </c>
      <c r="C3" t="s">
        <v>74</v>
      </c>
      <c r="D3" t="s">
        <v>75</v>
      </c>
    </row>
    <row r="4" spans="1:4" x14ac:dyDescent="0.25">
      <c r="A4" s="19" t="s">
        <v>69</v>
      </c>
      <c r="B4" s="20">
        <v>1</v>
      </c>
      <c r="C4" s="21">
        <v>1261676</v>
      </c>
      <c r="D4" s="21">
        <v>1261676</v>
      </c>
    </row>
    <row r="5" spans="1:4" x14ac:dyDescent="0.25">
      <c r="A5" s="19" t="s">
        <v>68</v>
      </c>
      <c r="B5" s="20">
        <v>3</v>
      </c>
      <c r="C5" s="21">
        <v>398001</v>
      </c>
      <c r="D5" s="21"/>
    </row>
    <row r="6" spans="1:4" x14ac:dyDescent="0.25">
      <c r="A6" s="19" t="s">
        <v>70</v>
      </c>
      <c r="B6" s="20">
        <v>1</v>
      </c>
      <c r="C6" s="21">
        <v>520336</v>
      </c>
      <c r="D6" s="21">
        <v>520300</v>
      </c>
    </row>
    <row r="7" spans="1:4" x14ac:dyDescent="0.25">
      <c r="A7" s="19" t="s">
        <v>72</v>
      </c>
      <c r="B7" s="20">
        <v>5</v>
      </c>
      <c r="C7" s="21">
        <v>2180013</v>
      </c>
      <c r="D7" s="21">
        <v>1781976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BA408-14DE-42CB-B839-2857EAA50D21}">
  <sheetPr filterMode="1"/>
  <dimension ref="A1:AO7"/>
  <sheetViews>
    <sheetView showGridLines="0" topLeftCell="C1" zoomScale="85" zoomScaleNormal="85" workbookViewId="0">
      <selection activeCell="M14" sqref="M14"/>
    </sheetView>
  </sheetViews>
  <sheetFormatPr baseColWidth="10" defaultRowHeight="15" x14ac:dyDescent="0.25"/>
  <cols>
    <col min="1" max="1" width="10.28515625" bestFit="1" customWidth="1"/>
    <col min="2" max="2" width="34.5703125" bestFit="1" customWidth="1"/>
    <col min="3" max="3" width="10.7109375" bestFit="1" customWidth="1"/>
    <col min="4" max="4" width="9.140625" bestFit="1" customWidth="1"/>
    <col min="5" max="5" width="8" bestFit="1" customWidth="1"/>
    <col min="6" max="6" width="11.140625" bestFit="1" customWidth="1"/>
    <col min="7" max="7" width="10.28515625" bestFit="1" customWidth="1"/>
    <col min="8" max="8" width="10.28515625" customWidth="1"/>
    <col min="9" max="9" width="18" bestFit="1" customWidth="1"/>
    <col min="11" max="11" width="14.140625" bestFit="1" customWidth="1"/>
    <col min="12" max="12" width="13.28515625" bestFit="1" customWidth="1"/>
    <col min="13" max="17" width="29.7109375" customWidth="1"/>
    <col min="18" max="18" width="12.140625" bestFit="1" customWidth="1"/>
    <col min="19" max="19" width="15.42578125" bestFit="1" customWidth="1"/>
    <col min="20" max="20" width="13.140625" bestFit="1" customWidth="1"/>
    <col min="21" max="21" width="25.42578125" customWidth="1"/>
    <col min="22" max="22" width="14.42578125" bestFit="1" customWidth="1"/>
    <col min="23" max="23" width="13.140625" bestFit="1" customWidth="1"/>
    <col min="24" max="24" width="11.140625" bestFit="1" customWidth="1"/>
    <col min="25" max="25" width="15.7109375" bestFit="1" customWidth="1"/>
    <col min="26" max="27" width="19.7109375" bestFit="1" customWidth="1"/>
    <col min="28" max="28" width="14.42578125" bestFit="1" customWidth="1"/>
    <col min="29" max="29" width="12.28515625" bestFit="1" customWidth="1"/>
    <col min="30" max="30" width="19.140625" bestFit="1" customWidth="1"/>
    <col min="31" max="31" width="10.85546875" bestFit="1" customWidth="1"/>
    <col min="32" max="32" width="12.28515625" bestFit="1" customWidth="1"/>
    <col min="33" max="33" width="12.85546875" bestFit="1" customWidth="1"/>
    <col min="34" max="34" width="13.85546875" bestFit="1" customWidth="1"/>
    <col min="36" max="36" width="13.7109375" bestFit="1" customWidth="1"/>
    <col min="37" max="37" width="11.5703125" bestFit="1" customWidth="1"/>
    <col min="38" max="38" width="11" bestFit="1" customWidth="1"/>
    <col min="39" max="39" width="18.42578125" bestFit="1" customWidth="1"/>
    <col min="40" max="40" width="24.5703125" bestFit="1" customWidth="1"/>
    <col min="41" max="41" width="9.28515625" bestFit="1" customWidth="1"/>
  </cols>
  <sheetData>
    <row r="1" spans="1:41" x14ac:dyDescent="0.25">
      <c r="J1" s="16" t="s">
        <v>14</v>
      </c>
      <c r="K1" s="17">
        <f>SUBTOTAL(9,K3:K7)</f>
        <v>398001</v>
      </c>
      <c r="L1" s="17">
        <f>SUBTOTAL(9,L3:L7)</f>
        <v>398001</v>
      </c>
      <c r="S1" s="17">
        <f>SUBTOTAL(9,S3:S7)</f>
        <v>0</v>
      </c>
      <c r="T1" s="17">
        <f>SUBTOTAL(9,T3:T7)</f>
        <v>0</v>
      </c>
      <c r="V1" s="17">
        <f>SUBTOTAL(9,V3:V7)</f>
        <v>0</v>
      </c>
      <c r="W1" s="17">
        <f>SUBTOTAL(9,W3:W7)</f>
        <v>0</v>
      </c>
      <c r="X1" s="17">
        <f>SUBTOTAL(9,X3:X7)</f>
        <v>0</v>
      </c>
      <c r="Y1" s="17">
        <f>SUBTOTAL(9,Y3:Y7)</f>
        <v>0</v>
      </c>
    </row>
    <row r="2" spans="1:41" ht="39.950000000000003" customHeight="1" x14ac:dyDescent="0.25">
      <c r="A2" s="13" t="s">
        <v>27</v>
      </c>
      <c r="B2" s="13" t="s">
        <v>15</v>
      </c>
      <c r="C2" s="13" t="s">
        <v>16</v>
      </c>
      <c r="D2" s="13" t="s">
        <v>28</v>
      </c>
      <c r="E2" s="13" t="s">
        <v>29</v>
      </c>
      <c r="F2" s="13" t="s">
        <v>30</v>
      </c>
      <c r="G2" s="13" t="s">
        <v>31</v>
      </c>
      <c r="H2" s="14" t="s">
        <v>10</v>
      </c>
      <c r="I2" s="14" t="s">
        <v>58</v>
      </c>
      <c r="J2" s="13" t="s">
        <v>32</v>
      </c>
      <c r="K2" s="13" t="s">
        <v>33</v>
      </c>
      <c r="L2" s="13" t="s">
        <v>34</v>
      </c>
      <c r="M2" s="13" t="s">
        <v>35</v>
      </c>
      <c r="N2" s="14" t="s">
        <v>64</v>
      </c>
      <c r="O2" s="14" t="s">
        <v>65</v>
      </c>
      <c r="P2" s="14" t="s">
        <v>66</v>
      </c>
      <c r="Q2" s="14" t="s">
        <v>67</v>
      </c>
      <c r="R2" s="13" t="s">
        <v>36</v>
      </c>
      <c r="S2" s="13" t="s">
        <v>37</v>
      </c>
      <c r="T2" s="14" t="s">
        <v>38</v>
      </c>
      <c r="U2" s="14" t="s">
        <v>46</v>
      </c>
      <c r="V2" s="13" t="s">
        <v>39</v>
      </c>
      <c r="W2" s="13" t="s">
        <v>40</v>
      </c>
      <c r="X2" s="14" t="s">
        <v>17</v>
      </c>
      <c r="Y2" s="14" t="s">
        <v>41</v>
      </c>
      <c r="Z2" s="14" t="s">
        <v>42</v>
      </c>
      <c r="AA2" s="14" t="s">
        <v>43</v>
      </c>
      <c r="AB2" s="13" t="s">
        <v>44</v>
      </c>
      <c r="AC2" s="13" t="s">
        <v>18</v>
      </c>
      <c r="AD2" s="13" t="s">
        <v>45</v>
      </c>
      <c r="AE2" s="13" t="s">
        <v>47</v>
      </c>
      <c r="AF2" s="13" t="s">
        <v>48</v>
      </c>
      <c r="AG2" s="13" t="s">
        <v>49</v>
      </c>
      <c r="AH2" s="13" t="s">
        <v>50</v>
      </c>
      <c r="AI2" s="13" t="s">
        <v>51</v>
      </c>
      <c r="AJ2" s="13" t="s">
        <v>52</v>
      </c>
      <c r="AK2" s="13" t="s">
        <v>53</v>
      </c>
      <c r="AL2" s="13" t="s">
        <v>54</v>
      </c>
      <c r="AM2" s="13" t="s">
        <v>55</v>
      </c>
      <c r="AN2" s="13" t="s">
        <v>56</v>
      </c>
      <c r="AO2" s="13" t="s">
        <v>57</v>
      </c>
    </row>
    <row r="3" spans="1:41" x14ac:dyDescent="0.25">
      <c r="A3" s="11">
        <v>846000253</v>
      </c>
      <c r="B3" s="11" t="s">
        <v>0</v>
      </c>
      <c r="C3" s="11"/>
      <c r="D3" s="11">
        <v>395553</v>
      </c>
      <c r="E3" s="11"/>
      <c r="F3" s="11"/>
      <c r="G3" s="11"/>
      <c r="H3" s="11">
        <v>395553</v>
      </c>
      <c r="I3" s="11" t="s">
        <v>59</v>
      </c>
      <c r="J3" s="12">
        <v>44343</v>
      </c>
      <c r="K3" s="15">
        <v>73300</v>
      </c>
      <c r="L3" s="15">
        <v>73300</v>
      </c>
      <c r="M3" s="11" t="s">
        <v>19</v>
      </c>
      <c r="N3" s="11" t="s">
        <v>68</v>
      </c>
      <c r="O3" s="11"/>
      <c r="P3" s="11"/>
      <c r="Q3" s="11"/>
      <c r="R3" s="11" t="s">
        <v>20</v>
      </c>
      <c r="S3" s="15"/>
      <c r="T3" s="15"/>
      <c r="U3" s="11"/>
      <c r="V3" s="15"/>
      <c r="W3" s="15"/>
      <c r="X3" s="11"/>
      <c r="Y3" s="11"/>
      <c r="Z3" s="11"/>
      <c r="AA3" s="11"/>
      <c r="AB3" s="11"/>
      <c r="AC3" s="11"/>
      <c r="AD3" s="11"/>
      <c r="AE3" s="12">
        <v>44343</v>
      </c>
      <c r="AF3" s="11"/>
      <c r="AG3" s="11"/>
      <c r="AH3" s="11"/>
      <c r="AI3" s="11" t="s">
        <v>21</v>
      </c>
      <c r="AJ3" s="11"/>
      <c r="AK3" s="11"/>
      <c r="AL3" s="11"/>
      <c r="AM3" s="11"/>
      <c r="AN3" s="11"/>
      <c r="AO3" s="11">
        <v>20220124</v>
      </c>
    </row>
    <row r="4" spans="1:41" x14ac:dyDescent="0.25">
      <c r="A4" s="11">
        <v>846000253</v>
      </c>
      <c r="B4" s="11" t="s">
        <v>0</v>
      </c>
      <c r="C4" s="11"/>
      <c r="D4" s="11">
        <v>395718</v>
      </c>
      <c r="E4" s="11"/>
      <c r="F4" s="11"/>
      <c r="G4" s="11"/>
      <c r="H4" s="11">
        <v>395718</v>
      </c>
      <c r="I4" s="11" t="s">
        <v>60</v>
      </c>
      <c r="J4" s="12">
        <v>44344</v>
      </c>
      <c r="K4" s="15">
        <v>181488</v>
      </c>
      <c r="L4" s="15">
        <v>181488</v>
      </c>
      <c r="M4" s="11" t="s">
        <v>19</v>
      </c>
      <c r="N4" s="11" t="s">
        <v>68</v>
      </c>
      <c r="O4" s="11"/>
      <c r="P4" s="11"/>
      <c r="Q4" s="11"/>
      <c r="R4" s="11" t="s">
        <v>20</v>
      </c>
      <c r="S4" s="15"/>
      <c r="T4" s="15"/>
      <c r="U4" s="11"/>
      <c r="V4" s="15"/>
      <c r="W4" s="15"/>
      <c r="X4" s="11"/>
      <c r="Y4" s="11"/>
      <c r="Z4" s="11"/>
      <c r="AA4" s="11"/>
      <c r="AB4" s="11"/>
      <c r="AC4" s="11"/>
      <c r="AD4" s="11"/>
      <c r="AE4" s="12">
        <v>44344</v>
      </c>
      <c r="AF4" s="11"/>
      <c r="AG4" s="11"/>
      <c r="AH4" s="11"/>
      <c r="AI4" s="11" t="s">
        <v>21</v>
      </c>
      <c r="AJ4" s="11"/>
      <c r="AK4" s="11"/>
      <c r="AL4" s="11"/>
      <c r="AM4" s="11"/>
      <c r="AN4" s="11"/>
      <c r="AO4" s="11">
        <v>20220124</v>
      </c>
    </row>
    <row r="5" spans="1:41" x14ac:dyDescent="0.25">
      <c r="A5" s="11">
        <v>846000253</v>
      </c>
      <c r="B5" s="11" t="s">
        <v>0</v>
      </c>
      <c r="C5" s="11"/>
      <c r="D5" s="11">
        <v>396946</v>
      </c>
      <c r="E5" s="11"/>
      <c r="F5" s="11"/>
      <c r="G5" s="11"/>
      <c r="H5" s="11">
        <v>396946</v>
      </c>
      <c r="I5" s="11" t="s">
        <v>61</v>
      </c>
      <c r="J5" s="12">
        <v>44347</v>
      </c>
      <c r="K5" s="15">
        <v>143213</v>
      </c>
      <c r="L5" s="15">
        <v>143213</v>
      </c>
      <c r="M5" s="11" t="s">
        <v>19</v>
      </c>
      <c r="N5" s="11" t="s">
        <v>68</v>
      </c>
      <c r="O5" s="11"/>
      <c r="P5" s="11"/>
      <c r="Q5" s="11"/>
      <c r="R5" s="11" t="s">
        <v>20</v>
      </c>
      <c r="S5" s="15"/>
      <c r="T5" s="15"/>
      <c r="U5" s="11"/>
      <c r="V5" s="15"/>
      <c r="W5" s="15"/>
      <c r="X5" s="11"/>
      <c r="Y5" s="11"/>
      <c r="Z5" s="11"/>
      <c r="AA5" s="11"/>
      <c r="AB5" s="11"/>
      <c r="AC5" s="11"/>
      <c r="AD5" s="11"/>
      <c r="AE5" s="12">
        <v>44347</v>
      </c>
      <c r="AF5" s="11"/>
      <c r="AG5" s="11"/>
      <c r="AH5" s="11"/>
      <c r="AI5" s="11" t="s">
        <v>21</v>
      </c>
      <c r="AJ5" s="11"/>
      <c r="AK5" s="11"/>
      <c r="AL5" s="11"/>
      <c r="AM5" s="11"/>
      <c r="AN5" s="11"/>
      <c r="AO5" s="11">
        <v>20220124</v>
      </c>
    </row>
    <row r="6" spans="1:41" hidden="1" x14ac:dyDescent="0.25">
      <c r="A6" s="11">
        <v>846000253</v>
      </c>
      <c r="B6" s="11" t="s">
        <v>0</v>
      </c>
      <c r="C6" s="11"/>
      <c r="D6" s="11">
        <v>409930</v>
      </c>
      <c r="E6" s="11"/>
      <c r="F6" s="11">
        <v>409930</v>
      </c>
      <c r="G6" s="11"/>
      <c r="H6" s="11">
        <v>409930</v>
      </c>
      <c r="I6" s="11" t="s">
        <v>62</v>
      </c>
      <c r="J6" s="12">
        <v>44439</v>
      </c>
      <c r="K6" s="15">
        <v>1261676</v>
      </c>
      <c r="L6" s="15">
        <v>1261676</v>
      </c>
      <c r="M6" s="11" t="s">
        <v>22</v>
      </c>
      <c r="N6" s="11" t="s">
        <v>69</v>
      </c>
      <c r="O6" s="11"/>
      <c r="P6" s="11"/>
      <c r="Q6" s="11"/>
      <c r="R6" s="11" t="s">
        <v>23</v>
      </c>
      <c r="S6" s="15">
        <v>1261676</v>
      </c>
      <c r="T6" s="15">
        <v>1261676</v>
      </c>
      <c r="U6" s="11" t="s">
        <v>24</v>
      </c>
      <c r="V6" s="15">
        <v>0</v>
      </c>
      <c r="W6" s="15">
        <v>1261676</v>
      </c>
      <c r="X6" s="11"/>
      <c r="Y6" s="11"/>
      <c r="Z6" s="11"/>
      <c r="AA6" s="11"/>
      <c r="AB6" s="11"/>
      <c r="AC6" s="11"/>
      <c r="AD6" s="11"/>
      <c r="AE6" s="12">
        <v>44439</v>
      </c>
      <c r="AF6" s="11"/>
      <c r="AG6" s="11">
        <v>9</v>
      </c>
      <c r="AH6" s="11"/>
      <c r="AI6" s="11" t="s">
        <v>21</v>
      </c>
      <c r="AJ6" s="11">
        <v>1</v>
      </c>
      <c r="AK6" s="11">
        <v>21001231</v>
      </c>
      <c r="AL6" s="11">
        <v>20210919</v>
      </c>
      <c r="AM6" s="11">
        <v>1261676</v>
      </c>
      <c r="AN6" s="11">
        <v>0</v>
      </c>
      <c r="AO6" s="11">
        <v>20220124</v>
      </c>
    </row>
    <row r="7" spans="1:41" hidden="1" x14ac:dyDescent="0.25">
      <c r="A7" s="11">
        <v>846000253</v>
      </c>
      <c r="B7" s="11" t="s">
        <v>0</v>
      </c>
      <c r="C7" s="11"/>
      <c r="D7" s="11">
        <v>393429</v>
      </c>
      <c r="E7" s="11"/>
      <c r="F7" s="11">
        <v>393429</v>
      </c>
      <c r="G7" s="11"/>
      <c r="H7" s="11">
        <v>393429</v>
      </c>
      <c r="I7" s="11" t="s">
        <v>63</v>
      </c>
      <c r="J7" s="12">
        <v>44335</v>
      </c>
      <c r="K7" s="15">
        <v>8658273</v>
      </c>
      <c r="L7" s="15">
        <v>520336</v>
      </c>
      <c r="M7" s="11" t="s">
        <v>25</v>
      </c>
      <c r="N7" s="11" t="s">
        <v>70</v>
      </c>
      <c r="O7" s="11"/>
      <c r="P7" s="11"/>
      <c r="Q7" s="11"/>
      <c r="R7" s="11" t="s">
        <v>23</v>
      </c>
      <c r="S7" s="15">
        <v>8658273</v>
      </c>
      <c r="T7" s="15">
        <v>520300</v>
      </c>
      <c r="U7" s="11" t="s">
        <v>26</v>
      </c>
      <c r="V7" s="15">
        <v>8137973</v>
      </c>
      <c r="W7" s="15">
        <v>520300</v>
      </c>
      <c r="X7" s="11"/>
      <c r="Y7" s="11"/>
      <c r="Z7" s="11"/>
      <c r="AA7" s="11"/>
      <c r="AB7" s="11"/>
      <c r="AC7" s="11">
        <v>212503114544076</v>
      </c>
      <c r="AD7" s="11"/>
      <c r="AE7" s="12">
        <v>44335</v>
      </c>
      <c r="AF7" s="11"/>
      <c r="AG7" s="11">
        <v>9</v>
      </c>
      <c r="AH7" s="11"/>
      <c r="AI7" s="11" t="s">
        <v>21</v>
      </c>
      <c r="AJ7" s="11">
        <v>1</v>
      </c>
      <c r="AK7" s="11">
        <v>21001231</v>
      </c>
      <c r="AL7" s="11">
        <v>20210827</v>
      </c>
      <c r="AM7" s="11">
        <v>8658273</v>
      </c>
      <c r="AN7" s="11">
        <v>0</v>
      </c>
      <c r="AO7" s="11">
        <v>20220124</v>
      </c>
    </row>
  </sheetData>
  <autoFilter ref="A2:AO7" xr:uid="{40BBA408-14DE-42CB-B839-2857EAA50D21}">
    <filterColumn colId="13">
      <filters>
        <filter val="FACTURA NO RADICADA"/>
      </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FD794F-1A89-4CA7-8B06-3D005EE5137D}">
  <dimension ref="B1:L40"/>
  <sheetViews>
    <sheetView showGridLines="0" tabSelected="1" topLeftCell="A10" zoomScaleNormal="100" zoomScaleSheetLayoutView="100" workbookViewId="0">
      <selection activeCell="C13" sqref="C13"/>
    </sheetView>
  </sheetViews>
  <sheetFormatPr baseColWidth="10" defaultRowHeight="12.75" x14ac:dyDescent="0.2"/>
  <cols>
    <col min="1" max="1" width="4.42578125" style="22" customWidth="1"/>
    <col min="2" max="2" width="11.42578125" style="22"/>
    <col min="3" max="3" width="17.5703125" style="22" customWidth="1"/>
    <col min="4" max="4" width="11.5703125" style="22" customWidth="1"/>
    <col min="5" max="8" width="11.42578125" style="22"/>
    <col min="9" max="9" width="22.5703125" style="22" customWidth="1"/>
    <col min="10" max="10" width="14" style="22" customWidth="1"/>
    <col min="11" max="11" width="1.7109375" style="22" customWidth="1"/>
    <col min="12" max="227" width="11.42578125" style="22"/>
    <col min="228" max="228" width="4.42578125" style="22" customWidth="1"/>
    <col min="229" max="229" width="11.42578125" style="22"/>
    <col min="230" max="230" width="17.5703125" style="22" customWidth="1"/>
    <col min="231" max="231" width="11.5703125" style="22" customWidth="1"/>
    <col min="232" max="235" width="11.42578125" style="22"/>
    <col min="236" max="236" width="22.5703125" style="22" customWidth="1"/>
    <col min="237" max="237" width="14" style="22" customWidth="1"/>
    <col min="238" max="238" width="1.7109375" style="22" customWidth="1"/>
    <col min="239" max="483" width="11.42578125" style="22"/>
    <col min="484" max="484" width="4.42578125" style="22" customWidth="1"/>
    <col min="485" max="485" width="11.42578125" style="22"/>
    <col min="486" max="486" width="17.5703125" style="22" customWidth="1"/>
    <col min="487" max="487" width="11.5703125" style="22" customWidth="1"/>
    <col min="488" max="491" width="11.42578125" style="22"/>
    <col min="492" max="492" width="22.5703125" style="22" customWidth="1"/>
    <col min="493" max="493" width="14" style="22" customWidth="1"/>
    <col min="494" max="494" width="1.7109375" style="22" customWidth="1"/>
    <col min="495" max="739" width="11.42578125" style="22"/>
    <col min="740" max="740" width="4.42578125" style="22" customWidth="1"/>
    <col min="741" max="741" width="11.42578125" style="22"/>
    <col min="742" max="742" width="17.5703125" style="22" customWidth="1"/>
    <col min="743" max="743" width="11.5703125" style="22" customWidth="1"/>
    <col min="744" max="747" width="11.42578125" style="22"/>
    <col min="748" max="748" width="22.5703125" style="22" customWidth="1"/>
    <col min="749" max="749" width="14" style="22" customWidth="1"/>
    <col min="750" max="750" width="1.7109375" style="22" customWidth="1"/>
    <col min="751" max="995" width="11.42578125" style="22"/>
    <col min="996" max="996" width="4.42578125" style="22" customWidth="1"/>
    <col min="997" max="997" width="11.42578125" style="22"/>
    <col min="998" max="998" width="17.5703125" style="22" customWidth="1"/>
    <col min="999" max="999" width="11.5703125" style="22" customWidth="1"/>
    <col min="1000" max="1003" width="11.42578125" style="22"/>
    <col min="1004" max="1004" width="22.5703125" style="22" customWidth="1"/>
    <col min="1005" max="1005" width="14" style="22" customWidth="1"/>
    <col min="1006" max="1006" width="1.7109375" style="22" customWidth="1"/>
    <col min="1007" max="1251" width="11.42578125" style="22"/>
    <col min="1252" max="1252" width="4.42578125" style="22" customWidth="1"/>
    <col min="1253" max="1253" width="11.42578125" style="22"/>
    <col min="1254" max="1254" width="17.5703125" style="22" customWidth="1"/>
    <col min="1255" max="1255" width="11.5703125" style="22" customWidth="1"/>
    <col min="1256" max="1259" width="11.42578125" style="22"/>
    <col min="1260" max="1260" width="22.5703125" style="22" customWidth="1"/>
    <col min="1261" max="1261" width="14" style="22" customWidth="1"/>
    <col min="1262" max="1262" width="1.7109375" style="22" customWidth="1"/>
    <col min="1263" max="1507" width="11.42578125" style="22"/>
    <col min="1508" max="1508" width="4.42578125" style="22" customWidth="1"/>
    <col min="1509" max="1509" width="11.42578125" style="22"/>
    <col min="1510" max="1510" width="17.5703125" style="22" customWidth="1"/>
    <col min="1511" max="1511" width="11.5703125" style="22" customWidth="1"/>
    <col min="1512" max="1515" width="11.42578125" style="22"/>
    <col min="1516" max="1516" width="22.5703125" style="22" customWidth="1"/>
    <col min="1517" max="1517" width="14" style="22" customWidth="1"/>
    <col min="1518" max="1518" width="1.7109375" style="22" customWidth="1"/>
    <col min="1519" max="1763" width="11.42578125" style="22"/>
    <col min="1764" max="1764" width="4.42578125" style="22" customWidth="1"/>
    <col min="1765" max="1765" width="11.42578125" style="22"/>
    <col min="1766" max="1766" width="17.5703125" style="22" customWidth="1"/>
    <col min="1767" max="1767" width="11.5703125" style="22" customWidth="1"/>
    <col min="1768" max="1771" width="11.42578125" style="22"/>
    <col min="1772" max="1772" width="22.5703125" style="22" customWidth="1"/>
    <col min="1773" max="1773" width="14" style="22" customWidth="1"/>
    <col min="1774" max="1774" width="1.7109375" style="22" customWidth="1"/>
    <col min="1775" max="2019" width="11.42578125" style="22"/>
    <col min="2020" max="2020" width="4.42578125" style="22" customWidth="1"/>
    <col min="2021" max="2021" width="11.42578125" style="22"/>
    <col min="2022" max="2022" width="17.5703125" style="22" customWidth="1"/>
    <col min="2023" max="2023" width="11.5703125" style="22" customWidth="1"/>
    <col min="2024" max="2027" width="11.42578125" style="22"/>
    <col min="2028" max="2028" width="22.5703125" style="22" customWidth="1"/>
    <col min="2029" max="2029" width="14" style="22" customWidth="1"/>
    <col min="2030" max="2030" width="1.7109375" style="22" customWidth="1"/>
    <col min="2031" max="2275" width="11.42578125" style="22"/>
    <col min="2276" max="2276" width="4.42578125" style="22" customWidth="1"/>
    <col min="2277" max="2277" width="11.42578125" style="22"/>
    <col min="2278" max="2278" width="17.5703125" style="22" customWidth="1"/>
    <col min="2279" max="2279" width="11.5703125" style="22" customWidth="1"/>
    <col min="2280" max="2283" width="11.42578125" style="22"/>
    <col min="2284" max="2284" width="22.5703125" style="22" customWidth="1"/>
    <col min="2285" max="2285" width="14" style="22" customWidth="1"/>
    <col min="2286" max="2286" width="1.7109375" style="22" customWidth="1"/>
    <col min="2287" max="2531" width="11.42578125" style="22"/>
    <col min="2532" max="2532" width="4.42578125" style="22" customWidth="1"/>
    <col min="2533" max="2533" width="11.42578125" style="22"/>
    <col min="2534" max="2534" width="17.5703125" style="22" customWidth="1"/>
    <col min="2535" max="2535" width="11.5703125" style="22" customWidth="1"/>
    <col min="2536" max="2539" width="11.42578125" style="22"/>
    <col min="2540" max="2540" width="22.5703125" style="22" customWidth="1"/>
    <col min="2541" max="2541" width="14" style="22" customWidth="1"/>
    <col min="2542" max="2542" width="1.7109375" style="22" customWidth="1"/>
    <col min="2543" max="2787" width="11.42578125" style="22"/>
    <col min="2788" max="2788" width="4.42578125" style="22" customWidth="1"/>
    <col min="2789" max="2789" width="11.42578125" style="22"/>
    <col min="2790" max="2790" width="17.5703125" style="22" customWidth="1"/>
    <col min="2791" max="2791" width="11.5703125" style="22" customWidth="1"/>
    <col min="2792" max="2795" width="11.42578125" style="22"/>
    <col min="2796" max="2796" width="22.5703125" style="22" customWidth="1"/>
    <col min="2797" max="2797" width="14" style="22" customWidth="1"/>
    <col min="2798" max="2798" width="1.7109375" style="22" customWidth="1"/>
    <col min="2799" max="3043" width="11.42578125" style="22"/>
    <col min="3044" max="3044" width="4.42578125" style="22" customWidth="1"/>
    <col min="3045" max="3045" width="11.42578125" style="22"/>
    <col min="3046" max="3046" width="17.5703125" style="22" customWidth="1"/>
    <col min="3047" max="3047" width="11.5703125" style="22" customWidth="1"/>
    <col min="3048" max="3051" width="11.42578125" style="22"/>
    <col min="3052" max="3052" width="22.5703125" style="22" customWidth="1"/>
    <col min="3053" max="3053" width="14" style="22" customWidth="1"/>
    <col min="3054" max="3054" width="1.7109375" style="22" customWidth="1"/>
    <col min="3055" max="3299" width="11.42578125" style="22"/>
    <col min="3300" max="3300" width="4.42578125" style="22" customWidth="1"/>
    <col min="3301" max="3301" width="11.42578125" style="22"/>
    <col min="3302" max="3302" width="17.5703125" style="22" customWidth="1"/>
    <col min="3303" max="3303" width="11.5703125" style="22" customWidth="1"/>
    <col min="3304" max="3307" width="11.42578125" style="22"/>
    <col min="3308" max="3308" width="22.5703125" style="22" customWidth="1"/>
    <col min="3309" max="3309" width="14" style="22" customWidth="1"/>
    <col min="3310" max="3310" width="1.7109375" style="22" customWidth="1"/>
    <col min="3311" max="3555" width="11.42578125" style="22"/>
    <col min="3556" max="3556" width="4.42578125" style="22" customWidth="1"/>
    <col min="3557" max="3557" width="11.42578125" style="22"/>
    <col min="3558" max="3558" width="17.5703125" style="22" customWidth="1"/>
    <col min="3559" max="3559" width="11.5703125" style="22" customWidth="1"/>
    <col min="3560" max="3563" width="11.42578125" style="22"/>
    <col min="3564" max="3564" width="22.5703125" style="22" customWidth="1"/>
    <col min="3565" max="3565" width="14" style="22" customWidth="1"/>
    <col min="3566" max="3566" width="1.7109375" style="22" customWidth="1"/>
    <col min="3567" max="3811" width="11.42578125" style="22"/>
    <col min="3812" max="3812" width="4.42578125" style="22" customWidth="1"/>
    <col min="3813" max="3813" width="11.42578125" style="22"/>
    <col min="3814" max="3814" width="17.5703125" style="22" customWidth="1"/>
    <col min="3815" max="3815" width="11.5703125" style="22" customWidth="1"/>
    <col min="3816" max="3819" width="11.42578125" style="22"/>
    <col min="3820" max="3820" width="22.5703125" style="22" customWidth="1"/>
    <col min="3821" max="3821" width="14" style="22" customWidth="1"/>
    <col min="3822" max="3822" width="1.7109375" style="22" customWidth="1"/>
    <col min="3823" max="4067" width="11.42578125" style="22"/>
    <col min="4068" max="4068" width="4.42578125" style="22" customWidth="1"/>
    <col min="4069" max="4069" width="11.42578125" style="22"/>
    <col min="4070" max="4070" width="17.5703125" style="22" customWidth="1"/>
    <col min="4071" max="4071" width="11.5703125" style="22" customWidth="1"/>
    <col min="4072" max="4075" width="11.42578125" style="22"/>
    <col min="4076" max="4076" width="22.5703125" style="22" customWidth="1"/>
    <col min="4077" max="4077" width="14" style="22" customWidth="1"/>
    <col min="4078" max="4078" width="1.7109375" style="22" customWidth="1"/>
    <col min="4079" max="4323" width="11.42578125" style="22"/>
    <col min="4324" max="4324" width="4.42578125" style="22" customWidth="1"/>
    <col min="4325" max="4325" width="11.42578125" style="22"/>
    <col min="4326" max="4326" width="17.5703125" style="22" customWidth="1"/>
    <col min="4327" max="4327" width="11.5703125" style="22" customWidth="1"/>
    <col min="4328" max="4331" width="11.42578125" style="22"/>
    <col min="4332" max="4332" width="22.5703125" style="22" customWidth="1"/>
    <col min="4333" max="4333" width="14" style="22" customWidth="1"/>
    <col min="4334" max="4334" width="1.7109375" style="22" customWidth="1"/>
    <col min="4335" max="4579" width="11.42578125" style="22"/>
    <col min="4580" max="4580" width="4.42578125" style="22" customWidth="1"/>
    <col min="4581" max="4581" width="11.42578125" style="22"/>
    <col min="4582" max="4582" width="17.5703125" style="22" customWidth="1"/>
    <col min="4583" max="4583" width="11.5703125" style="22" customWidth="1"/>
    <col min="4584" max="4587" width="11.42578125" style="22"/>
    <col min="4588" max="4588" width="22.5703125" style="22" customWidth="1"/>
    <col min="4589" max="4589" width="14" style="22" customWidth="1"/>
    <col min="4590" max="4590" width="1.7109375" style="22" customWidth="1"/>
    <col min="4591" max="4835" width="11.42578125" style="22"/>
    <col min="4836" max="4836" width="4.42578125" style="22" customWidth="1"/>
    <col min="4837" max="4837" width="11.42578125" style="22"/>
    <col min="4838" max="4838" width="17.5703125" style="22" customWidth="1"/>
    <col min="4839" max="4839" width="11.5703125" style="22" customWidth="1"/>
    <col min="4840" max="4843" width="11.42578125" style="22"/>
    <col min="4844" max="4844" width="22.5703125" style="22" customWidth="1"/>
    <col min="4845" max="4845" width="14" style="22" customWidth="1"/>
    <col min="4846" max="4846" width="1.7109375" style="22" customWidth="1"/>
    <col min="4847" max="5091" width="11.42578125" style="22"/>
    <col min="5092" max="5092" width="4.42578125" style="22" customWidth="1"/>
    <col min="5093" max="5093" width="11.42578125" style="22"/>
    <col min="5094" max="5094" width="17.5703125" style="22" customWidth="1"/>
    <col min="5095" max="5095" width="11.5703125" style="22" customWidth="1"/>
    <col min="5096" max="5099" width="11.42578125" style="22"/>
    <col min="5100" max="5100" width="22.5703125" style="22" customWidth="1"/>
    <col min="5101" max="5101" width="14" style="22" customWidth="1"/>
    <col min="5102" max="5102" width="1.7109375" style="22" customWidth="1"/>
    <col min="5103" max="5347" width="11.42578125" style="22"/>
    <col min="5348" max="5348" width="4.42578125" style="22" customWidth="1"/>
    <col min="5349" max="5349" width="11.42578125" style="22"/>
    <col min="5350" max="5350" width="17.5703125" style="22" customWidth="1"/>
    <col min="5351" max="5351" width="11.5703125" style="22" customWidth="1"/>
    <col min="5352" max="5355" width="11.42578125" style="22"/>
    <col min="5356" max="5356" width="22.5703125" style="22" customWidth="1"/>
    <col min="5357" max="5357" width="14" style="22" customWidth="1"/>
    <col min="5358" max="5358" width="1.7109375" style="22" customWidth="1"/>
    <col min="5359" max="5603" width="11.42578125" style="22"/>
    <col min="5604" max="5604" width="4.42578125" style="22" customWidth="1"/>
    <col min="5605" max="5605" width="11.42578125" style="22"/>
    <col min="5606" max="5606" width="17.5703125" style="22" customWidth="1"/>
    <col min="5607" max="5607" width="11.5703125" style="22" customWidth="1"/>
    <col min="5608" max="5611" width="11.42578125" style="22"/>
    <col min="5612" max="5612" width="22.5703125" style="22" customWidth="1"/>
    <col min="5613" max="5613" width="14" style="22" customWidth="1"/>
    <col min="5614" max="5614" width="1.7109375" style="22" customWidth="1"/>
    <col min="5615" max="5859" width="11.42578125" style="22"/>
    <col min="5860" max="5860" width="4.42578125" style="22" customWidth="1"/>
    <col min="5861" max="5861" width="11.42578125" style="22"/>
    <col min="5862" max="5862" width="17.5703125" style="22" customWidth="1"/>
    <col min="5863" max="5863" width="11.5703125" style="22" customWidth="1"/>
    <col min="5864" max="5867" width="11.42578125" style="22"/>
    <col min="5868" max="5868" width="22.5703125" style="22" customWidth="1"/>
    <col min="5869" max="5869" width="14" style="22" customWidth="1"/>
    <col min="5870" max="5870" width="1.7109375" style="22" customWidth="1"/>
    <col min="5871" max="6115" width="11.42578125" style="22"/>
    <col min="6116" max="6116" width="4.42578125" style="22" customWidth="1"/>
    <col min="6117" max="6117" width="11.42578125" style="22"/>
    <col min="6118" max="6118" width="17.5703125" style="22" customWidth="1"/>
    <col min="6119" max="6119" width="11.5703125" style="22" customWidth="1"/>
    <col min="6120" max="6123" width="11.42578125" style="22"/>
    <col min="6124" max="6124" width="22.5703125" style="22" customWidth="1"/>
    <col min="6125" max="6125" width="14" style="22" customWidth="1"/>
    <col min="6126" max="6126" width="1.7109375" style="22" customWidth="1"/>
    <col min="6127" max="6371" width="11.42578125" style="22"/>
    <col min="6372" max="6372" width="4.42578125" style="22" customWidth="1"/>
    <col min="6373" max="6373" width="11.42578125" style="22"/>
    <col min="6374" max="6374" width="17.5703125" style="22" customWidth="1"/>
    <col min="6375" max="6375" width="11.5703125" style="22" customWidth="1"/>
    <col min="6376" max="6379" width="11.42578125" style="22"/>
    <col min="6380" max="6380" width="22.5703125" style="22" customWidth="1"/>
    <col min="6381" max="6381" width="14" style="22" customWidth="1"/>
    <col min="6382" max="6382" width="1.7109375" style="22" customWidth="1"/>
    <col min="6383" max="6627" width="11.42578125" style="22"/>
    <col min="6628" max="6628" width="4.42578125" style="22" customWidth="1"/>
    <col min="6629" max="6629" width="11.42578125" style="22"/>
    <col min="6630" max="6630" width="17.5703125" style="22" customWidth="1"/>
    <col min="6631" max="6631" width="11.5703125" style="22" customWidth="1"/>
    <col min="6632" max="6635" width="11.42578125" style="22"/>
    <col min="6636" max="6636" width="22.5703125" style="22" customWidth="1"/>
    <col min="6637" max="6637" width="14" style="22" customWidth="1"/>
    <col min="6638" max="6638" width="1.7109375" style="22" customWidth="1"/>
    <col min="6639" max="6883" width="11.42578125" style="22"/>
    <col min="6884" max="6884" width="4.42578125" style="22" customWidth="1"/>
    <col min="6885" max="6885" width="11.42578125" style="22"/>
    <col min="6886" max="6886" width="17.5703125" style="22" customWidth="1"/>
    <col min="6887" max="6887" width="11.5703125" style="22" customWidth="1"/>
    <col min="6888" max="6891" width="11.42578125" style="22"/>
    <col min="6892" max="6892" width="22.5703125" style="22" customWidth="1"/>
    <col min="6893" max="6893" width="14" style="22" customWidth="1"/>
    <col min="6894" max="6894" width="1.7109375" style="22" customWidth="1"/>
    <col min="6895" max="7139" width="11.42578125" style="22"/>
    <col min="7140" max="7140" width="4.42578125" style="22" customWidth="1"/>
    <col min="7141" max="7141" width="11.42578125" style="22"/>
    <col min="7142" max="7142" width="17.5703125" style="22" customWidth="1"/>
    <col min="7143" max="7143" width="11.5703125" style="22" customWidth="1"/>
    <col min="7144" max="7147" width="11.42578125" style="22"/>
    <col min="7148" max="7148" width="22.5703125" style="22" customWidth="1"/>
    <col min="7149" max="7149" width="14" style="22" customWidth="1"/>
    <col min="7150" max="7150" width="1.7109375" style="22" customWidth="1"/>
    <col min="7151" max="7395" width="11.42578125" style="22"/>
    <col min="7396" max="7396" width="4.42578125" style="22" customWidth="1"/>
    <col min="7397" max="7397" width="11.42578125" style="22"/>
    <col min="7398" max="7398" width="17.5703125" style="22" customWidth="1"/>
    <col min="7399" max="7399" width="11.5703125" style="22" customWidth="1"/>
    <col min="7400" max="7403" width="11.42578125" style="22"/>
    <col min="7404" max="7404" width="22.5703125" style="22" customWidth="1"/>
    <col min="7405" max="7405" width="14" style="22" customWidth="1"/>
    <col min="7406" max="7406" width="1.7109375" style="22" customWidth="1"/>
    <col min="7407" max="7651" width="11.42578125" style="22"/>
    <col min="7652" max="7652" width="4.42578125" style="22" customWidth="1"/>
    <col min="7653" max="7653" width="11.42578125" style="22"/>
    <col min="7654" max="7654" width="17.5703125" style="22" customWidth="1"/>
    <col min="7655" max="7655" width="11.5703125" style="22" customWidth="1"/>
    <col min="7656" max="7659" width="11.42578125" style="22"/>
    <col min="7660" max="7660" width="22.5703125" style="22" customWidth="1"/>
    <col min="7661" max="7661" width="14" style="22" customWidth="1"/>
    <col min="7662" max="7662" width="1.7109375" style="22" customWidth="1"/>
    <col min="7663" max="7907" width="11.42578125" style="22"/>
    <col min="7908" max="7908" width="4.42578125" style="22" customWidth="1"/>
    <col min="7909" max="7909" width="11.42578125" style="22"/>
    <col min="7910" max="7910" width="17.5703125" style="22" customWidth="1"/>
    <col min="7911" max="7911" width="11.5703125" style="22" customWidth="1"/>
    <col min="7912" max="7915" width="11.42578125" style="22"/>
    <col min="7916" max="7916" width="22.5703125" style="22" customWidth="1"/>
    <col min="7917" max="7917" width="14" style="22" customWidth="1"/>
    <col min="7918" max="7918" width="1.7109375" style="22" customWidth="1"/>
    <col min="7919" max="8163" width="11.42578125" style="22"/>
    <col min="8164" max="8164" width="4.42578125" style="22" customWidth="1"/>
    <col min="8165" max="8165" width="11.42578125" style="22"/>
    <col min="8166" max="8166" width="17.5703125" style="22" customWidth="1"/>
    <col min="8167" max="8167" width="11.5703125" style="22" customWidth="1"/>
    <col min="8168" max="8171" width="11.42578125" style="22"/>
    <col min="8172" max="8172" width="22.5703125" style="22" customWidth="1"/>
    <col min="8173" max="8173" width="14" style="22" customWidth="1"/>
    <col min="8174" max="8174" width="1.7109375" style="22" customWidth="1"/>
    <col min="8175" max="8419" width="11.42578125" style="22"/>
    <col min="8420" max="8420" width="4.42578125" style="22" customWidth="1"/>
    <col min="8421" max="8421" width="11.42578125" style="22"/>
    <col min="8422" max="8422" width="17.5703125" style="22" customWidth="1"/>
    <col min="8423" max="8423" width="11.5703125" style="22" customWidth="1"/>
    <col min="8424" max="8427" width="11.42578125" style="22"/>
    <col min="8428" max="8428" width="22.5703125" style="22" customWidth="1"/>
    <col min="8429" max="8429" width="14" style="22" customWidth="1"/>
    <col min="8430" max="8430" width="1.7109375" style="22" customWidth="1"/>
    <col min="8431" max="8675" width="11.42578125" style="22"/>
    <col min="8676" max="8676" width="4.42578125" style="22" customWidth="1"/>
    <col min="8677" max="8677" width="11.42578125" style="22"/>
    <col min="8678" max="8678" width="17.5703125" style="22" customWidth="1"/>
    <col min="8679" max="8679" width="11.5703125" style="22" customWidth="1"/>
    <col min="8680" max="8683" width="11.42578125" style="22"/>
    <col min="8684" max="8684" width="22.5703125" style="22" customWidth="1"/>
    <col min="8685" max="8685" width="14" style="22" customWidth="1"/>
    <col min="8686" max="8686" width="1.7109375" style="22" customWidth="1"/>
    <col min="8687" max="8931" width="11.42578125" style="22"/>
    <col min="8932" max="8932" width="4.42578125" style="22" customWidth="1"/>
    <col min="8933" max="8933" width="11.42578125" style="22"/>
    <col min="8934" max="8934" width="17.5703125" style="22" customWidth="1"/>
    <col min="8935" max="8935" width="11.5703125" style="22" customWidth="1"/>
    <col min="8936" max="8939" width="11.42578125" style="22"/>
    <col min="8940" max="8940" width="22.5703125" style="22" customWidth="1"/>
    <col min="8941" max="8941" width="14" style="22" customWidth="1"/>
    <col min="8942" max="8942" width="1.7109375" style="22" customWidth="1"/>
    <col min="8943" max="9187" width="11.42578125" style="22"/>
    <col min="9188" max="9188" width="4.42578125" style="22" customWidth="1"/>
    <col min="9189" max="9189" width="11.42578125" style="22"/>
    <col min="9190" max="9190" width="17.5703125" style="22" customWidth="1"/>
    <col min="9191" max="9191" width="11.5703125" style="22" customWidth="1"/>
    <col min="9192" max="9195" width="11.42578125" style="22"/>
    <col min="9196" max="9196" width="22.5703125" style="22" customWidth="1"/>
    <col min="9197" max="9197" width="14" style="22" customWidth="1"/>
    <col min="9198" max="9198" width="1.7109375" style="22" customWidth="1"/>
    <col min="9199" max="9443" width="11.42578125" style="22"/>
    <col min="9444" max="9444" width="4.42578125" style="22" customWidth="1"/>
    <col min="9445" max="9445" width="11.42578125" style="22"/>
    <col min="9446" max="9446" width="17.5703125" style="22" customWidth="1"/>
    <col min="9447" max="9447" width="11.5703125" style="22" customWidth="1"/>
    <col min="9448" max="9451" width="11.42578125" style="22"/>
    <col min="9452" max="9452" width="22.5703125" style="22" customWidth="1"/>
    <col min="9453" max="9453" width="14" style="22" customWidth="1"/>
    <col min="9454" max="9454" width="1.7109375" style="22" customWidth="1"/>
    <col min="9455" max="9699" width="11.42578125" style="22"/>
    <col min="9700" max="9700" width="4.42578125" style="22" customWidth="1"/>
    <col min="9701" max="9701" width="11.42578125" style="22"/>
    <col min="9702" max="9702" width="17.5703125" style="22" customWidth="1"/>
    <col min="9703" max="9703" width="11.5703125" style="22" customWidth="1"/>
    <col min="9704" max="9707" width="11.42578125" style="22"/>
    <col min="9708" max="9708" width="22.5703125" style="22" customWidth="1"/>
    <col min="9709" max="9709" width="14" style="22" customWidth="1"/>
    <col min="9710" max="9710" width="1.7109375" style="22" customWidth="1"/>
    <col min="9711" max="9955" width="11.42578125" style="22"/>
    <col min="9956" max="9956" width="4.42578125" style="22" customWidth="1"/>
    <col min="9957" max="9957" width="11.42578125" style="22"/>
    <col min="9958" max="9958" width="17.5703125" style="22" customWidth="1"/>
    <col min="9959" max="9959" width="11.5703125" style="22" customWidth="1"/>
    <col min="9960" max="9963" width="11.42578125" style="22"/>
    <col min="9964" max="9964" width="22.5703125" style="22" customWidth="1"/>
    <col min="9965" max="9965" width="14" style="22" customWidth="1"/>
    <col min="9966" max="9966" width="1.7109375" style="22" customWidth="1"/>
    <col min="9967" max="10211" width="11.42578125" style="22"/>
    <col min="10212" max="10212" width="4.42578125" style="22" customWidth="1"/>
    <col min="10213" max="10213" width="11.42578125" style="22"/>
    <col min="10214" max="10214" width="17.5703125" style="22" customWidth="1"/>
    <col min="10215" max="10215" width="11.5703125" style="22" customWidth="1"/>
    <col min="10216" max="10219" width="11.42578125" style="22"/>
    <col min="10220" max="10220" width="22.5703125" style="22" customWidth="1"/>
    <col min="10221" max="10221" width="14" style="22" customWidth="1"/>
    <col min="10222" max="10222" width="1.7109375" style="22" customWidth="1"/>
    <col min="10223" max="10467" width="11.42578125" style="22"/>
    <col min="10468" max="10468" width="4.42578125" style="22" customWidth="1"/>
    <col min="10469" max="10469" width="11.42578125" style="22"/>
    <col min="10470" max="10470" width="17.5703125" style="22" customWidth="1"/>
    <col min="10471" max="10471" width="11.5703125" style="22" customWidth="1"/>
    <col min="10472" max="10475" width="11.42578125" style="22"/>
    <col min="10476" max="10476" width="22.5703125" style="22" customWidth="1"/>
    <col min="10477" max="10477" width="14" style="22" customWidth="1"/>
    <col min="10478" max="10478" width="1.7109375" style="22" customWidth="1"/>
    <col min="10479" max="10723" width="11.42578125" style="22"/>
    <col min="10724" max="10724" width="4.42578125" style="22" customWidth="1"/>
    <col min="10725" max="10725" width="11.42578125" style="22"/>
    <col min="10726" max="10726" width="17.5703125" style="22" customWidth="1"/>
    <col min="10727" max="10727" width="11.5703125" style="22" customWidth="1"/>
    <col min="10728" max="10731" width="11.42578125" style="22"/>
    <col min="10732" max="10732" width="22.5703125" style="22" customWidth="1"/>
    <col min="10733" max="10733" width="14" style="22" customWidth="1"/>
    <col min="10734" max="10734" width="1.7109375" style="22" customWidth="1"/>
    <col min="10735" max="10979" width="11.42578125" style="22"/>
    <col min="10980" max="10980" width="4.42578125" style="22" customWidth="1"/>
    <col min="10981" max="10981" width="11.42578125" style="22"/>
    <col min="10982" max="10982" width="17.5703125" style="22" customWidth="1"/>
    <col min="10983" max="10983" width="11.5703125" style="22" customWidth="1"/>
    <col min="10984" max="10987" width="11.42578125" style="22"/>
    <col min="10988" max="10988" width="22.5703125" style="22" customWidth="1"/>
    <col min="10989" max="10989" width="14" style="22" customWidth="1"/>
    <col min="10990" max="10990" width="1.7109375" style="22" customWidth="1"/>
    <col min="10991" max="11235" width="11.42578125" style="22"/>
    <col min="11236" max="11236" width="4.42578125" style="22" customWidth="1"/>
    <col min="11237" max="11237" width="11.42578125" style="22"/>
    <col min="11238" max="11238" width="17.5703125" style="22" customWidth="1"/>
    <col min="11239" max="11239" width="11.5703125" style="22" customWidth="1"/>
    <col min="11240" max="11243" width="11.42578125" style="22"/>
    <col min="11244" max="11244" width="22.5703125" style="22" customWidth="1"/>
    <col min="11245" max="11245" width="14" style="22" customWidth="1"/>
    <col min="11246" max="11246" width="1.7109375" style="22" customWidth="1"/>
    <col min="11247" max="11491" width="11.42578125" style="22"/>
    <col min="11492" max="11492" width="4.42578125" style="22" customWidth="1"/>
    <col min="11493" max="11493" width="11.42578125" style="22"/>
    <col min="11494" max="11494" width="17.5703125" style="22" customWidth="1"/>
    <col min="11495" max="11495" width="11.5703125" style="22" customWidth="1"/>
    <col min="11496" max="11499" width="11.42578125" style="22"/>
    <col min="11500" max="11500" width="22.5703125" style="22" customWidth="1"/>
    <col min="11501" max="11501" width="14" style="22" customWidth="1"/>
    <col min="11502" max="11502" width="1.7109375" style="22" customWidth="1"/>
    <col min="11503" max="11747" width="11.42578125" style="22"/>
    <col min="11748" max="11748" width="4.42578125" style="22" customWidth="1"/>
    <col min="11749" max="11749" width="11.42578125" style="22"/>
    <col min="11750" max="11750" width="17.5703125" style="22" customWidth="1"/>
    <col min="11751" max="11751" width="11.5703125" style="22" customWidth="1"/>
    <col min="11752" max="11755" width="11.42578125" style="22"/>
    <col min="11756" max="11756" width="22.5703125" style="22" customWidth="1"/>
    <col min="11757" max="11757" width="14" style="22" customWidth="1"/>
    <col min="11758" max="11758" width="1.7109375" style="22" customWidth="1"/>
    <col min="11759" max="12003" width="11.42578125" style="22"/>
    <col min="12004" max="12004" width="4.42578125" style="22" customWidth="1"/>
    <col min="12005" max="12005" width="11.42578125" style="22"/>
    <col min="12006" max="12006" width="17.5703125" style="22" customWidth="1"/>
    <col min="12007" max="12007" width="11.5703125" style="22" customWidth="1"/>
    <col min="12008" max="12011" width="11.42578125" style="22"/>
    <col min="12012" max="12012" width="22.5703125" style="22" customWidth="1"/>
    <col min="12013" max="12013" width="14" style="22" customWidth="1"/>
    <col min="12014" max="12014" width="1.7109375" style="22" customWidth="1"/>
    <col min="12015" max="12259" width="11.42578125" style="22"/>
    <col min="12260" max="12260" width="4.42578125" style="22" customWidth="1"/>
    <col min="12261" max="12261" width="11.42578125" style="22"/>
    <col min="12262" max="12262" width="17.5703125" style="22" customWidth="1"/>
    <col min="12263" max="12263" width="11.5703125" style="22" customWidth="1"/>
    <col min="12264" max="12267" width="11.42578125" style="22"/>
    <col min="12268" max="12268" width="22.5703125" style="22" customWidth="1"/>
    <col min="12269" max="12269" width="14" style="22" customWidth="1"/>
    <col min="12270" max="12270" width="1.7109375" style="22" customWidth="1"/>
    <col min="12271" max="12515" width="11.42578125" style="22"/>
    <col min="12516" max="12516" width="4.42578125" style="22" customWidth="1"/>
    <col min="12517" max="12517" width="11.42578125" style="22"/>
    <col min="12518" max="12518" width="17.5703125" style="22" customWidth="1"/>
    <col min="12519" max="12519" width="11.5703125" style="22" customWidth="1"/>
    <col min="12520" max="12523" width="11.42578125" style="22"/>
    <col min="12524" max="12524" width="22.5703125" style="22" customWidth="1"/>
    <col min="12525" max="12525" width="14" style="22" customWidth="1"/>
    <col min="12526" max="12526" width="1.7109375" style="22" customWidth="1"/>
    <col min="12527" max="12771" width="11.42578125" style="22"/>
    <col min="12772" max="12772" width="4.42578125" style="22" customWidth="1"/>
    <col min="12773" max="12773" width="11.42578125" style="22"/>
    <col min="12774" max="12774" width="17.5703125" style="22" customWidth="1"/>
    <col min="12775" max="12775" width="11.5703125" style="22" customWidth="1"/>
    <col min="12776" max="12779" width="11.42578125" style="22"/>
    <col min="12780" max="12780" width="22.5703125" style="22" customWidth="1"/>
    <col min="12781" max="12781" width="14" style="22" customWidth="1"/>
    <col min="12782" max="12782" width="1.7109375" style="22" customWidth="1"/>
    <col min="12783" max="13027" width="11.42578125" style="22"/>
    <col min="13028" max="13028" width="4.42578125" style="22" customWidth="1"/>
    <col min="13029" max="13029" width="11.42578125" style="22"/>
    <col min="13030" max="13030" width="17.5703125" style="22" customWidth="1"/>
    <col min="13031" max="13031" width="11.5703125" style="22" customWidth="1"/>
    <col min="13032" max="13035" width="11.42578125" style="22"/>
    <col min="13036" max="13036" width="22.5703125" style="22" customWidth="1"/>
    <col min="13037" max="13037" width="14" style="22" customWidth="1"/>
    <col min="13038" max="13038" width="1.7109375" style="22" customWidth="1"/>
    <col min="13039" max="13283" width="11.42578125" style="22"/>
    <col min="13284" max="13284" width="4.42578125" style="22" customWidth="1"/>
    <col min="13285" max="13285" width="11.42578125" style="22"/>
    <col min="13286" max="13286" width="17.5703125" style="22" customWidth="1"/>
    <col min="13287" max="13287" width="11.5703125" style="22" customWidth="1"/>
    <col min="13288" max="13291" width="11.42578125" style="22"/>
    <col min="13292" max="13292" width="22.5703125" style="22" customWidth="1"/>
    <col min="13293" max="13293" width="14" style="22" customWidth="1"/>
    <col min="13294" max="13294" width="1.7109375" style="22" customWidth="1"/>
    <col min="13295" max="13539" width="11.42578125" style="22"/>
    <col min="13540" max="13540" width="4.42578125" style="22" customWidth="1"/>
    <col min="13541" max="13541" width="11.42578125" style="22"/>
    <col min="13542" max="13542" width="17.5703125" style="22" customWidth="1"/>
    <col min="13543" max="13543" width="11.5703125" style="22" customWidth="1"/>
    <col min="13544" max="13547" width="11.42578125" style="22"/>
    <col min="13548" max="13548" width="22.5703125" style="22" customWidth="1"/>
    <col min="13549" max="13549" width="14" style="22" customWidth="1"/>
    <col min="13550" max="13550" width="1.7109375" style="22" customWidth="1"/>
    <col min="13551" max="13795" width="11.42578125" style="22"/>
    <col min="13796" max="13796" width="4.42578125" style="22" customWidth="1"/>
    <col min="13797" max="13797" width="11.42578125" style="22"/>
    <col min="13798" max="13798" width="17.5703125" style="22" customWidth="1"/>
    <col min="13799" max="13799" width="11.5703125" style="22" customWidth="1"/>
    <col min="13800" max="13803" width="11.42578125" style="22"/>
    <col min="13804" max="13804" width="22.5703125" style="22" customWidth="1"/>
    <col min="13805" max="13805" width="14" style="22" customWidth="1"/>
    <col min="13806" max="13806" width="1.7109375" style="22" customWidth="1"/>
    <col min="13807" max="14051" width="11.42578125" style="22"/>
    <col min="14052" max="14052" width="4.42578125" style="22" customWidth="1"/>
    <col min="14053" max="14053" width="11.42578125" style="22"/>
    <col min="14054" max="14054" width="17.5703125" style="22" customWidth="1"/>
    <col min="14055" max="14055" width="11.5703125" style="22" customWidth="1"/>
    <col min="14056" max="14059" width="11.42578125" style="22"/>
    <col min="14060" max="14060" width="22.5703125" style="22" customWidth="1"/>
    <col min="14061" max="14061" width="14" style="22" customWidth="1"/>
    <col min="14062" max="14062" width="1.7109375" style="22" customWidth="1"/>
    <col min="14063" max="14307" width="11.42578125" style="22"/>
    <col min="14308" max="14308" width="4.42578125" style="22" customWidth="1"/>
    <col min="14309" max="14309" width="11.42578125" style="22"/>
    <col min="14310" max="14310" width="17.5703125" style="22" customWidth="1"/>
    <col min="14311" max="14311" width="11.5703125" style="22" customWidth="1"/>
    <col min="14312" max="14315" width="11.42578125" style="22"/>
    <col min="14316" max="14316" width="22.5703125" style="22" customWidth="1"/>
    <col min="14317" max="14317" width="14" style="22" customWidth="1"/>
    <col min="14318" max="14318" width="1.7109375" style="22" customWidth="1"/>
    <col min="14319" max="14563" width="11.42578125" style="22"/>
    <col min="14564" max="14564" width="4.42578125" style="22" customWidth="1"/>
    <col min="14565" max="14565" width="11.42578125" style="22"/>
    <col min="14566" max="14566" width="17.5703125" style="22" customWidth="1"/>
    <col min="14567" max="14567" width="11.5703125" style="22" customWidth="1"/>
    <col min="14568" max="14571" width="11.42578125" style="22"/>
    <col min="14572" max="14572" width="22.5703125" style="22" customWidth="1"/>
    <col min="14573" max="14573" width="14" style="22" customWidth="1"/>
    <col min="14574" max="14574" width="1.7109375" style="22" customWidth="1"/>
    <col min="14575" max="14819" width="11.42578125" style="22"/>
    <col min="14820" max="14820" width="4.42578125" style="22" customWidth="1"/>
    <col min="14821" max="14821" width="11.42578125" style="22"/>
    <col min="14822" max="14822" width="17.5703125" style="22" customWidth="1"/>
    <col min="14823" max="14823" width="11.5703125" style="22" customWidth="1"/>
    <col min="14824" max="14827" width="11.42578125" style="22"/>
    <col min="14828" max="14828" width="22.5703125" style="22" customWidth="1"/>
    <col min="14829" max="14829" width="14" style="22" customWidth="1"/>
    <col min="14830" max="14830" width="1.7109375" style="22" customWidth="1"/>
    <col min="14831" max="15075" width="11.42578125" style="22"/>
    <col min="15076" max="15076" width="4.42578125" style="22" customWidth="1"/>
    <col min="15077" max="15077" width="11.42578125" style="22"/>
    <col min="15078" max="15078" width="17.5703125" style="22" customWidth="1"/>
    <col min="15079" max="15079" width="11.5703125" style="22" customWidth="1"/>
    <col min="15080" max="15083" width="11.42578125" style="22"/>
    <col min="15084" max="15084" width="22.5703125" style="22" customWidth="1"/>
    <col min="15085" max="15085" width="14" style="22" customWidth="1"/>
    <col min="15086" max="15086" width="1.7109375" style="22" customWidth="1"/>
    <col min="15087" max="15331" width="11.42578125" style="22"/>
    <col min="15332" max="15332" width="4.42578125" style="22" customWidth="1"/>
    <col min="15333" max="15333" width="11.42578125" style="22"/>
    <col min="15334" max="15334" width="17.5703125" style="22" customWidth="1"/>
    <col min="15335" max="15335" width="11.5703125" style="22" customWidth="1"/>
    <col min="15336" max="15339" width="11.42578125" style="22"/>
    <col min="15340" max="15340" width="22.5703125" style="22" customWidth="1"/>
    <col min="15341" max="15341" width="14" style="22" customWidth="1"/>
    <col min="15342" max="15342" width="1.7109375" style="22" customWidth="1"/>
    <col min="15343" max="15587" width="11.42578125" style="22"/>
    <col min="15588" max="15588" width="4.42578125" style="22" customWidth="1"/>
    <col min="15589" max="15589" width="11.42578125" style="22"/>
    <col min="15590" max="15590" width="17.5703125" style="22" customWidth="1"/>
    <col min="15591" max="15591" width="11.5703125" style="22" customWidth="1"/>
    <col min="15592" max="15595" width="11.42578125" style="22"/>
    <col min="15596" max="15596" width="22.5703125" style="22" customWidth="1"/>
    <col min="15597" max="15597" width="14" style="22" customWidth="1"/>
    <col min="15598" max="15598" width="1.7109375" style="22" customWidth="1"/>
    <col min="15599" max="15843" width="11.42578125" style="22"/>
    <col min="15844" max="15844" width="4.42578125" style="22" customWidth="1"/>
    <col min="15845" max="15845" width="11.42578125" style="22"/>
    <col min="15846" max="15846" width="17.5703125" style="22" customWidth="1"/>
    <col min="15847" max="15847" width="11.5703125" style="22" customWidth="1"/>
    <col min="15848" max="15851" width="11.42578125" style="22"/>
    <col min="15852" max="15852" width="22.5703125" style="22" customWidth="1"/>
    <col min="15853" max="15853" width="14" style="22" customWidth="1"/>
    <col min="15854" max="15854" width="1.7109375" style="22" customWidth="1"/>
    <col min="15855" max="16099" width="11.42578125" style="22"/>
    <col min="16100" max="16100" width="4.42578125" style="22" customWidth="1"/>
    <col min="16101" max="16101" width="11.42578125" style="22"/>
    <col min="16102" max="16102" width="17.5703125" style="22" customWidth="1"/>
    <col min="16103" max="16103" width="11.5703125" style="22" customWidth="1"/>
    <col min="16104" max="16107" width="11.42578125" style="22"/>
    <col min="16108" max="16108" width="22.5703125" style="22" customWidth="1"/>
    <col min="16109" max="16109" width="14" style="22" customWidth="1"/>
    <col min="16110" max="16110" width="1.7109375" style="22" customWidth="1"/>
    <col min="16111" max="16384" width="11.42578125" style="22"/>
  </cols>
  <sheetData>
    <row r="1" spans="2:10" ht="18" customHeight="1" thickBot="1" x14ac:dyDescent="0.25"/>
    <row r="2" spans="2:10" ht="19.5" customHeight="1" x14ac:dyDescent="0.2">
      <c r="B2" s="23"/>
      <c r="C2" s="24"/>
      <c r="D2" s="25" t="s">
        <v>76</v>
      </c>
      <c r="E2" s="26"/>
      <c r="F2" s="26"/>
      <c r="G2" s="26"/>
      <c r="H2" s="26"/>
      <c r="I2" s="27"/>
      <c r="J2" s="28" t="s">
        <v>77</v>
      </c>
    </row>
    <row r="3" spans="2:10" ht="13.5" thickBot="1" x14ac:dyDescent="0.25">
      <c r="B3" s="29"/>
      <c r="C3" s="30"/>
      <c r="D3" s="31"/>
      <c r="E3" s="32"/>
      <c r="F3" s="32"/>
      <c r="G3" s="32"/>
      <c r="H3" s="32"/>
      <c r="I3" s="33"/>
      <c r="J3" s="34"/>
    </row>
    <row r="4" spans="2:10" x14ac:dyDescent="0.2">
      <c r="B4" s="29"/>
      <c r="C4" s="30"/>
      <c r="D4" s="25" t="s">
        <v>78</v>
      </c>
      <c r="E4" s="26"/>
      <c r="F4" s="26"/>
      <c r="G4" s="26"/>
      <c r="H4" s="26"/>
      <c r="I4" s="27"/>
      <c r="J4" s="28" t="s">
        <v>79</v>
      </c>
    </row>
    <row r="5" spans="2:10" x14ac:dyDescent="0.2">
      <c r="B5" s="29"/>
      <c r="C5" s="30"/>
      <c r="D5" s="35"/>
      <c r="E5" s="36"/>
      <c r="F5" s="36"/>
      <c r="G5" s="36"/>
      <c r="H5" s="36"/>
      <c r="I5" s="37"/>
      <c r="J5" s="38"/>
    </row>
    <row r="6" spans="2:10" ht="13.5" thickBot="1" x14ac:dyDescent="0.25">
      <c r="B6" s="39"/>
      <c r="C6" s="40"/>
      <c r="D6" s="31"/>
      <c r="E6" s="32"/>
      <c r="F6" s="32"/>
      <c r="G6" s="32"/>
      <c r="H6" s="32"/>
      <c r="I6" s="33"/>
      <c r="J6" s="34"/>
    </row>
    <row r="7" spans="2:10" x14ac:dyDescent="0.2">
      <c r="B7" s="41"/>
      <c r="J7" s="42"/>
    </row>
    <row r="8" spans="2:10" x14ac:dyDescent="0.2">
      <c r="B8" s="41"/>
      <c r="J8" s="42"/>
    </row>
    <row r="9" spans="2:10" x14ac:dyDescent="0.2">
      <c r="B9" s="41"/>
      <c r="J9" s="42"/>
    </row>
    <row r="10" spans="2:10" x14ac:dyDescent="0.2">
      <c r="B10" s="41"/>
      <c r="C10" s="22" t="s">
        <v>98</v>
      </c>
      <c r="E10" s="43"/>
      <c r="J10" s="42"/>
    </row>
    <row r="11" spans="2:10" x14ac:dyDescent="0.2">
      <c r="B11" s="41"/>
      <c r="J11" s="42"/>
    </row>
    <row r="12" spans="2:10" x14ac:dyDescent="0.2">
      <c r="B12" s="41"/>
      <c r="C12" s="22" t="s">
        <v>102</v>
      </c>
      <c r="J12" s="42"/>
    </row>
    <row r="13" spans="2:10" x14ac:dyDescent="0.2">
      <c r="B13" s="41"/>
      <c r="C13" s="22" t="s">
        <v>99</v>
      </c>
      <c r="J13" s="42"/>
    </row>
    <row r="14" spans="2:10" x14ac:dyDescent="0.2">
      <c r="B14" s="41"/>
      <c r="J14" s="42"/>
    </row>
    <row r="15" spans="2:10" x14ac:dyDescent="0.2">
      <c r="B15" s="41"/>
      <c r="C15" s="22" t="s">
        <v>100</v>
      </c>
      <c r="J15" s="42"/>
    </row>
    <row r="16" spans="2:10" x14ac:dyDescent="0.2">
      <c r="B16" s="41"/>
      <c r="C16" s="44"/>
      <c r="J16" s="42"/>
    </row>
    <row r="17" spans="2:12" x14ac:dyDescent="0.2">
      <c r="B17" s="41"/>
      <c r="C17" s="22" t="s">
        <v>101</v>
      </c>
      <c r="D17" s="43"/>
      <c r="H17" s="45" t="s">
        <v>80</v>
      </c>
      <c r="I17" s="45" t="s">
        <v>81</v>
      </c>
      <c r="J17" s="42"/>
    </row>
    <row r="18" spans="2:12" x14ac:dyDescent="0.2">
      <c r="B18" s="41"/>
      <c r="C18" s="46" t="s">
        <v>82</v>
      </c>
      <c r="D18" s="46"/>
      <c r="E18" s="46"/>
      <c r="F18" s="46"/>
      <c r="H18" s="45">
        <v>5</v>
      </c>
      <c r="I18" s="47">
        <v>2180013</v>
      </c>
      <c r="J18" s="42"/>
    </row>
    <row r="19" spans="2:12" x14ac:dyDescent="0.2">
      <c r="B19" s="41"/>
      <c r="C19" s="22" t="s">
        <v>83</v>
      </c>
      <c r="H19" s="48"/>
      <c r="I19" s="49"/>
      <c r="J19" s="42"/>
    </row>
    <row r="20" spans="2:12" x14ac:dyDescent="0.2">
      <c r="B20" s="41"/>
      <c r="C20" s="61" t="s">
        <v>84</v>
      </c>
      <c r="D20" s="61"/>
      <c r="E20" s="61"/>
      <c r="F20" s="61"/>
      <c r="G20" s="61"/>
      <c r="H20" s="62">
        <v>1</v>
      </c>
      <c r="I20" s="63">
        <v>1261676</v>
      </c>
      <c r="J20" s="42"/>
      <c r="L20" s="22" t="s">
        <v>103</v>
      </c>
    </row>
    <row r="21" spans="2:12" x14ac:dyDescent="0.2">
      <c r="B21" s="41"/>
      <c r="C21" s="22" t="s">
        <v>85</v>
      </c>
      <c r="H21" s="48">
        <v>3</v>
      </c>
      <c r="I21" s="49">
        <v>398001</v>
      </c>
      <c r="J21" s="42"/>
      <c r="L21" s="22" t="s">
        <v>104</v>
      </c>
    </row>
    <row r="22" spans="2:12" x14ac:dyDescent="0.2">
      <c r="B22" s="41"/>
      <c r="C22" s="22" t="s">
        <v>86</v>
      </c>
      <c r="H22" s="48"/>
      <c r="I22" s="49"/>
      <c r="J22" s="42"/>
    </row>
    <row r="23" spans="2:12" x14ac:dyDescent="0.2">
      <c r="B23" s="41"/>
      <c r="C23" s="22" t="s">
        <v>87</v>
      </c>
      <c r="H23" s="48"/>
      <c r="I23" s="49"/>
      <c r="J23" s="42"/>
    </row>
    <row r="24" spans="2:12" x14ac:dyDescent="0.2">
      <c r="B24" s="41"/>
      <c r="C24" s="61" t="s">
        <v>70</v>
      </c>
      <c r="D24" s="61"/>
      <c r="E24" s="61"/>
      <c r="F24" s="61"/>
      <c r="G24" s="61"/>
      <c r="H24" s="64">
        <v>1</v>
      </c>
      <c r="I24" s="65">
        <v>520336</v>
      </c>
      <c r="J24" s="42"/>
    </row>
    <row r="25" spans="2:12" x14ac:dyDescent="0.2">
      <c r="B25" s="41"/>
      <c r="C25" s="46" t="s">
        <v>88</v>
      </c>
      <c r="D25" s="46"/>
      <c r="E25" s="46"/>
      <c r="F25" s="46"/>
      <c r="H25" s="50">
        <f>SUM(H19:H24)</f>
        <v>5</v>
      </c>
      <c r="I25" s="51">
        <f>(I19+I20+I21+I22+I23+I24)</f>
        <v>2180013</v>
      </c>
      <c r="J25" s="42"/>
    </row>
    <row r="26" spans="2:12" x14ac:dyDescent="0.2">
      <c r="B26" s="41"/>
      <c r="C26" s="22" t="s">
        <v>89</v>
      </c>
      <c r="H26" s="48"/>
      <c r="I26" s="49"/>
      <c r="J26" s="42"/>
    </row>
    <row r="27" spans="2:12" x14ac:dyDescent="0.2">
      <c r="B27" s="41"/>
      <c r="C27" s="22" t="s">
        <v>90</v>
      </c>
      <c r="H27" s="48"/>
      <c r="I27" s="49"/>
      <c r="J27" s="42"/>
    </row>
    <row r="28" spans="2:12" x14ac:dyDescent="0.2">
      <c r="B28" s="41"/>
      <c r="C28" s="22" t="s">
        <v>91</v>
      </c>
      <c r="H28" s="48"/>
      <c r="I28" s="49"/>
      <c r="J28" s="42"/>
    </row>
    <row r="29" spans="2:12" ht="12.75" customHeight="1" thickBot="1" x14ac:dyDescent="0.25">
      <c r="B29" s="41"/>
      <c r="C29" s="22" t="s">
        <v>92</v>
      </c>
      <c r="H29" s="52"/>
      <c r="I29" s="53"/>
      <c r="J29" s="42"/>
    </row>
    <row r="30" spans="2:12" x14ac:dyDescent="0.2">
      <c r="B30" s="41"/>
      <c r="C30" s="46" t="s">
        <v>93</v>
      </c>
      <c r="D30" s="46"/>
      <c r="E30" s="46"/>
      <c r="F30" s="46"/>
      <c r="H30" s="50">
        <f>SUM(H26:H29)</f>
        <v>0</v>
      </c>
      <c r="I30" s="51">
        <f>(I28+I29+I26)</f>
        <v>0</v>
      </c>
      <c r="J30" s="42"/>
    </row>
    <row r="31" spans="2:12" ht="13.5" thickBot="1" x14ac:dyDescent="0.25">
      <c r="B31" s="41"/>
      <c r="C31" s="46" t="s">
        <v>94</v>
      </c>
      <c r="D31" s="46"/>
      <c r="H31" s="54">
        <f>(H25+H30)</f>
        <v>5</v>
      </c>
      <c r="I31" s="55">
        <f>(I25+I30)</f>
        <v>2180013</v>
      </c>
      <c r="J31" s="42"/>
    </row>
    <row r="32" spans="2:12" ht="13.5" thickTop="1" x14ac:dyDescent="0.2">
      <c r="B32" s="41"/>
      <c r="C32" s="46"/>
      <c r="D32" s="46"/>
      <c r="H32" s="56"/>
      <c r="I32" s="49"/>
      <c r="J32" s="42"/>
    </row>
    <row r="33" spans="2:10" x14ac:dyDescent="0.2">
      <c r="B33" s="41"/>
      <c r="G33" s="56"/>
      <c r="H33" s="56"/>
      <c r="I33" s="56"/>
      <c r="J33" s="42"/>
    </row>
    <row r="34" spans="2:10" x14ac:dyDescent="0.2">
      <c r="B34" s="41"/>
      <c r="G34" s="56"/>
      <c r="H34" s="56"/>
      <c r="I34" s="56"/>
      <c r="J34" s="42"/>
    </row>
    <row r="35" spans="2:10" x14ac:dyDescent="0.2">
      <c r="B35" s="41"/>
      <c r="G35" s="56"/>
      <c r="H35" s="56"/>
      <c r="I35" s="56"/>
      <c r="J35" s="42"/>
    </row>
    <row r="36" spans="2:10" ht="13.5" thickBot="1" x14ac:dyDescent="0.25">
      <c r="B36" s="41"/>
      <c r="C36" s="57"/>
      <c r="D36" s="57"/>
      <c r="G36" s="57" t="s">
        <v>95</v>
      </c>
      <c r="H36" s="57"/>
      <c r="I36" s="56"/>
      <c r="J36" s="42"/>
    </row>
    <row r="37" spans="2:10" x14ac:dyDescent="0.2">
      <c r="B37" s="41"/>
      <c r="C37" s="56" t="s">
        <v>96</v>
      </c>
      <c r="D37" s="56"/>
      <c r="G37" s="56" t="s">
        <v>97</v>
      </c>
      <c r="H37" s="56"/>
      <c r="I37" s="56"/>
      <c r="J37" s="42"/>
    </row>
    <row r="38" spans="2:10" x14ac:dyDescent="0.2">
      <c r="B38" s="41"/>
      <c r="G38" s="56"/>
      <c r="H38" s="56"/>
      <c r="I38" s="56"/>
      <c r="J38" s="42"/>
    </row>
    <row r="39" spans="2:10" x14ac:dyDescent="0.2">
      <c r="B39" s="41"/>
      <c r="G39" s="56"/>
      <c r="H39" s="56"/>
      <c r="I39" s="56"/>
      <c r="J39" s="42"/>
    </row>
    <row r="40" spans="2:10" ht="18.75" customHeight="1" thickBot="1" x14ac:dyDescent="0.25">
      <c r="B40" s="58"/>
      <c r="C40" s="59"/>
      <c r="D40" s="59"/>
      <c r="E40" s="59"/>
      <c r="F40" s="59"/>
      <c r="G40" s="57"/>
      <c r="H40" s="57"/>
      <c r="I40" s="57"/>
      <c r="J40" s="60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Diego Fernando Fernandez Valencia</cp:lastModifiedBy>
  <dcterms:created xsi:type="dcterms:W3CDTF">2022-01-19T21:00:01Z</dcterms:created>
  <dcterms:modified xsi:type="dcterms:W3CDTF">2022-02-08T14:28:57Z</dcterms:modified>
</cp:coreProperties>
</file>