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0490" windowHeight="7455" activeTab="3"/>
  </bookViews>
  <sheets>
    <sheet name="INFO IPS" sheetId="3" r:id="rId1"/>
    <sheet name="TD" sheetId="4" r:id="rId2"/>
    <sheet name="ESTADO DE CADA FACTURA" sheetId="1" r:id="rId3"/>
    <sheet name="FOR-CSA-018" sheetId="5" r:id="rId4"/>
  </sheets>
  <externalReferences>
    <externalReference r:id="rId5"/>
  </externalReferences>
  <definedNames>
    <definedName name="_xlnm._FilterDatabase" localSheetId="2" hidden="1">'ESTADO DE CADA FACTURA'!$A$1:$AT$21</definedName>
  </definedNames>
  <calcPr calcId="152511"/>
  <pivotCaches>
    <pivotCache cacheId="76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5" l="1"/>
  <c r="I25" i="5"/>
  <c r="H30" i="5"/>
  <c r="H25" i="5"/>
  <c r="H31" i="5" l="1"/>
  <c r="I31" i="5"/>
  <c r="E25" i="3" l="1"/>
  <c r="G22" i="3"/>
  <c r="F22" i="3"/>
  <c r="G21" i="3"/>
  <c r="F21" i="3"/>
  <c r="G20" i="3"/>
  <c r="F20" i="3"/>
  <c r="G19" i="3"/>
  <c r="F19" i="3"/>
  <c r="G18" i="3"/>
  <c r="F18" i="3"/>
  <c r="G17" i="3"/>
  <c r="F17" i="3"/>
  <c r="G16" i="3"/>
  <c r="F16" i="3"/>
  <c r="G15" i="3"/>
  <c r="F15" i="3"/>
  <c r="G14" i="3"/>
  <c r="F14" i="3"/>
  <c r="G13" i="3"/>
  <c r="F13" i="3"/>
  <c r="G12" i="3"/>
  <c r="F12" i="3"/>
  <c r="G11" i="3"/>
  <c r="F11" i="3"/>
  <c r="G10" i="3"/>
  <c r="F10" i="3"/>
  <c r="G9" i="3"/>
  <c r="F9" i="3"/>
  <c r="G8" i="3"/>
  <c r="F8" i="3"/>
  <c r="G7" i="3"/>
  <c r="F7" i="3"/>
  <c r="G6" i="3"/>
  <c r="F6" i="3"/>
  <c r="G5" i="3"/>
  <c r="F5" i="3"/>
  <c r="I21" i="1" l="1"/>
</calcChain>
</file>

<file path=xl/sharedStrings.xml><?xml version="1.0" encoding="utf-8"?>
<sst xmlns="http://schemas.openxmlformats.org/spreadsheetml/2006/main" count="241" uniqueCount="111">
  <si>
    <t>NULL</t>
  </si>
  <si>
    <t>SI</t>
  </si>
  <si>
    <t>OK</t>
  </si>
  <si>
    <t>G)factura inicial en Gestion por ERP</t>
  </si>
  <si>
    <t>BIME</t>
  </si>
  <si>
    <t>EVE DISTRIBUCIONES SAS</t>
  </si>
  <si>
    <t>B)Factura sin saldo ERP/conciliar diferencia valor de factura</t>
  </si>
  <si>
    <t>B)Factura sin saldo ERP/conciliar diferencia glosa aceptada</t>
  </si>
  <si>
    <t>B)Factura sin saldo ERP</t>
  </si>
  <si>
    <t>BFE</t>
  </si>
  <si>
    <t>F_CORTE</t>
  </si>
  <si>
    <t>OBSERVACION_GLOSA_ACEPTADA</t>
  </si>
  <si>
    <t>VALOR_GLOSA_ACEPTADA_REPORTADO_CIRCULAR 030</t>
  </si>
  <si>
    <t>VALOR_REPORTADO_CRICULAR 030</t>
  </si>
  <si>
    <t>F_RAD_SASS</t>
  </si>
  <si>
    <t>F_PROBABLE_PAGO_SASS</t>
  </si>
  <si>
    <t>NUMERO_INGRESO_FACT</t>
  </si>
  <si>
    <t>CLASIFICACION_GLOSA</t>
  </si>
  <si>
    <t>FECHA_ULTIMA_NOVEDAD</t>
  </si>
  <si>
    <t>ULTIMO_ESTADO_FACT</t>
  </si>
  <si>
    <t>FECHA_RAD_IPS</t>
  </si>
  <si>
    <t>AUTORIZACION</t>
  </si>
  <si>
    <t>FECHA_COMPENSACION_SAP</t>
  </si>
  <si>
    <t>DOC_COMPENSACION_SAP</t>
  </si>
  <si>
    <t>SALDO_SASS</t>
  </si>
  <si>
    <t>VALOR_CRUZADO_SASS</t>
  </si>
  <si>
    <t>VALOR_GLOSA_ACEPTDA</t>
  </si>
  <si>
    <t>VALOR_RADICADO_FACT</t>
  </si>
  <si>
    <t>VALIDACION_ALFA_FACT</t>
  </si>
  <si>
    <t>OBSERVACION_SASS</t>
  </si>
  <si>
    <t>SALDO_FACT_IPS</t>
  </si>
  <si>
    <t>VALOR_FACT_IPS</t>
  </si>
  <si>
    <t>FECHA_FACT_IPS</t>
  </si>
  <si>
    <t>DOC_CONTABLE</t>
  </si>
  <si>
    <t>PrefijoFactura</t>
  </si>
  <si>
    <t xml:space="preserve"> ENTIDAD</t>
  </si>
  <si>
    <t>NIT_IPS</t>
  </si>
  <si>
    <t>FACTURA</t>
  </si>
  <si>
    <t>BIME-129632</t>
  </si>
  <si>
    <t>BIME-155434</t>
  </si>
  <si>
    <t>BIME-176214</t>
  </si>
  <si>
    <t>BIME-180148</t>
  </si>
  <si>
    <t>BIME-199283</t>
  </si>
  <si>
    <t>BIME-228124</t>
  </si>
  <si>
    <t>BIME-260600</t>
  </si>
  <si>
    <t>BIME-293287</t>
  </si>
  <si>
    <t>BFE-1694398</t>
  </si>
  <si>
    <t>BFE-1743978</t>
  </si>
  <si>
    <t>BFE-1756074</t>
  </si>
  <si>
    <t>BFE-1756075</t>
  </si>
  <si>
    <t>BFE-1758882</t>
  </si>
  <si>
    <t>BIME-53825</t>
  </si>
  <si>
    <t>BIME-82510</t>
  </si>
  <si>
    <t>BIME-92528</t>
  </si>
  <si>
    <t>BIME-92645</t>
  </si>
  <si>
    <t>BIME-100123</t>
  </si>
  <si>
    <t>BIME-332444</t>
  </si>
  <si>
    <t>NUMERO FACTURA</t>
  </si>
  <si>
    <t>TOTAL</t>
  </si>
  <si>
    <t>ESTADO EPS ENERO 15 DE 2022</t>
  </si>
  <si>
    <t>POR PAGAR SAP</t>
  </si>
  <si>
    <t>DOCUMENTO CONTABLE</t>
  </si>
  <si>
    <t>FUERA DE CIERRE</t>
  </si>
  <si>
    <t>VALOR GLOSA DEVOLUCION</t>
  </si>
  <si>
    <t>VALORCANCELADO_SAP</t>
  </si>
  <si>
    <t>VALOR TRANSFERENCIA</t>
  </si>
  <si>
    <t>OBSERVACION GLOSA DEVOLUCION</t>
  </si>
  <si>
    <t>ESTADO DE CUENTA COMFENALCO VALLE NIT 890.303.093</t>
  </si>
  <si>
    <t>FECHA DE CORTE DICIEMBRE 31 DE 2021</t>
  </si>
  <si>
    <t>FECHA</t>
  </si>
  <si>
    <t>VENCIMIENTO</t>
  </si>
  <si>
    <t>VALOR</t>
  </si>
  <si>
    <t>SALDO</t>
  </si>
  <si>
    <t>PRE-RAD</t>
  </si>
  <si>
    <t>FECHA RADIC</t>
  </si>
  <si>
    <t>PENDIENTE NUMERO RAD</t>
  </si>
  <si>
    <t>RC-CI35000000505</t>
  </si>
  <si>
    <t>FACTURA CANCELADA</t>
  </si>
  <si>
    <t>FACTURA CORRIENTE</t>
  </si>
  <si>
    <t>NDIN-82510</t>
  </si>
  <si>
    <t>Etiquetas de fila</t>
  </si>
  <si>
    <t>Total general</t>
  </si>
  <si>
    <t>Suma de SALDO_FACT_IPS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</si>
  <si>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</si>
  <si>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</si>
  <si>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</si>
  <si>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</si>
  <si>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</si>
  <si>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</si>
  <si>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</si>
  <si>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</si>
  <si>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</si>
  <si>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</si>
  <si>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</si>
  <si>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</si>
  <si>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</si>
  <si>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</si>
  <si>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</si>
  <si>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</si>
  <si>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</si>
  <si>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</si>
  <si>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</si>
  <si>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</si>
  <si>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</si>
  <si>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 ,ENERO 15 DE 2022</t>
  </si>
  <si>
    <t>Señores :EVEDISA DISTRIBUCIONES</t>
  </si>
  <si>
    <t>NIT: 891409291</t>
  </si>
  <si>
    <t>A continuacion me permito remitir   nuestra respuesta al estado de cartera presentado en la fecha: 13/01/2022</t>
  </si>
  <si>
    <t>Con Corte al dia :31/12/2021</t>
  </si>
  <si>
    <t>NATALIA GRANADOS</t>
  </si>
  <si>
    <t>ANALISTA DE CARTERA CUENTAS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</si>
</sst>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d/mm/yyyy;@"/>
    <numFmt numFmtId="165" formatCode="&quot;$&quot;\ #,##0;[Red]&quot;$&quot;\ #,##0"/>
    <numFmt numFmtId="166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3" fillId="0" borderId="0"/>
    <xf numFmtId="43" fontId="3" fillId="0" borderId="0" applyNumberFormat="0" applyFill="0" applyBorder="0" applyAlignment="0" applyProtection="0"/>
  </cellStyleXfs>
  <cellXfs count="71">
    <xf numFmtId="0" fontId="0" fillId="0" borderId="0" xfId="0"/>
    <xf numFmtId="0" fontId="0" fillId="0" borderId="1" xfId="0" applyBorder="1"/>
    <xf numFmtId="14" fontId="0" fillId="0" borderId="1" xfId="0" applyNumberFormat="1" applyBorder="1"/>
    <xf numFmtId="41" fontId="0" fillId="0" borderId="1" xfId="1" applyFont="1" applyBorder="1"/>
    <xf numFmtId="0" fontId="0" fillId="0" borderId="0" xfId="0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1" fontId="0" fillId="3" borderId="1" xfId="0" applyNumberFormat="1" applyFill="1" applyBorder="1"/>
    <xf numFmtId="1" fontId="0" fillId="0" borderId="1" xfId="0" applyNumberForma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0" fillId="0" borderId="1" xfId="0" applyNumberFormat="1" applyBorder="1"/>
    <xf numFmtId="3" fontId="0" fillId="0" borderId="1" xfId="0" applyNumberFormat="1" applyBorder="1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1" xfId="0" applyNumberFormat="1" applyFont="1" applyBorder="1"/>
    <xf numFmtId="164" fontId="0" fillId="0" borderId="0" xfId="0" applyNumberFormat="1"/>
    <xf numFmtId="3" fontId="0" fillId="0" borderId="0" xfId="0" applyNumberFormat="1"/>
    <xf numFmtId="0" fontId="0" fillId="0" borderId="1" xfId="0" pivotButton="1" applyBorder="1"/>
    <xf numFmtId="0" fontId="0" fillId="0" borderId="1" xfId="0" applyBorder="1" applyAlignment="1">
      <alignment horizontal="left"/>
    </xf>
    <xf numFmtId="41" fontId="0" fillId="0" borderId="1" xfId="0" applyNumberFormat="1" applyBorder="1"/>
    <xf numFmtId="0" fontId="4" fillId="0" borderId="0" xfId="2" applyFont="1"/>
    <xf numFmtId="0" fontId="4" fillId="0" borderId="5" xfId="2" applyFont="1" applyBorder="1" applyAlignment="1">
      <alignment horizontal="centerContinuous"/>
    </xf>
    <xf numFmtId="0" fontId="4" fillId="0" borderId="6" xfId="2" applyFont="1" applyBorder="1" applyAlignment="1">
      <alignment horizontal="centerContinuous"/>
    </xf>
    <xf numFmtId="0" fontId="5" fillId="0" borderId="5" xfId="2" applyFont="1" applyBorder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 vertical="center"/>
    </xf>
    <xf numFmtId="0" fontId="4" fillId="0" borderId="9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5" fillId="0" borderId="11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5" fillId="0" borderId="13" xfId="2" applyFont="1" applyBorder="1" applyAlignment="1">
      <alignment horizontal="centerContinuous" vertical="center"/>
    </xf>
    <xf numFmtId="0" fontId="5" fillId="0" borderId="14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5" xfId="2" applyFont="1" applyBorder="1" applyAlignment="1">
      <alignment horizontal="centerContinuous" vertical="center"/>
    </xf>
    <xf numFmtId="0" fontId="4" fillId="0" borderId="11" xfId="2" applyFont="1" applyBorder="1" applyAlignment="1">
      <alignment horizontal="centerContinuous"/>
    </xf>
    <xf numFmtId="0" fontId="4" fillId="0" borderId="13" xfId="2" applyFont="1" applyBorder="1" applyAlignment="1">
      <alignment horizontal="centerContinuous"/>
    </xf>
    <xf numFmtId="0" fontId="4" fillId="0" borderId="9" xfId="2" applyFont="1" applyBorder="1"/>
    <xf numFmtId="0" fontId="4" fillId="0" borderId="10" xfId="2" applyFont="1" applyBorder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0" fontId="5" fillId="0" borderId="0" xfId="2" applyFont="1"/>
    <xf numFmtId="42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5" fontId="4" fillId="0" borderId="0" xfId="2" applyNumberFormat="1" applyFont="1" applyAlignment="1">
      <alignment horizontal="right"/>
    </xf>
    <xf numFmtId="1" fontId="4" fillId="0" borderId="16" xfId="2" applyNumberFormat="1" applyFont="1" applyBorder="1" applyAlignment="1">
      <alignment horizontal="center"/>
    </xf>
    <xf numFmtId="165" fontId="4" fillId="0" borderId="16" xfId="2" applyNumberFormat="1" applyFont="1" applyBorder="1" applyAlignment="1">
      <alignment horizontal="right"/>
    </xf>
    <xf numFmtId="0" fontId="4" fillId="0" borderId="0" xfId="2" applyFont="1" applyAlignment="1">
      <alignment horizontal="center"/>
    </xf>
    <xf numFmtId="165" fontId="5" fillId="0" borderId="0" xfId="2" applyNumberFormat="1" applyFont="1" applyAlignment="1">
      <alignment horizontal="right"/>
    </xf>
    <xf numFmtId="1" fontId="4" fillId="0" borderId="12" xfId="2" applyNumberFormat="1" applyFont="1" applyBorder="1" applyAlignment="1">
      <alignment horizontal="center"/>
    </xf>
    <xf numFmtId="166" fontId="4" fillId="0" borderId="12" xfId="3" applyNumberFormat="1" applyFont="1" applyBorder="1" applyAlignment="1">
      <alignment horizontal="right"/>
    </xf>
    <xf numFmtId="0" fontId="4" fillId="0" borderId="17" xfId="2" applyFont="1" applyBorder="1" applyAlignment="1">
      <alignment horizontal="center"/>
    </xf>
    <xf numFmtId="165" fontId="4" fillId="0" borderId="17" xfId="2" applyNumberFormat="1" applyFont="1" applyBorder="1" applyAlignment="1">
      <alignment horizontal="right"/>
    </xf>
    <xf numFmtId="165" fontId="4" fillId="0" borderId="0" xfId="2" applyNumberFormat="1" applyFont="1"/>
    <xf numFmtId="165" fontId="4" fillId="0" borderId="12" xfId="2" applyNumberFormat="1" applyFont="1" applyBorder="1"/>
    <xf numFmtId="0" fontId="4" fillId="0" borderId="11" xfId="2" applyFont="1" applyBorder="1"/>
    <xf numFmtId="0" fontId="4" fillId="0" borderId="12" xfId="2" applyFont="1" applyBorder="1"/>
    <xf numFmtId="0" fontId="4" fillId="0" borderId="13" xfId="2" applyFont="1" applyBorder="1"/>
    <xf numFmtId="1" fontId="5" fillId="0" borderId="0" xfId="2" applyNumberFormat="1" applyFont="1" applyAlignment="1">
      <alignment horizontal="center"/>
    </xf>
  </cellXfs>
  <cellStyles count="4">
    <cellStyle name="Millares [0]" xfId="1" builtinId="6"/>
    <cellStyle name="Millares 2" xfId="3"/>
    <cellStyle name="Normal" xfId="0" builtinId="0"/>
    <cellStyle name="Normal 2" xfId="2"/>
  </cellStyles>
  <dxfs count="7"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581025</xdr:colOff>
      <xdr:row>31</xdr:row>
      <xdr:rowOff>142876</xdr:rowOff>
    </xdr:from>
    <xdr:to>
      <xdr:col>8</xdr:col>
      <xdr:colOff>95250</xdr:colOff>
      <xdr:row>33</xdr:row>
      <xdr:rowOff>155427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43400" y="5343526"/>
          <a:ext cx="1800225" cy="34592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VEDISA/SEGUIMIENTO%20CARTERA%202021/COMFENALCO%20VALLE/ESTADO%20DE%20CUENTA%20A%20DIC%2020-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>
        <row r="5">
          <cell r="A5" t="str">
            <v>BFE-1694398</v>
          </cell>
          <cell r="B5" t="str">
            <v>BFE</v>
          </cell>
          <cell r="C5">
            <v>1694398</v>
          </cell>
          <cell r="D5">
            <v>44046</v>
          </cell>
          <cell r="E5">
            <v>44076</v>
          </cell>
          <cell r="F5">
            <v>7844220</v>
          </cell>
          <cell r="G5">
            <v>7844220</v>
          </cell>
          <cell r="J5">
            <v>84329627</v>
          </cell>
          <cell r="K5">
            <v>44058</v>
          </cell>
        </row>
        <row r="6">
          <cell r="A6" t="str">
            <v>BFE-1743978</v>
          </cell>
          <cell r="B6" t="str">
            <v>BFE</v>
          </cell>
          <cell r="C6">
            <v>1743978</v>
          </cell>
          <cell r="D6">
            <v>44104</v>
          </cell>
          <cell r="E6">
            <v>44134</v>
          </cell>
          <cell r="F6">
            <v>7844220</v>
          </cell>
          <cell r="G6">
            <v>7844220</v>
          </cell>
          <cell r="H6">
            <v>7844220</v>
          </cell>
          <cell r="I6" t="str">
            <v>Glosada levantada E.P.S.</v>
          </cell>
          <cell r="J6">
            <v>42317602</v>
          </cell>
          <cell r="K6">
            <v>44485</v>
          </cell>
        </row>
        <row r="7">
          <cell r="A7" t="str">
            <v>BFE-1756074</v>
          </cell>
          <cell r="B7" t="str">
            <v>BFE</v>
          </cell>
          <cell r="C7">
            <v>1756074</v>
          </cell>
          <cell r="D7">
            <v>44153</v>
          </cell>
          <cell r="E7">
            <v>44183</v>
          </cell>
          <cell r="F7">
            <v>7844220</v>
          </cell>
          <cell r="G7">
            <v>7844220</v>
          </cell>
          <cell r="H7">
            <v>7844220</v>
          </cell>
          <cell r="I7" t="str">
            <v>Glosada levantada E.P.S.</v>
          </cell>
          <cell r="J7" t="str">
            <v>90081485-95263623</v>
          </cell>
          <cell r="K7" t="str">
            <v>10/12/2020-18/02/2021</v>
          </cell>
        </row>
        <row r="8">
          <cell r="A8" t="str">
            <v>BFE-1756075</v>
          </cell>
          <cell r="B8" t="str">
            <v>BFE</v>
          </cell>
          <cell r="C8">
            <v>1756075</v>
          </cell>
          <cell r="D8">
            <v>44153</v>
          </cell>
          <cell r="E8">
            <v>44183</v>
          </cell>
          <cell r="F8">
            <v>7844220</v>
          </cell>
          <cell r="G8">
            <v>7844220</v>
          </cell>
          <cell r="J8">
            <v>90081485</v>
          </cell>
          <cell r="K8">
            <v>44175</v>
          </cell>
        </row>
        <row r="9">
          <cell r="A9" t="str">
            <v>BFE-1758882</v>
          </cell>
          <cell r="B9" t="str">
            <v>BFE</v>
          </cell>
          <cell r="C9">
            <v>1758882</v>
          </cell>
          <cell r="D9">
            <v>44169</v>
          </cell>
          <cell r="E9">
            <v>44199</v>
          </cell>
          <cell r="F9">
            <v>7844220</v>
          </cell>
          <cell r="G9">
            <v>7844220</v>
          </cell>
          <cell r="J9">
            <v>95263623</v>
          </cell>
          <cell r="K9">
            <v>44245</v>
          </cell>
        </row>
        <row r="10">
          <cell r="A10" t="str">
            <v>BIME-53825</v>
          </cell>
          <cell r="B10" t="str">
            <v>BIME</v>
          </cell>
          <cell r="C10">
            <v>53825</v>
          </cell>
          <cell r="D10">
            <v>44194</v>
          </cell>
          <cell r="E10">
            <v>44224</v>
          </cell>
          <cell r="F10">
            <v>7844220</v>
          </cell>
          <cell r="G10">
            <v>7844220</v>
          </cell>
          <cell r="J10">
            <v>86614199</v>
          </cell>
          <cell r="K10">
            <v>44243</v>
          </cell>
        </row>
        <row r="11">
          <cell r="A11" t="str">
            <v>BIME-82510</v>
          </cell>
          <cell r="B11" t="str">
            <v>BIME</v>
          </cell>
          <cell r="C11">
            <v>82510</v>
          </cell>
          <cell r="D11">
            <v>44242</v>
          </cell>
          <cell r="E11">
            <v>44272</v>
          </cell>
          <cell r="F11">
            <v>1907100</v>
          </cell>
          <cell r="G11">
            <v>1907100</v>
          </cell>
          <cell r="H11">
            <v>1907100</v>
          </cell>
          <cell r="I11" t="str">
            <v>Glosada levantada E.P.S.</v>
          </cell>
          <cell r="J11">
            <v>60330323</v>
          </cell>
          <cell r="K11">
            <v>44298</v>
          </cell>
        </row>
        <row r="12">
          <cell r="A12" t="str">
            <v>BIME-92528</v>
          </cell>
          <cell r="B12" t="str">
            <v>BIME</v>
          </cell>
          <cell r="C12">
            <v>92528</v>
          </cell>
          <cell r="D12">
            <v>44253</v>
          </cell>
          <cell r="E12">
            <v>44283</v>
          </cell>
          <cell r="F12">
            <v>1907100</v>
          </cell>
          <cell r="G12">
            <v>1907100</v>
          </cell>
          <cell r="H12">
            <v>1907100</v>
          </cell>
          <cell r="I12" t="str">
            <v>Glosada levantada E.P.S.</v>
          </cell>
          <cell r="J12">
            <v>60330323</v>
          </cell>
          <cell r="K12">
            <v>44298</v>
          </cell>
        </row>
        <row r="13">
          <cell r="A13" t="str">
            <v>BIME-92645</v>
          </cell>
          <cell r="B13" t="str">
            <v>BIME</v>
          </cell>
          <cell r="C13">
            <v>92645</v>
          </cell>
          <cell r="D13">
            <v>44253</v>
          </cell>
          <cell r="E13">
            <v>44283</v>
          </cell>
          <cell r="F13">
            <v>98377</v>
          </cell>
          <cell r="G13">
            <v>98377</v>
          </cell>
          <cell r="H13">
            <v>98376</v>
          </cell>
          <cell r="I13" t="str">
            <v>Glosada levantada E.P.S.</v>
          </cell>
          <cell r="J13">
            <v>60330323</v>
          </cell>
          <cell r="K13">
            <v>44298</v>
          </cell>
        </row>
        <row r="14">
          <cell r="A14" t="str">
            <v>BIME-100123</v>
          </cell>
          <cell r="B14" t="str">
            <v>BIME</v>
          </cell>
          <cell r="C14">
            <v>100123</v>
          </cell>
          <cell r="D14">
            <v>44264</v>
          </cell>
          <cell r="E14">
            <v>44294</v>
          </cell>
          <cell r="F14">
            <v>98377</v>
          </cell>
          <cell r="G14">
            <v>98377</v>
          </cell>
          <cell r="H14">
            <v>98376</v>
          </cell>
          <cell r="I14" t="str">
            <v>Glosada levantada E.P.S.</v>
          </cell>
          <cell r="J14">
            <v>60330323</v>
          </cell>
          <cell r="K14">
            <v>44298</v>
          </cell>
        </row>
        <row r="15">
          <cell r="A15" t="str">
            <v>BIME-129632</v>
          </cell>
          <cell r="B15" t="str">
            <v>BIME</v>
          </cell>
          <cell r="C15">
            <v>129632</v>
          </cell>
          <cell r="D15">
            <v>44305</v>
          </cell>
          <cell r="E15">
            <v>44335</v>
          </cell>
          <cell r="F15">
            <v>7844220</v>
          </cell>
          <cell r="G15">
            <v>7844220</v>
          </cell>
          <cell r="J15">
            <v>55273363</v>
          </cell>
          <cell r="K15">
            <v>44331</v>
          </cell>
        </row>
        <row r="16">
          <cell r="A16" t="str">
            <v>BIME-155434</v>
          </cell>
          <cell r="B16" t="str">
            <v>BIME</v>
          </cell>
          <cell r="C16">
            <v>155434</v>
          </cell>
          <cell r="D16">
            <v>44338</v>
          </cell>
          <cell r="E16">
            <v>44368</v>
          </cell>
          <cell r="F16">
            <v>7844220</v>
          </cell>
          <cell r="G16">
            <v>7844220</v>
          </cell>
          <cell r="J16">
            <v>51212072</v>
          </cell>
          <cell r="K16">
            <v>44452</v>
          </cell>
        </row>
        <row r="17">
          <cell r="A17" t="str">
            <v>BIME-176214</v>
          </cell>
          <cell r="B17" t="str">
            <v>BIME</v>
          </cell>
          <cell r="C17">
            <v>176214</v>
          </cell>
          <cell r="D17">
            <v>44365</v>
          </cell>
          <cell r="E17">
            <v>44395</v>
          </cell>
          <cell r="F17">
            <v>42680</v>
          </cell>
          <cell r="G17">
            <v>42680</v>
          </cell>
          <cell r="H17">
            <v>42680</v>
          </cell>
          <cell r="I17" t="str">
            <v>Glosada levantada E.P.S.</v>
          </cell>
          <cell r="J17">
            <v>51212072</v>
          </cell>
          <cell r="K17">
            <v>44452</v>
          </cell>
        </row>
        <row r="18">
          <cell r="A18" t="str">
            <v>BIME-180148</v>
          </cell>
          <cell r="B18" t="str">
            <v>BIME</v>
          </cell>
          <cell r="C18">
            <v>180148</v>
          </cell>
          <cell r="D18">
            <v>44369</v>
          </cell>
          <cell r="E18">
            <v>44399</v>
          </cell>
          <cell r="F18">
            <v>7844220</v>
          </cell>
          <cell r="G18">
            <v>7844220</v>
          </cell>
          <cell r="J18">
            <v>89719646</v>
          </cell>
          <cell r="K18">
            <v>44400</v>
          </cell>
        </row>
        <row r="19">
          <cell r="A19" t="str">
            <v>BIME-199283</v>
          </cell>
          <cell r="B19" t="str">
            <v>BIME</v>
          </cell>
          <cell r="C19">
            <v>199283</v>
          </cell>
          <cell r="D19">
            <v>44394</v>
          </cell>
          <cell r="E19">
            <v>44424</v>
          </cell>
          <cell r="F19">
            <v>7844220</v>
          </cell>
          <cell r="G19">
            <v>7844220</v>
          </cell>
          <cell r="J19">
            <v>31311647</v>
          </cell>
          <cell r="K19">
            <v>44435</v>
          </cell>
        </row>
        <row r="20">
          <cell r="A20" t="str">
            <v>BIME-228124</v>
          </cell>
          <cell r="B20" t="str">
            <v>BIME</v>
          </cell>
          <cell r="C20">
            <v>228124</v>
          </cell>
          <cell r="D20">
            <v>44429</v>
          </cell>
          <cell r="E20">
            <v>44459</v>
          </cell>
          <cell r="F20">
            <v>7844220</v>
          </cell>
          <cell r="G20">
            <v>7844220</v>
          </cell>
          <cell r="J20">
            <v>31311647</v>
          </cell>
          <cell r="K20">
            <v>44435</v>
          </cell>
        </row>
        <row r="21">
          <cell r="A21" t="str">
            <v>BIME-260600</v>
          </cell>
          <cell r="B21" t="str">
            <v>BIME</v>
          </cell>
          <cell r="C21">
            <v>260600</v>
          </cell>
          <cell r="D21">
            <v>44461</v>
          </cell>
          <cell r="E21">
            <v>44491</v>
          </cell>
          <cell r="F21">
            <v>7844220</v>
          </cell>
          <cell r="G21">
            <v>7844220</v>
          </cell>
          <cell r="J21">
            <v>96548333</v>
          </cell>
          <cell r="K21">
            <v>44467</v>
          </cell>
        </row>
        <row r="22">
          <cell r="A22" t="str">
            <v>BIME-293287</v>
          </cell>
          <cell r="B22" t="str">
            <v>BIME</v>
          </cell>
          <cell r="C22">
            <v>293287</v>
          </cell>
          <cell r="D22">
            <v>44494</v>
          </cell>
          <cell r="E22">
            <v>44524</v>
          </cell>
          <cell r="F22">
            <v>7844220</v>
          </cell>
          <cell r="G22">
            <v>7844220</v>
          </cell>
          <cell r="J22">
            <v>96548333</v>
          </cell>
          <cell r="K22">
            <v>44499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576.437176388892" createdVersion="5" refreshedVersion="5" minRefreshableVersion="3" recordCount="19">
  <cacheSource type="worksheet">
    <worksheetSource ref="A1:AK20" sheet="ESTADO DE CADA FACTURA"/>
  </cacheSource>
  <cacheFields count="37">
    <cacheField name="NIT_IPS" numFmtId="0">
      <sharedItems containsSemiMixedTypes="0" containsString="0" containsNumber="1" containsInteger="1" minValue="891409291" maxValue="891409291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53825" maxValue="1758882"/>
    </cacheField>
    <cacheField name="FACTURA" numFmtId="0">
      <sharedItems/>
    </cacheField>
    <cacheField name="DOC_CONTABLE" numFmtId="0">
      <sharedItems containsString="0" containsBlank="1" containsNumber="1" containsInteger="1" minValue="1906843017" maxValue="1907378625"/>
    </cacheField>
    <cacheField name="FECHA_FACT_IPS" numFmtId="14">
      <sharedItems containsSemiMixedTypes="0" containsNonDate="0" containsDate="1" containsString="0" minDate="2020-08-03T00:00:00" maxDate="2021-12-02T00:00:00"/>
    </cacheField>
    <cacheField name="VALOR_FACT_IPS" numFmtId="41">
      <sharedItems containsSemiMixedTypes="0" containsString="0" containsNumber="1" containsInteger="1" minValue="42680" maxValue="7844220"/>
    </cacheField>
    <cacheField name="SALDO_FACT_IPS" numFmtId="41">
      <sharedItems containsSemiMixedTypes="0" containsString="0" containsNumber="1" containsInteger="1" minValue="42680" maxValue="7844220"/>
    </cacheField>
    <cacheField name="OBSERVACION_SASS" numFmtId="0">
      <sharedItems/>
    </cacheField>
    <cacheField name="ESTADO EPS ENERO 15 DE 2022" numFmtId="0">
      <sharedItems count="2">
        <s v="FACTURA CANCELADA"/>
        <s v="FACTURA CORRIENTE"/>
      </sharedItems>
    </cacheField>
    <cacheField name="POR PAGAR SAP" numFmtId="0">
      <sharedItems containsNonDate="0" containsString="0" containsBlank="1" count="1">
        <m/>
      </sharedItems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42680" maxValue="7844220"/>
    </cacheField>
    <cacheField name="VALOR_GLOSA_ACEPTDA" numFmtId="41">
      <sharedItems containsSemiMixedTypes="0" containsString="0" containsNumber="1" containsInteger="1" minValue="0" maxValue="1907100"/>
    </cacheField>
    <cacheField name="VALOR GLOSA DEVOLUCION" numFmtId="41">
      <sharedItems containsSemiMixedTypes="0" containsString="0" containsNumber="1" containsInteger="1" minValue="0" maxValue="0"/>
    </cacheField>
    <cacheField name="OBSERVACION GLOSA DEVOLUCION" numFmtId="0">
      <sharedItems containsNonDate="0" containsString="0" containsBlank="1"/>
    </cacheField>
    <cacheField name="VALOR_CRUZADO_SASS" numFmtId="41">
      <sharedItems containsSemiMixedTypes="0" containsString="0" containsNumber="1" containsInteger="1" minValue="0" maxValue="7844220"/>
    </cacheField>
    <cacheField name="SALDO_SASS" numFmtId="41">
      <sharedItems containsSemiMixedTypes="0" containsString="0" containsNumber="1" containsInteger="1" minValue="0" maxValue="7844220"/>
    </cacheField>
    <cacheField name="VALORCANCELADO_SAP" numFmtId="0">
      <sharedItems containsString="0" containsBlank="1" containsNumber="1" containsInteger="1" minValue="7844220" maxValue="7844220"/>
    </cacheField>
    <cacheField name="DOC_COMPENSACION_SAP" numFmtId="0">
      <sharedItems containsString="0" containsBlank="1" containsNumber="1" containsInteger="1" minValue="2201166802" maxValue="4800045144"/>
    </cacheField>
    <cacheField name="FECHA_COMPENSACION_SAP" numFmtId="0">
      <sharedItems containsNonDate="0" containsDate="1" containsString="0" containsBlank="1" minDate="2020-10-07T00:00:00" maxDate="2022-01-14T00:00:00"/>
    </cacheField>
    <cacheField name="VALOR TRANSFERENCIA" numFmtId="0">
      <sharedItems containsString="0" containsBlank="1" containsNumber="1" containsInteger="1" minValue="7844220" maxValue="31376880"/>
    </cacheField>
    <cacheField name="AUTORIZACION" numFmtId="0">
      <sharedItems containsString="0" containsBlank="1" containsNumber="1" containsInteger="1" minValue="201846032647059" maxValue="999999999999999"/>
    </cacheField>
    <cacheField name="FECHA_RAD_IPS" numFmtId="14">
      <sharedItems containsSemiMixedTypes="0" containsNonDate="0" containsDate="1" containsString="0" minDate="2020-08-15T00:00:00" maxDate="2021-12-02T00:00:00"/>
    </cacheField>
    <cacheField name="ULTIMO_ESTADO_FACT" numFmtId="0">
      <sharedItems containsSemiMixedTypes="0" containsString="0" containsNumber="1" containsInteger="1" minValue="1" maxValue="2"/>
    </cacheField>
    <cacheField name="FECHA_ULTIMA_NOVEDAD" numFmtId="0">
      <sharedItems containsBlank="1"/>
    </cacheField>
    <cacheField name="CLASIFICACION_GLOSA" numFmtId="0">
      <sharedItems/>
    </cacheField>
    <cacheField name="NUMERO_INGRESO_FACT" numFmtId="0">
      <sharedItems containsSemiMixedTypes="0" containsString="0" containsNumber="1" containsInteger="1" minValue="1" maxValue="4"/>
    </cacheField>
    <cacheField name="F_PROBABLE_PAGO_SASS" numFmtId="0">
      <sharedItems containsSemiMixedTypes="0" containsString="0" containsNumber="1" containsInteger="1" minValue="20200830" maxValue="20220130"/>
    </cacheField>
    <cacheField name="F_RAD_SASS" numFmtId="0">
      <sharedItems containsSemiMixedTypes="0" containsString="0" containsNumber="1" containsInteger="1" minValue="20200815" maxValue="20220105"/>
    </cacheField>
    <cacheField name="VALOR_REPORTADO_CRICULAR 030" numFmtId="0">
      <sharedItems containsSemiMixedTypes="0" containsString="0" containsNumber="1" containsInteger="1" minValue="42680" maxValue="7844220"/>
    </cacheField>
    <cacheField name="VALOR_GLOSA_ACEPTADA_REPORTADO_CIRCULAR 030" numFmtId="0">
      <sharedItems containsSemiMixedTypes="0" containsString="0" containsNumber="1" containsInteger="1" minValue="0" maxValue="1907100"/>
    </cacheField>
    <cacheField name="OBSERVACION_GLOSA_ACEPTADA" numFmtId="0">
      <sharedItems containsBlank="1"/>
    </cacheField>
    <cacheField name="F_CORTE" numFmtId="0">
      <sharedItems containsMixedTypes="1" containsNumber="1" containsInteger="1" minValue="20221501" maxValue="202215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">
  <r>
    <n v="891409291"/>
    <s v="EVE DISTRIBUCIONES SAS"/>
    <s v="BIME"/>
    <n v="129632"/>
    <s v="BIME-129632"/>
    <m/>
    <d v="2021-04-19T00:00:00"/>
    <n v="7844220"/>
    <n v="7844220"/>
    <s v="B)Factura sin saldo ERP"/>
    <x v="0"/>
    <x v="0"/>
    <m/>
    <m/>
    <s v="OK"/>
    <n v="7844220"/>
    <n v="0"/>
    <n v="0"/>
    <m/>
    <n v="7844220"/>
    <n v="0"/>
    <n v="7844220"/>
    <n v="2201166802"/>
    <d v="2022-01-12T00:00:00"/>
    <n v="31376880"/>
    <n v="210486093581295"/>
    <d v="2021-05-15T00:00:00"/>
    <n v="2"/>
    <m/>
    <s v="SI"/>
    <n v="1"/>
    <n v="20210530"/>
    <n v="20210515"/>
    <n v="7844220"/>
    <n v="0"/>
    <m/>
    <n v="20221501"/>
  </r>
  <r>
    <n v="891409291"/>
    <s v="EVE DISTRIBUCIONES SAS"/>
    <s v="BIME"/>
    <n v="155434"/>
    <s v="BIME-155434"/>
    <m/>
    <d v="2021-05-22T00:00:00"/>
    <n v="7844220"/>
    <n v="7844220"/>
    <s v="B)Factura sin saldo ERP"/>
    <x v="0"/>
    <x v="0"/>
    <m/>
    <m/>
    <s v="OK"/>
    <n v="7844220"/>
    <n v="0"/>
    <n v="0"/>
    <m/>
    <n v="7844220"/>
    <n v="0"/>
    <n v="7844220"/>
    <n v="2201166861"/>
    <d v="2022-01-13T00:00:00"/>
    <n v="23532660"/>
    <n v="210486153581634"/>
    <d v="2021-09-13T00:00:00"/>
    <n v="2"/>
    <m/>
    <s v="SI"/>
    <n v="1"/>
    <n v="20210930"/>
    <n v="20210913"/>
    <n v="7844220"/>
    <n v="0"/>
    <m/>
    <n v="20221501"/>
  </r>
  <r>
    <n v="891409291"/>
    <s v="EVE DISTRIBUCIONES SAS"/>
    <s v="BIME"/>
    <n v="176214"/>
    <s v="BIME-176214"/>
    <m/>
    <d v="2021-06-18T00:00:00"/>
    <n v="42680"/>
    <n v="42680"/>
    <s v="B)Factura sin saldo ERP"/>
    <x v="1"/>
    <x v="0"/>
    <m/>
    <m/>
    <s v="OK"/>
    <n v="42680"/>
    <n v="0"/>
    <n v="0"/>
    <m/>
    <n v="42680"/>
    <n v="0"/>
    <m/>
    <m/>
    <m/>
    <m/>
    <n v="999999999999999"/>
    <d v="2021-09-13T00:00:00"/>
    <n v="2"/>
    <m/>
    <s v="SI"/>
    <n v="2"/>
    <n v="20211130"/>
    <n v="20211129"/>
    <n v="42680"/>
    <n v="0"/>
    <m/>
    <n v="20221501"/>
  </r>
  <r>
    <n v="891409291"/>
    <s v="EVE DISTRIBUCIONES SAS"/>
    <s v="BIME"/>
    <n v="180148"/>
    <s v="BIME-180148"/>
    <m/>
    <d v="2021-06-22T00:00:00"/>
    <n v="7844220"/>
    <n v="7844220"/>
    <s v="B)Factura sin saldo ERP"/>
    <x v="0"/>
    <x v="0"/>
    <m/>
    <m/>
    <s v="OK"/>
    <n v="7844220"/>
    <n v="0"/>
    <n v="0"/>
    <m/>
    <n v="7844220"/>
    <n v="0"/>
    <n v="7844220"/>
    <n v="2201166802"/>
    <d v="2022-01-12T00:00:00"/>
    <n v="31376880"/>
    <n v="210486140581704"/>
    <d v="2021-07-23T00:00:00"/>
    <n v="2"/>
    <m/>
    <s v="SI"/>
    <n v="1"/>
    <n v="20210831"/>
    <n v="20210827"/>
    <n v="7844220"/>
    <n v="0"/>
    <m/>
    <n v="20221501"/>
  </r>
  <r>
    <n v="891409291"/>
    <s v="EVE DISTRIBUCIONES SAS"/>
    <s v="BIME"/>
    <n v="199283"/>
    <s v="BIME-199283"/>
    <m/>
    <d v="2021-07-17T00:00:00"/>
    <n v="7844220"/>
    <n v="7844220"/>
    <s v="B)Factura sin saldo ERP"/>
    <x v="0"/>
    <x v="0"/>
    <m/>
    <m/>
    <s v="OK"/>
    <n v="7844220"/>
    <n v="0"/>
    <n v="0"/>
    <m/>
    <n v="7844220"/>
    <n v="0"/>
    <n v="7844220"/>
    <n v="2201166802"/>
    <d v="2022-01-12T00:00:00"/>
    <n v="31376880"/>
    <n v="210486017581761"/>
    <d v="2021-08-27T00:00:00"/>
    <n v="2"/>
    <m/>
    <s v="SI"/>
    <n v="1"/>
    <n v="20210930"/>
    <n v="20210908"/>
    <n v="7844220"/>
    <n v="0"/>
    <m/>
    <n v="20221501"/>
  </r>
  <r>
    <n v="891409291"/>
    <s v="EVE DISTRIBUCIONES SAS"/>
    <s v="BIME"/>
    <n v="228124"/>
    <s v="BIME-228124"/>
    <m/>
    <d v="2021-08-21T00:00:00"/>
    <n v="7844220"/>
    <n v="7844220"/>
    <s v="B)Factura sin saldo ERP"/>
    <x v="0"/>
    <x v="0"/>
    <m/>
    <m/>
    <s v="OK"/>
    <n v="7844220"/>
    <n v="0"/>
    <n v="0"/>
    <m/>
    <n v="7844220"/>
    <n v="0"/>
    <n v="7844220"/>
    <n v="2201166802"/>
    <d v="2022-01-12T00:00:00"/>
    <n v="31376880"/>
    <n v="212316091456518"/>
    <d v="2021-08-27T00:00:00"/>
    <n v="2"/>
    <m/>
    <s v="SI"/>
    <n v="1"/>
    <n v="20210930"/>
    <n v="20210908"/>
    <n v="7844220"/>
    <n v="0"/>
    <m/>
    <n v="20221501"/>
  </r>
  <r>
    <n v="891409291"/>
    <s v="EVE DISTRIBUCIONES SAS"/>
    <s v="BIME"/>
    <n v="260600"/>
    <s v="BIME-260600"/>
    <m/>
    <d v="2021-09-22T00:00:00"/>
    <n v="7844220"/>
    <n v="7844220"/>
    <s v="B)Factura sin saldo ERP"/>
    <x v="1"/>
    <x v="0"/>
    <m/>
    <m/>
    <s v="OK"/>
    <n v="7844220"/>
    <n v="0"/>
    <n v="0"/>
    <m/>
    <n v="7844220"/>
    <n v="0"/>
    <m/>
    <m/>
    <m/>
    <m/>
    <n v="212316137456579"/>
    <d v="2021-09-28T00:00:00"/>
    <n v="2"/>
    <m/>
    <s v="SI"/>
    <n v="1"/>
    <n v="20211230"/>
    <n v="20211223"/>
    <n v="7844220"/>
    <n v="0"/>
    <m/>
    <n v="20221501"/>
  </r>
  <r>
    <n v="891409291"/>
    <s v="EVE DISTRIBUCIONES SAS"/>
    <s v="BIME"/>
    <n v="293287"/>
    <s v="BIME-293287"/>
    <m/>
    <d v="2021-10-25T00:00:00"/>
    <n v="7844220"/>
    <n v="7844220"/>
    <s v="B)Factura sin saldo ERP"/>
    <x v="1"/>
    <x v="0"/>
    <m/>
    <m/>
    <s v="OK"/>
    <n v="7844220"/>
    <n v="0"/>
    <n v="0"/>
    <m/>
    <n v="7844220"/>
    <n v="0"/>
    <m/>
    <m/>
    <m/>
    <m/>
    <n v="212316049456656"/>
    <d v="2021-10-30T00:00:00"/>
    <n v="2"/>
    <m/>
    <s v="SI"/>
    <n v="1"/>
    <n v="20211130"/>
    <n v="20211120"/>
    <n v="7844220"/>
    <n v="0"/>
    <m/>
    <n v="20221501"/>
  </r>
  <r>
    <n v="891409291"/>
    <s v="EVE DISTRIBUCIONES SAS"/>
    <s v="BFE"/>
    <n v="1694398"/>
    <s v="BFE-1694398"/>
    <n v="1906843017"/>
    <d v="2020-08-03T00:00:00"/>
    <n v="7844220"/>
    <n v="7844220"/>
    <s v="B)Factura sin saldo ERP"/>
    <x v="0"/>
    <x v="0"/>
    <m/>
    <m/>
    <s v="OK"/>
    <n v="7844220"/>
    <n v="0"/>
    <n v="0"/>
    <m/>
    <n v="7844220"/>
    <n v="0"/>
    <m/>
    <n v="4800041769"/>
    <d v="2020-10-07T00:00:00"/>
    <n v="7844220"/>
    <n v="201846044646103"/>
    <d v="2020-08-15T00:00:00"/>
    <n v="2"/>
    <s v="NULL"/>
    <s v="SI"/>
    <n v="1"/>
    <n v="20200830"/>
    <n v="20200815"/>
    <n v="7844220"/>
    <n v="0"/>
    <s v="NULL"/>
    <s v="NULL"/>
  </r>
  <r>
    <n v="891409291"/>
    <s v="EVE DISTRIBUCIONES SAS"/>
    <s v="BFE"/>
    <n v="1743978"/>
    <s v="BFE-1743978"/>
    <m/>
    <d v="2020-09-30T00:00:00"/>
    <n v="7844220"/>
    <n v="7844220"/>
    <s v="B)Factura sin saldo ERP"/>
    <x v="1"/>
    <x v="0"/>
    <m/>
    <m/>
    <s v="OK"/>
    <n v="7844220"/>
    <n v="0"/>
    <n v="0"/>
    <m/>
    <n v="7844220"/>
    <n v="0"/>
    <m/>
    <m/>
    <m/>
    <m/>
    <n v="201846060646703"/>
    <d v="2021-10-16T00:00:00"/>
    <n v="2"/>
    <m/>
    <s v="SI"/>
    <n v="2"/>
    <n v="20211130"/>
    <n v="20211129"/>
    <n v="7844220"/>
    <n v="0"/>
    <m/>
    <n v="20221501"/>
  </r>
  <r>
    <n v="891409291"/>
    <s v="EVE DISTRIBUCIONES SAS"/>
    <s v="BFE"/>
    <n v="1756074"/>
    <s v="BFE-1756074"/>
    <m/>
    <d v="2020-11-18T00:00:00"/>
    <n v="7844220"/>
    <n v="7844220"/>
    <s v="B)Factura sin saldo ERP"/>
    <x v="1"/>
    <x v="0"/>
    <m/>
    <m/>
    <s v="OK"/>
    <n v="7844220"/>
    <n v="0"/>
    <n v="0"/>
    <m/>
    <n v="7844220"/>
    <n v="0"/>
    <m/>
    <m/>
    <m/>
    <m/>
    <n v="201846095646631"/>
    <d v="2021-02-18T00:00:00"/>
    <n v="2"/>
    <m/>
    <s v="SI"/>
    <n v="4"/>
    <n v="20211130"/>
    <n v="20211129"/>
    <n v="7844220"/>
    <n v="0"/>
    <m/>
    <n v="20221501"/>
  </r>
  <r>
    <n v="891409291"/>
    <s v="EVE DISTRIBUCIONES SAS"/>
    <s v="BFE"/>
    <n v="1756075"/>
    <s v="BFE-1756075"/>
    <n v="1907378625"/>
    <d v="2020-11-18T00:00:00"/>
    <n v="7844220"/>
    <n v="7844220"/>
    <s v="B)Factura sin saldo ERP"/>
    <x v="0"/>
    <x v="0"/>
    <m/>
    <m/>
    <s v="OK"/>
    <n v="7844220"/>
    <n v="0"/>
    <n v="0"/>
    <m/>
    <n v="7844220"/>
    <n v="0"/>
    <m/>
    <n v="4800045144"/>
    <d v="2021-02-23T00:00:00"/>
    <n v="7844220"/>
    <n v="201846082646781"/>
    <d v="2020-12-10T00:00:00"/>
    <n v="2"/>
    <s v="NULL"/>
    <s v="SI"/>
    <n v="1"/>
    <n v="20201230"/>
    <n v="20201210"/>
    <n v="7844220"/>
    <n v="0"/>
    <s v="NULL"/>
    <s v="NULL"/>
  </r>
  <r>
    <n v="891409291"/>
    <s v="EVE DISTRIBUCIONES SAS"/>
    <s v="BFE"/>
    <n v="1758882"/>
    <s v="BFE-1758882"/>
    <m/>
    <d v="2020-12-04T00:00:00"/>
    <n v="7844220"/>
    <n v="7844220"/>
    <s v="B)Factura sin saldo ERP"/>
    <x v="0"/>
    <x v="0"/>
    <m/>
    <m/>
    <s v="OK"/>
    <n v="7844220"/>
    <n v="0"/>
    <n v="0"/>
    <m/>
    <n v="7844220"/>
    <n v="0"/>
    <n v="7844220"/>
    <n v="2201166861"/>
    <d v="2022-01-13T00:00:00"/>
    <n v="23532660"/>
    <n v="201846032647059"/>
    <d v="2021-02-18T00:00:00"/>
    <n v="2"/>
    <m/>
    <s v="SI"/>
    <n v="4"/>
    <n v="20210930"/>
    <n v="20210916"/>
    <n v="7844220"/>
    <n v="0"/>
    <m/>
    <n v="20221501"/>
  </r>
  <r>
    <n v="891409291"/>
    <s v="EVE DISTRIBUCIONES SAS"/>
    <s v="BIME"/>
    <n v="53825"/>
    <s v="BIME-53825"/>
    <m/>
    <d v="2020-12-29T00:00:00"/>
    <n v="7844220"/>
    <n v="7844220"/>
    <s v="B)Factura sin saldo ERP"/>
    <x v="0"/>
    <x v="0"/>
    <m/>
    <m/>
    <s v="OK"/>
    <n v="7844220"/>
    <n v="0"/>
    <n v="0"/>
    <m/>
    <n v="7844220"/>
    <n v="0"/>
    <n v="7844220"/>
    <n v="2201166861"/>
    <d v="2022-01-13T00:00:00"/>
    <n v="23532660"/>
    <n v="201846032647059"/>
    <d v="2021-02-16T00:00:00"/>
    <n v="2"/>
    <m/>
    <s v="SI"/>
    <n v="3"/>
    <n v="20210930"/>
    <n v="20210916"/>
    <n v="7844220"/>
    <n v="0"/>
    <m/>
    <n v="20221501"/>
  </r>
  <r>
    <n v="891409291"/>
    <s v="EVE DISTRIBUCIONES SAS"/>
    <s v="BIME"/>
    <n v="82510"/>
    <s v="NDIN-82510"/>
    <m/>
    <d v="2021-02-15T00:00:00"/>
    <n v="1907100"/>
    <n v="1907100"/>
    <s v="B)Factura sin saldo ERP/conciliar diferencia glosa aceptada"/>
    <x v="1"/>
    <x v="0"/>
    <m/>
    <m/>
    <s v="OK"/>
    <n v="1907100"/>
    <n v="1907100"/>
    <n v="0"/>
    <m/>
    <n v="0"/>
    <n v="0"/>
    <m/>
    <m/>
    <m/>
    <m/>
    <m/>
    <d v="2021-04-12T00:00:00"/>
    <n v="2"/>
    <m/>
    <s v="SI"/>
    <n v="2"/>
    <n v="20211130"/>
    <n v="20211129"/>
    <n v="1907100"/>
    <n v="1907100"/>
    <m/>
    <n v="20221501"/>
  </r>
  <r>
    <n v="891409291"/>
    <s v="EVE DISTRIBUCIONES SAS"/>
    <s v="BIME"/>
    <n v="92528"/>
    <s v="BIME-92528"/>
    <m/>
    <d v="2021-02-26T00:00:00"/>
    <n v="1907100"/>
    <n v="1907100"/>
    <s v="B)Factura sin saldo ERP/conciliar diferencia glosa aceptada"/>
    <x v="1"/>
    <x v="0"/>
    <m/>
    <m/>
    <s v="OK"/>
    <n v="1907100"/>
    <n v="1907100"/>
    <n v="0"/>
    <m/>
    <n v="0"/>
    <n v="0"/>
    <m/>
    <m/>
    <m/>
    <m/>
    <m/>
    <d v="2021-04-12T00:00:00"/>
    <n v="2"/>
    <m/>
    <s v="SI"/>
    <n v="2"/>
    <n v="20211130"/>
    <n v="20211129"/>
    <n v="1907100"/>
    <n v="1907100"/>
    <m/>
    <n v="20221501"/>
  </r>
  <r>
    <n v="891409291"/>
    <s v="EVE DISTRIBUCIONES SAS"/>
    <s v="BIME"/>
    <n v="92645"/>
    <s v="BIME-92645"/>
    <m/>
    <d v="2021-02-26T00:00:00"/>
    <n v="98377"/>
    <n v="98377"/>
    <s v="B)Factura sin saldo ERP/conciliar diferencia valor de factura"/>
    <x v="1"/>
    <x v="0"/>
    <m/>
    <m/>
    <s v="OK"/>
    <n v="98376"/>
    <n v="0"/>
    <n v="0"/>
    <m/>
    <n v="98376"/>
    <n v="0"/>
    <m/>
    <m/>
    <m/>
    <m/>
    <n v="999999999999999"/>
    <d v="2021-04-12T00:00:00"/>
    <n v="2"/>
    <m/>
    <s v="SI"/>
    <n v="2"/>
    <n v="20211130"/>
    <n v="20211129"/>
    <n v="98376"/>
    <n v="0"/>
    <m/>
    <n v="20221501"/>
  </r>
  <r>
    <n v="891409291"/>
    <s v="EVE DISTRIBUCIONES SAS"/>
    <s v="BIME"/>
    <n v="100123"/>
    <s v="BIME-100123"/>
    <m/>
    <d v="2021-03-09T00:00:00"/>
    <n v="98377"/>
    <n v="98377"/>
    <s v="B)Factura sin saldo ERP/conciliar diferencia valor de factura"/>
    <x v="1"/>
    <x v="0"/>
    <m/>
    <m/>
    <s v="OK"/>
    <n v="98376"/>
    <n v="0"/>
    <n v="0"/>
    <m/>
    <n v="98376"/>
    <n v="0"/>
    <m/>
    <m/>
    <m/>
    <m/>
    <n v="999999999999999"/>
    <d v="2021-04-12T00:00:00"/>
    <n v="2"/>
    <m/>
    <s v="SI"/>
    <n v="2"/>
    <n v="20211130"/>
    <n v="20211129"/>
    <n v="98376"/>
    <n v="0"/>
    <m/>
    <n v="20221501"/>
  </r>
  <r>
    <n v="891409291"/>
    <s v="EVE DISTRIBUCIONES SAS"/>
    <s v="BIME"/>
    <n v="332444"/>
    <s v="BIME-332444"/>
    <m/>
    <d v="2021-12-01T00:00:00"/>
    <n v="7844220"/>
    <n v="7844220"/>
    <s v="G)factura inicial en Gestion por ERP"/>
    <x v="1"/>
    <x v="0"/>
    <m/>
    <m/>
    <s v="OK"/>
    <n v="7844220"/>
    <n v="0"/>
    <n v="0"/>
    <m/>
    <n v="0"/>
    <n v="7844220"/>
    <m/>
    <m/>
    <m/>
    <m/>
    <n v="212316151457122"/>
    <d v="2021-12-01T00:00:00"/>
    <n v="1"/>
    <m/>
    <s v="SI"/>
    <n v="1"/>
    <n v="20220130"/>
    <n v="20220105"/>
    <n v="7844220"/>
    <n v="0"/>
    <m/>
    <n v="202215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7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B6" firstHeaderRow="1" firstDataRow="1" firstDataCol="1"/>
  <pivotFields count="37"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3">
        <item x="0"/>
        <item x="1"/>
        <item t="default"/>
      </items>
    </pivotField>
    <pivotField showAll="0">
      <items count="2">
        <item x="0"/>
        <item t="default"/>
      </items>
    </pivotField>
    <pivotField showAll="0"/>
    <pivotField showAll="0"/>
    <pivotField showAll="0"/>
    <pivotField numFmtId="41" showAll="0"/>
    <pivotField numFmtId="41" showAll="0"/>
    <pivotField numFmtId="41" showAll="0"/>
    <pivotField showAll="0"/>
    <pivotField numFmtId="41" showAll="0"/>
    <pivotField numFmtId="41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0"/>
  </rowFields>
  <rowItems count="3">
    <i>
      <x/>
    </i>
    <i>
      <x v="1"/>
    </i>
    <i t="grand">
      <x/>
    </i>
  </rowItems>
  <colItems count="1">
    <i/>
  </colItems>
  <dataFields count="1">
    <dataField name="Suma de SALDO_FACT_IPS" fld="8" baseField="0" baseItem="0" numFmtId="41"/>
  </dataFields>
  <formats count="7">
    <format dxfId="6">
      <pivotArea type="all" dataOnly="0" outline="0" fieldPosition="0"/>
    </format>
    <format dxfId="5">
      <pivotArea outline="0" collapsedLevelsAreSubtotals="1" fieldPosition="0"/>
    </format>
    <format dxfId="4">
      <pivotArea field="10" type="button" dataOnly="0" labelOnly="1" outline="0" axis="axisRow" fieldPosition="0"/>
    </format>
    <format dxfId="3">
      <pivotArea dataOnly="0" labelOnly="1" outline="0" axis="axisValues" fieldPosition="0"/>
    </format>
    <format dxfId="2">
      <pivotArea dataOnly="0" labelOnly="1" fieldPosition="0">
        <references count="1">
          <reference field="10" count="0"/>
        </references>
      </pivotArea>
    </format>
    <format dxfId="1">
      <pivotArea dataOnly="0" labelOnly="1" grandRow="1" outline="0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showGridLines="0" topLeftCell="A5" workbookViewId="0">
      <selection activeCell="E5" sqref="E5:E23"/>
    </sheetView>
  </sheetViews>
  <sheetFormatPr baseColWidth="10" defaultRowHeight="15" x14ac:dyDescent="0.25"/>
  <cols>
    <col min="2" max="2" width="14.140625" style="24" customWidth="1"/>
    <col min="3" max="3" width="13.5703125" style="24" bestFit="1" customWidth="1"/>
    <col min="4" max="5" width="12.42578125" style="25" bestFit="1" customWidth="1"/>
    <col min="6" max="6" width="15.5703125" customWidth="1"/>
    <col min="7" max="7" width="21.42578125" style="24" bestFit="1" customWidth="1"/>
  </cols>
  <sheetData>
    <row r="1" spans="1:7" x14ac:dyDescent="0.25">
      <c r="A1" s="12" t="s">
        <v>67</v>
      </c>
      <c r="B1" s="12"/>
      <c r="C1" s="12"/>
      <c r="D1" s="12"/>
      <c r="E1" s="12"/>
      <c r="F1" s="12"/>
      <c r="G1" s="12"/>
    </row>
    <row r="2" spans="1:7" x14ac:dyDescent="0.25">
      <c r="A2" s="12" t="s">
        <v>68</v>
      </c>
      <c r="B2" s="12"/>
      <c r="C2" s="12"/>
      <c r="D2" s="12"/>
      <c r="E2" s="12"/>
      <c r="F2" s="12"/>
      <c r="G2" s="12"/>
    </row>
    <row r="4" spans="1:7" s="16" customFormat="1" x14ac:dyDescent="0.25">
      <c r="A4" s="13" t="s">
        <v>37</v>
      </c>
      <c r="B4" s="14" t="s">
        <v>69</v>
      </c>
      <c r="C4" s="14" t="s">
        <v>70</v>
      </c>
      <c r="D4" s="15" t="s">
        <v>71</v>
      </c>
      <c r="E4" s="15" t="s">
        <v>72</v>
      </c>
      <c r="F4" s="13" t="s">
        <v>73</v>
      </c>
      <c r="G4" s="14" t="s">
        <v>74</v>
      </c>
    </row>
    <row r="5" spans="1:7" x14ac:dyDescent="0.25">
      <c r="A5" s="1" t="s">
        <v>46</v>
      </c>
      <c r="B5" s="17">
        <v>44046</v>
      </c>
      <c r="C5" s="17">
        <v>44076</v>
      </c>
      <c r="D5" s="18">
        <v>7844220</v>
      </c>
      <c r="E5" s="18">
        <v>7844220</v>
      </c>
      <c r="F5" s="1">
        <f>VLOOKUP(A5,[1]Hoja1!A$5:J$22,10,0)</f>
        <v>84329627</v>
      </c>
      <c r="G5" s="17">
        <f>VLOOKUP(A5,[1]Hoja1!A$5:K$22,11,0)</f>
        <v>44058</v>
      </c>
    </row>
    <row r="6" spans="1:7" x14ac:dyDescent="0.25">
      <c r="A6" s="1" t="s">
        <v>47</v>
      </c>
      <c r="B6" s="17">
        <v>44104</v>
      </c>
      <c r="C6" s="17">
        <v>44134</v>
      </c>
      <c r="D6" s="18">
        <v>7844220</v>
      </c>
      <c r="E6" s="18">
        <v>7844220</v>
      </c>
      <c r="F6" s="1">
        <f>VLOOKUP(A6,[1]Hoja1!A$5:J$22,10,0)</f>
        <v>42317602</v>
      </c>
      <c r="G6" s="17">
        <f>VLOOKUP(A6,[1]Hoja1!A$5:K$22,11,0)</f>
        <v>44485</v>
      </c>
    </row>
    <row r="7" spans="1:7" x14ac:dyDescent="0.25">
      <c r="A7" s="1" t="s">
        <v>48</v>
      </c>
      <c r="B7" s="17">
        <v>44153</v>
      </c>
      <c r="C7" s="17">
        <v>44183</v>
      </c>
      <c r="D7" s="18">
        <v>7844220</v>
      </c>
      <c r="E7" s="18">
        <v>7844220</v>
      </c>
      <c r="F7" s="1" t="str">
        <f>VLOOKUP(A7,[1]Hoja1!A$5:J$22,10,0)</f>
        <v>90081485-95263623</v>
      </c>
      <c r="G7" s="17" t="str">
        <f>VLOOKUP(A7,[1]Hoja1!A$5:K$22,11,0)</f>
        <v>10/12/2020-18/02/2021</v>
      </c>
    </row>
    <row r="8" spans="1:7" x14ac:dyDescent="0.25">
      <c r="A8" s="1" t="s">
        <v>49</v>
      </c>
      <c r="B8" s="17">
        <v>44153</v>
      </c>
      <c r="C8" s="17">
        <v>44183</v>
      </c>
      <c r="D8" s="18">
        <v>7844220</v>
      </c>
      <c r="E8" s="18">
        <v>7844220</v>
      </c>
      <c r="F8" s="1">
        <f>VLOOKUP(A8,[1]Hoja1!A$5:J$22,10,0)</f>
        <v>90081485</v>
      </c>
      <c r="G8" s="17">
        <f>VLOOKUP(A8,[1]Hoja1!A$5:K$22,11,0)</f>
        <v>44175</v>
      </c>
    </row>
    <row r="9" spans="1:7" x14ac:dyDescent="0.25">
      <c r="A9" s="1" t="s">
        <v>50</v>
      </c>
      <c r="B9" s="17">
        <v>44169</v>
      </c>
      <c r="C9" s="17">
        <v>44199</v>
      </c>
      <c r="D9" s="18">
        <v>7844220</v>
      </c>
      <c r="E9" s="18">
        <v>7844220</v>
      </c>
      <c r="F9" s="1">
        <f>VLOOKUP(A9,[1]Hoja1!A$5:J$22,10,0)</f>
        <v>95263623</v>
      </c>
      <c r="G9" s="17">
        <f>VLOOKUP(A9,[1]Hoja1!A$5:K$22,11,0)</f>
        <v>44245</v>
      </c>
    </row>
    <row r="10" spans="1:7" x14ac:dyDescent="0.25">
      <c r="A10" s="1" t="s">
        <v>51</v>
      </c>
      <c r="B10" s="17">
        <v>44194</v>
      </c>
      <c r="C10" s="17">
        <v>44224</v>
      </c>
      <c r="D10" s="18">
        <v>7844220</v>
      </c>
      <c r="E10" s="18">
        <v>7844220</v>
      </c>
      <c r="F10" s="1">
        <f>VLOOKUP(A10,[1]Hoja1!A$5:J$22,10,0)</f>
        <v>86614199</v>
      </c>
      <c r="G10" s="17">
        <f>VLOOKUP(A10,[1]Hoja1!A$5:K$22,11,0)</f>
        <v>44243</v>
      </c>
    </row>
    <row r="11" spans="1:7" x14ac:dyDescent="0.25">
      <c r="A11" s="1" t="s">
        <v>52</v>
      </c>
      <c r="B11" s="17">
        <v>44242</v>
      </c>
      <c r="C11" s="17">
        <v>44272</v>
      </c>
      <c r="D11" s="18">
        <v>1907100</v>
      </c>
      <c r="E11" s="18">
        <v>1907100</v>
      </c>
      <c r="F11" s="1">
        <f>VLOOKUP(A11,[1]Hoja1!A$5:J$22,10,0)</f>
        <v>60330323</v>
      </c>
      <c r="G11" s="17">
        <f>VLOOKUP(A11,[1]Hoja1!A$5:K$22,11,0)</f>
        <v>44298</v>
      </c>
    </row>
    <row r="12" spans="1:7" x14ac:dyDescent="0.25">
      <c r="A12" s="1" t="s">
        <v>53</v>
      </c>
      <c r="B12" s="17">
        <v>44253</v>
      </c>
      <c r="C12" s="17">
        <v>44283</v>
      </c>
      <c r="D12" s="18">
        <v>1907100</v>
      </c>
      <c r="E12" s="18">
        <v>1907100</v>
      </c>
      <c r="F12" s="1">
        <f>VLOOKUP(A12,[1]Hoja1!A$5:J$22,10,0)</f>
        <v>60330323</v>
      </c>
      <c r="G12" s="17">
        <f>VLOOKUP(A12,[1]Hoja1!A$5:K$22,11,0)</f>
        <v>44298</v>
      </c>
    </row>
    <row r="13" spans="1:7" x14ac:dyDescent="0.25">
      <c r="A13" s="1" t="s">
        <v>54</v>
      </c>
      <c r="B13" s="17">
        <v>44253</v>
      </c>
      <c r="C13" s="17">
        <v>44283</v>
      </c>
      <c r="D13" s="18">
        <v>98377</v>
      </c>
      <c r="E13" s="18">
        <v>98377</v>
      </c>
      <c r="F13" s="1">
        <f>VLOOKUP(A13,[1]Hoja1!A$5:J$22,10,0)</f>
        <v>60330323</v>
      </c>
      <c r="G13" s="17">
        <f>VLOOKUP(A13,[1]Hoja1!A$5:K$22,11,0)</f>
        <v>44298</v>
      </c>
    </row>
    <row r="14" spans="1:7" x14ac:dyDescent="0.25">
      <c r="A14" s="1" t="s">
        <v>55</v>
      </c>
      <c r="B14" s="17">
        <v>44264</v>
      </c>
      <c r="C14" s="17">
        <v>44294</v>
      </c>
      <c r="D14" s="18">
        <v>98377</v>
      </c>
      <c r="E14" s="18">
        <v>98377</v>
      </c>
      <c r="F14" s="1">
        <f>VLOOKUP(A14,[1]Hoja1!A$5:J$22,10,0)</f>
        <v>60330323</v>
      </c>
      <c r="G14" s="17">
        <f>VLOOKUP(A14,[1]Hoja1!A$5:K$22,11,0)</f>
        <v>44298</v>
      </c>
    </row>
    <row r="15" spans="1:7" x14ac:dyDescent="0.25">
      <c r="A15" s="1" t="s">
        <v>38</v>
      </c>
      <c r="B15" s="17">
        <v>44305</v>
      </c>
      <c r="C15" s="17">
        <v>44335</v>
      </c>
      <c r="D15" s="18">
        <v>7844220</v>
      </c>
      <c r="E15" s="18">
        <v>7844220</v>
      </c>
      <c r="F15" s="1">
        <f>VLOOKUP(A15,[1]Hoja1!A$5:J$22,10,0)</f>
        <v>55273363</v>
      </c>
      <c r="G15" s="17">
        <f>VLOOKUP(A15,[1]Hoja1!A$5:K$22,11,0)</f>
        <v>44331</v>
      </c>
    </row>
    <row r="16" spans="1:7" x14ac:dyDescent="0.25">
      <c r="A16" s="1" t="s">
        <v>39</v>
      </c>
      <c r="B16" s="17">
        <v>44338</v>
      </c>
      <c r="C16" s="17">
        <v>44368</v>
      </c>
      <c r="D16" s="18">
        <v>7844220</v>
      </c>
      <c r="E16" s="18">
        <v>7844220</v>
      </c>
      <c r="F16" s="1">
        <f>VLOOKUP(A16,[1]Hoja1!A$5:J$22,10,0)</f>
        <v>51212072</v>
      </c>
      <c r="G16" s="17">
        <f>VLOOKUP(A16,[1]Hoja1!A$5:K$22,11,0)</f>
        <v>44452</v>
      </c>
    </row>
    <row r="17" spans="1:7" x14ac:dyDescent="0.25">
      <c r="A17" s="1" t="s">
        <v>40</v>
      </c>
      <c r="B17" s="17">
        <v>44365</v>
      </c>
      <c r="C17" s="17">
        <v>44395</v>
      </c>
      <c r="D17" s="18">
        <v>42680</v>
      </c>
      <c r="E17" s="18">
        <v>42680</v>
      </c>
      <c r="F17" s="1">
        <f>VLOOKUP(A17,[1]Hoja1!A$5:J$22,10,0)</f>
        <v>51212072</v>
      </c>
      <c r="G17" s="17">
        <f>VLOOKUP(A17,[1]Hoja1!A$5:K$22,11,0)</f>
        <v>44452</v>
      </c>
    </row>
    <row r="18" spans="1:7" x14ac:dyDescent="0.25">
      <c r="A18" s="1" t="s">
        <v>41</v>
      </c>
      <c r="B18" s="17">
        <v>44369</v>
      </c>
      <c r="C18" s="17">
        <v>44399</v>
      </c>
      <c r="D18" s="18">
        <v>7844220</v>
      </c>
      <c r="E18" s="18">
        <v>7844220</v>
      </c>
      <c r="F18" s="1">
        <f>VLOOKUP(A18,[1]Hoja1!A$5:J$22,10,0)</f>
        <v>89719646</v>
      </c>
      <c r="G18" s="17">
        <f>VLOOKUP(A18,[1]Hoja1!A$5:K$22,11,0)</f>
        <v>44400</v>
      </c>
    </row>
    <row r="19" spans="1:7" x14ac:dyDescent="0.25">
      <c r="A19" s="1" t="s">
        <v>42</v>
      </c>
      <c r="B19" s="17">
        <v>44394</v>
      </c>
      <c r="C19" s="17">
        <v>44424</v>
      </c>
      <c r="D19" s="18">
        <v>7844220</v>
      </c>
      <c r="E19" s="18">
        <v>7844220</v>
      </c>
      <c r="F19" s="1">
        <f>VLOOKUP(A19,[1]Hoja1!A$5:J$22,10,0)</f>
        <v>31311647</v>
      </c>
      <c r="G19" s="17">
        <f>VLOOKUP(A19,[1]Hoja1!A$5:K$22,11,0)</f>
        <v>44435</v>
      </c>
    </row>
    <row r="20" spans="1:7" x14ac:dyDescent="0.25">
      <c r="A20" s="1" t="s">
        <v>43</v>
      </c>
      <c r="B20" s="17">
        <v>44429</v>
      </c>
      <c r="C20" s="17">
        <v>44459</v>
      </c>
      <c r="D20" s="18">
        <v>7844220</v>
      </c>
      <c r="E20" s="18">
        <v>7844220</v>
      </c>
      <c r="F20" s="1">
        <f>VLOOKUP(A20,[1]Hoja1!A$5:J$22,10,0)</f>
        <v>31311647</v>
      </c>
      <c r="G20" s="17">
        <f>VLOOKUP(A20,[1]Hoja1!A$5:K$22,11,0)</f>
        <v>44435</v>
      </c>
    </row>
    <row r="21" spans="1:7" x14ac:dyDescent="0.25">
      <c r="A21" s="1" t="s">
        <v>44</v>
      </c>
      <c r="B21" s="17">
        <v>44461</v>
      </c>
      <c r="C21" s="17">
        <v>44491</v>
      </c>
      <c r="D21" s="18">
        <v>7844220</v>
      </c>
      <c r="E21" s="18">
        <v>7844220</v>
      </c>
      <c r="F21" s="1">
        <f>VLOOKUP(A21,[1]Hoja1!A$5:J$22,10,0)</f>
        <v>96548333</v>
      </c>
      <c r="G21" s="17">
        <f>VLOOKUP(A21,[1]Hoja1!A$5:K$22,11,0)</f>
        <v>44467</v>
      </c>
    </row>
    <row r="22" spans="1:7" x14ac:dyDescent="0.25">
      <c r="A22" s="1" t="s">
        <v>45</v>
      </c>
      <c r="B22" s="17">
        <v>44494</v>
      </c>
      <c r="C22" s="17">
        <v>44524</v>
      </c>
      <c r="D22" s="18">
        <v>7844220</v>
      </c>
      <c r="E22" s="18">
        <v>7844220</v>
      </c>
      <c r="F22" s="1">
        <f>VLOOKUP(A22,[1]Hoja1!A$5:J$22,10,0)</f>
        <v>96548333</v>
      </c>
      <c r="G22" s="17">
        <f>VLOOKUP(A22,[1]Hoja1!A$5:K$22,11,0)</f>
        <v>44499</v>
      </c>
    </row>
    <row r="23" spans="1:7" x14ac:dyDescent="0.25">
      <c r="A23" s="1" t="s">
        <v>56</v>
      </c>
      <c r="B23" s="17">
        <v>44531</v>
      </c>
      <c r="C23" s="17">
        <v>44561</v>
      </c>
      <c r="D23" s="18">
        <v>7844220</v>
      </c>
      <c r="E23" s="18">
        <v>7844220</v>
      </c>
      <c r="F23" s="19" t="s">
        <v>75</v>
      </c>
      <c r="G23" s="19"/>
    </row>
    <row r="24" spans="1:7" x14ac:dyDescent="0.25">
      <c r="A24" s="1" t="s">
        <v>76</v>
      </c>
      <c r="B24" s="17">
        <v>44280</v>
      </c>
      <c r="C24" s="17">
        <v>44280</v>
      </c>
      <c r="D24" s="18">
        <v>-4623540</v>
      </c>
      <c r="E24" s="18">
        <v>-4623540</v>
      </c>
      <c r="F24" s="1"/>
      <c r="G24" s="17"/>
    </row>
    <row r="25" spans="1:7" x14ac:dyDescent="0.25">
      <c r="A25" s="20" t="s">
        <v>58</v>
      </c>
      <c r="B25" s="21"/>
      <c r="C25" s="21"/>
      <c r="D25" s="22"/>
      <c r="E25" s="23">
        <f>SUM(E5:E24)</f>
        <v>109249174</v>
      </c>
      <c r="F25" s="1"/>
      <c r="G25" s="17"/>
    </row>
  </sheetData>
  <mergeCells count="4">
    <mergeCell ref="A1:G1"/>
    <mergeCell ref="A2:G2"/>
    <mergeCell ref="F23:G23"/>
    <mergeCell ref="A25:D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6"/>
  <sheetViews>
    <sheetView workbookViewId="0">
      <selection activeCell="B18" sqref="B17:B18"/>
    </sheetView>
  </sheetViews>
  <sheetFormatPr baseColWidth="10" defaultRowHeight="15" x14ac:dyDescent="0.25"/>
  <cols>
    <col min="1" max="1" width="20.42578125" customWidth="1"/>
    <col min="2" max="2" width="24.28515625" bestFit="1" customWidth="1"/>
    <col min="3" max="3" width="25" bestFit="1" customWidth="1"/>
  </cols>
  <sheetData>
    <row r="3" spans="1:2" x14ac:dyDescent="0.25">
      <c r="A3" s="26" t="s">
        <v>80</v>
      </c>
      <c r="B3" s="1" t="s">
        <v>82</v>
      </c>
    </row>
    <row r="4" spans="1:2" x14ac:dyDescent="0.25">
      <c r="A4" s="27" t="s">
        <v>77</v>
      </c>
      <c r="B4" s="28">
        <v>70597980</v>
      </c>
    </row>
    <row r="5" spans="1:2" x14ac:dyDescent="0.25">
      <c r="A5" s="27" t="s">
        <v>78</v>
      </c>
      <c r="B5" s="28">
        <v>43274734</v>
      </c>
    </row>
    <row r="6" spans="1:2" x14ac:dyDescent="0.25">
      <c r="A6" s="27" t="s">
        <v>81</v>
      </c>
      <c r="B6" s="28">
        <v>113872714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K21"/>
  <sheetViews>
    <sheetView topLeftCell="E1" workbookViewId="0">
      <pane ySplit="1" topLeftCell="A2" activePane="bottomLeft" state="frozen"/>
      <selection pane="bottomLeft" activeCell="I2" sqref="I2:I20"/>
    </sheetView>
  </sheetViews>
  <sheetFormatPr baseColWidth="10" defaultRowHeight="15" x14ac:dyDescent="0.25"/>
  <cols>
    <col min="3" max="3" width="16" customWidth="1"/>
    <col min="4" max="4" width="19.5703125" customWidth="1"/>
    <col min="5" max="5" width="14.5703125" customWidth="1"/>
    <col min="6" max="6" width="15.28515625" customWidth="1"/>
    <col min="8" max="8" width="16.7109375" customWidth="1"/>
    <col min="9" max="9" width="15.85546875" customWidth="1"/>
    <col min="10" max="10" width="52.5703125" customWidth="1"/>
    <col min="11" max="11" width="36.140625" customWidth="1"/>
    <col min="12" max="14" width="20.42578125" customWidth="1"/>
    <col min="15" max="15" width="12.7109375" customWidth="1"/>
    <col min="16" max="16" width="13" customWidth="1"/>
    <col min="17" max="18" width="14.85546875" customWidth="1"/>
    <col min="19" max="19" width="15.140625" customWidth="1"/>
    <col min="20" max="20" width="18" customWidth="1"/>
    <col min="21" max="21" width="13.5703125" customWidth="1"/>
    <col min="22" max="22" width="13.28515625" customWidth="1"/>
    <col min="23" max="23" width="21.42578125" customWidth="1"/>
    <col min="24" max="24" width="17.28515625" customWidth="1"/>
    <col min="25" max="25" width="16.42578125" customWidth="1"/>
    <col min="26" max="26" width="17.85546875" customWidth="1"/>
    <col min="29" max="29" width="13.85546875" customWidth="1"/>
    <col min="33" max="33" width="13.5703125" customWidth="1"/>
    <col min="34" max="34" width="13.7109375" customWidth="1"/>
  </cols>
  <sheetData>
    <row r="1" spans="1:37" s="4" customFormat="1" ht="81.75" customHeight="1" x14ac:dyDescent="0.25">
      <c r="A1" s="5" t="s">
        <v>36</v>
      </c>
      <c r="B1" s="5" t="s">
        <v>35</v>
      </c>
      <c r="C1" s="6" t="s">
        <v>34</v>
      </c>
      <c r="D1" s="6" t="s">
        <v>57</v>
      </c>
      <c r="E1" s="7" t="s">
        <v>37</v>
      </c>
      <c r="F1" s="5" t="s">
        <v>33</v>
      </c>
      <c r="G1" s="5" t="s">
        <v>32</v>
      </c>
      <c r="H1" s="5" t="s">
        <v>31</v>
      </c>
      <c r="I1" s="8" t="s">
        <v>30</v>
      </c>
      <c r="J1" s="6" t="s">
        <v>29</v>
      </c>
      <c r="K1" s="7" t="s">
        <v>59</v>
      </c>
      <c r="L1" s="7" t="s">
        <v>60</v>
      </c>
      <c r="M1" s="7" t="s">
        <v>61</v>
      </c>
      <c r="N1" s="7" t="s">
        <v>62</v>
      </c>
      <c r="O1" s="5" t="s">
        <v>28</v>
      </c>
      <c r="P1" s="5" t="s">
        <v>27</v>
      </c>
      <c r="Q1" s="6" t="s">
        <v>26</v>
      </c>
      <c r="R1" s="7" t="s">
        <v>63</v>
      </c>
      <c r="S1" s="7" t="s">
        <v>66</v>
      </c>
      <c r="T1" s="6" t="s">
        <v>25</v>
      </c>
      <c r="U1" s="6" t="s">
        <v>24</v>
      </c>
      <c r="V1" s="7" t="s">
        <v>64</v>
      </c>
      <c r="W1" s="7" t="s">
        <v>23</v>
      </c>
      <c r="X1" s="7" t="s">
        <v>22</v>
      </c>
      <c r="Y1" s="7" t="s">
        <v>65</v>
      </c>
      <c r="Z1" s="5" t="s">
        <v>21</v>
      </c>
      <c r="AA1" s="6" t="s">
        <v>20</v>
      </c>
      <c r="AB1" s="5" t="s">
        <v>19</v>
      </c>
      <c r="AC1" s="6" t="s">
        <v>18</v>
      </c>
      <c r="AD1" s="5" t="s">
        <v>17</v>
      </c>
      <c r="AE1" s="6" t="s">
        <v>16</v>
      </c>
      <c r="AF1" s="6" t="s">
        <v>15</v>
      </c>
      <c r="AG1" s="6" t="s">
        <v>14</v>
      </c>
      <c r="AH1" s="6" t="s">
        <v>13</v>
      </c>
      <c r="AI1" s="6" t="s">
        <v>12</v>
      </c>
      <c r="AJ1" s="6" t="s">
        <v>11</v>
      </c>
      <c r="AK1" s="6" t="s">
        <v>10</v>
      </c>
    </row>
    <row r="2" spans="1:37" hidden="1" x14ac:dyDescent="0.25">
      <c r="A2" s="1">
        <v>891409291</v>
      </c>
      <c r="B2" s="1" t="s">
        <v>5</v>
      </c>
      <c r="C2" s="1" t="s">
        <v>4</v>
      </c>
      <c r="D2" s="1">
        <v>129632</v>
      </c>
      <c r="E2" s="1" t="s">
        <v>38</v>
      </c>
      <c r="F2" s="1"/>
      <c r="G2" s="2">
        <v>44305</v>
      </c>
      <c r="H2" s="3">
        <v>7844220</v>
      </c>
      <c r="I2" s="3">
        <v>7844220</v>
      </c>
      <c r="J2" s="1" t="s">
        <v>8</v>
      </c>
      <c r="K2" s="1" t="s">
        <v>77</v>
      </c>
      <c r="L2" s="1"/>
      <c r="M2" s="1"/>
      <c r="N2" s="1"/>
      <c r="O2" s="1" t="s">
        <v>2</v>
      </c>
      <c r="P2" s="3">
        <v>7844220</v>
      </c>
      <c r="Q2" s="3">
        <v>0</v>
      </c>
      <c r="R2" s="3">
        <v>0</v>
      </c>
      <c r="S2" s="1"/>
      <c r="T2" s="3">
        <v>7844220</v>
      </c>
      <c r="U2" s="3">
        <v>0</v>
      </c>
      <c r="V2" s="18">
        <v>7844220</v>
      </c>
      <c r="W2" s="1">
        <v>2201166802</v>
      </c>
      <c r="X2" s="2">
        <v>44573</v>
      </c>
      <c r="Y2" s="18">
        <v>31376880</v>
      </c>
      <c r="Z2" s="11">
        <v>210486093581295</v>
      </c>
      <c r="AA2" s="2">
        <v>44331</v>
      </c>
      <c r="AB2" s="1">
        <v>2</v>
      </c>
      <c r="AC2" s="1"/>
      <c r="AD2" s="1" t="s">
        <v>1</v>
      </c>
      <c r="AE2" s="1">
        <v>1</v>
      </c>
      <c r="AF2" s="1">
        <v>20210530</v>
      </c>
      <c r="AG2" s="1">
        <v>20210515</v>
      </c>
      <c r="AH2" s="3">
        <v>7844220</v>
      </c>
      <c r="AI2" s="3">
        <v>0</v>
      </c>
      <c r="AJ2" s="1"/>
      <c r="AK2" s="1">
        <v>20221501</v>
      </c>
    </row>
    <row r="3" spans="1:37" hidden="1" x14ac:dyDescent="0.25">
      <c r="A3" s="1">
        <v>891409291</v>
      </c>
      <c r="B3" s="1" t="s">
        <v>5</v>
      </c>
      <c r="C3" s="1" t="s">
        <v>4</v>
      </c>
      <c r="D3" s="1">
        <v>155434</v>
      </c>
      <c r="E3" s="1" t="s">
        <v>39</v>
      </c>
      <c r="F3" s="1"/>
      <c r="G3" s="2">
        <v>44338</v>
      </c>
      <c r="H3" s="3">
        <v>7844220</v>
      </c>
      <c r="I3" s="3">
        <v>7844220</v>
      </c>
      <c r="J3" s="1" t="s">
        <v>8</v>
      </c>
      <c r="K3" s="1" t="s">
        <v>77</v>
      </c>
      <c r="L3" s="1"/>
      <c r="M3" s="1"/>
      <c r="N3" s="1"/>
      <c r="O3" s="1" t="s">
        <v>2</v>
      </c>
      <c r="P3" s="3">
        <v>7844220</v>
      </c>
      <c r="Q3" s="3">
        <v>0</v>
      </c>
      <c r="R3" s="3">
        <v>0</v>
      </c>
      <c r="S3" s="1"/>
      <c r="T3" s="3">
        <v>7844220</v>
      </c>
      <c r="U3" s="3">
        <v>0</v>
      </c>
      <c r="V3" s="18">
        <v>7844220</v>
      </c>
      <c r="W3" s="1">
        <v>2201166861</v>
      </c>
      <c r="X3" s="2">
        <v>44574</v>
      </c>
      <c r="Y3" s="18">
        <v>23532660</v>
      </c>
      <c r="Z3" s="11">
        <v>210486153581634</v>
      </c>
      <c r="AA3" s="2">
        <v>44452</v>
      </c>
      <c r="AB3" s="1">
        <v>2</v>
      </c>
      <c r="AC3" s="1"/>
      <c r="AD3" s="1" t="s">
        <v>1</v>
      </c>
      <c r="AE3" s="1">
        <v>1</v>
      </c>
      <c r="AF3" s="1">
        <v>20210930</v>
      </c>
      <c r="AG3" s="1">
        <v>20210913</v>
      </c>
      <c r="AH3" s="3">
        <v>7844220</v>
      </c>
      <c r="AI3" s="3">
        <v>0</v>
      </c>
      <c r="AJ3" s="1"/>
      <c r="AK3" s="1">
        <v>20221501</v>
      </c>
    </row>
    <row r="4" spans="1:37" x14ac:dyDescent="0.25">
      <c r="A4" s="1">
        <v>891409291</v>
      </c>
      <c r="B4" s="1" t="s">
        <v>5</v>
      </c>
      <c r="C4" s="1" t="s">
        <v>4</v>
      </c>
      <c r="D4" s="1">
        <v>176214</v>
      </c>
      <c r="E4" s="1" t="s">
        <v>40</v>
      </c>
      <c r="F4" s="1"/>
      <c r="G4" s="2">
        <v>44365</v>
      </c>
      <c r="H4" s="3">
        <v>42680</v>
      </c>
      <c r="I4" s="3">
        <v>42680</v>
      </c>
      <c r="J4" s="1" t="s">
        <v>8</v>
      </c>
      <c r="K4" s="1" t="s">
        <v>78</v>
      </c>
      <c r="L4" s="1"/>
      <c r="M4" s="1"/>
      <c r="N4" s="1"/>
      <c r="O4" s="1" t="s">
        <v>2</v>
      </c>
      <c r="P4" s="3">
        <v>42680</v>
      </c>
      <c r="Q4" s="3">
        <v>0</v>
      </c>
      <c r="R4" s="3">
        <v>0</v>
      </c>
      <c r="S4" s="1"/>
      <c r="T4" s="3">
        <v>42680</v>
      </c>
      <c r="U4" s="3">
        <v>0</v>
      </c>
      <c r="V4" s="1"/>
      <c r="W4" s="1"/>
      <c r="X4" s="1"/>
      <c r="Y4" s="1"/>
      <c r="Z4" s="11">
        <v>999999999999999</v>
      </c>
      <c r="AA4" s="2">
        <v>44452</v>
      </c>
      <c r="AB4" s="1">
        <v>2</v>
      </c>
      <c r="AC4" s="1"/>
      <c r="AD4" s="1" t="s">
        <v>1</v>
      </c>
      <c r="AE4" s="1">
        <v>2</v>
      </c>
      <c r="AF4" s="1">
        <v>20211130</v>
      </c>
      <c r="AG4" s="1">
        <v>20211129</v>
      </c>
      <c r="AH4" s="3">
        <v>42680</v>
      </c>
      <c r="AI4" s="3">
        <v>0</v>
      </c>
      <c r="AJ4" s="1"/>
      <c r="AK4" s="1">
        <v>20221501</v>
      </c>
    </row>
    <row r="5" spans="1:37" hidden="1" x14ac:dyDescent="0.25">
      <c r="A5" s="1">
        <v>891409291</v>
      </c>
      <c r="B5" s="1" t="s">
        <v>5</v>
      </c>
      <c r="C5" s="1" t="s">
        <v>4</v>
      </c>
      <c r="D5" s="1">
        <v>180148</v>
      </c>
      <c r="E5" s="1" t="s">
        <v>41</v>
      </c>
      <c r="F5" s="1"/>
      <c r="G5" s="2">
        <v>44369</v>
      </c>
      <c r="H5" s="3">
        <v>7844220</v>
      </c>
      <c r="I5" s="3">
        <v>7844220</v>
      </c>
      <c r="J5" s="1" t="s">
        <v>8</v>
      </c>
      <c r="K5" s="1" t="s">
        <v>77</v>
      </c>
      <c r="L5" s="1"/>
      <c r="M5" s="1"/>
      <c r="N5" s="1"/>
      <c r="O5" s="1" t="s">
        <v>2</v>
      </c>
      <c r="P5" s="3">
        <v>7844220</v>
      </c>
      <c r="Q5" s="3">
        <v>0</v>
      </c>
      <c r="R5" s="3">
        <v>0</v>
      </c>
      <c r="S5" s="1"/>
      <c r="T5" s="3">
        <v>7844220</v>
      </c>
      <c r="U5" s="3">
        <v>0</v>
      </c>
      <c r="V5" s="3">
        <v>7844220</v>
      </c>
      <c r="W5" s="1">
        <v>2201166802</v>
      </c>
      <c r="X5" s="2">
        <v>44573</v>
      </c>
      <c r="Y5" s="18">
        <v>31376880</v>
      </c>
      <c r="Z5" s="11">
        <v>210486140581704</v>
      </c>
      <c r="AA5" s="2">
        <v>44400</v>
      </c>
      <c r="AB5" s="1">
        <v>2</v>
      </c>
      <c r="AC5" s="1"/>
      <c r="AD5" s="1" t="s">
        <v>1</v>
      </c>
      <c r="AE5" s="1">
        <v>1</v>
      </c>
      <c r="AF5" s="1">
        <v>20210831</v>
      </c>
      <c r="AG5" s="1">
        <v>20210827</v>
      </c>
      <c r="AH5" s="3">
        <v>7844220</v>
      </c>
      <c r="AI5" s="3">
        <v>0</v>
      </c>
      <c r="AJ5" s="1"/>
      <c r="AK5" s="1">
        <v>20221501</v>
      </c>
    </row>
    <row r="6" spans="1:37" hidden="1" x14ac:dyDescent="0.25">
      <c r="A6" s="1">
        <v>891409291</v>
      </c>
      <c r="B6" s="1" t="s">
        <v>5</v>
      </c>
      <c r="C6" s="1" t="s">
        <v>4</v>
      </c>
      <c r="D6" s="1">
        <v>199283</v>
      </c>
      <c r="E6" s="1" t="s">
        <v>42</v>
      </c>
      <c r="F6" s="1"/>
      <c r="G6" s="2">
        <v>44394</v>
      </c>
      <c r="H6" s="3">
        <v>7844220</v>
      </c>
      <c r="I6" s="3">
        <v>7844220</v>
      </c>
      <c r="J6" s="1" t="s">
        <v>8</v>
      </c>
      <c r="K6" s="1" t="s">
        <v>77</v>
      </c>
      <c r="L6" s="1"/>
      <c r="M6" s="1"/>
      <c r="N6" s="1"/>
      <c r="O6" s="1" t="s">
        <v>2</v>
      </c>
      <c r="P6" s="3">
        <v>7844220</v>
      </c>
      <c r="Q6" s="3">
        <v>0</v>
      </c>
      <c r="R6" s="3">
        <v>0</v>
      </c>
      <c r="S6" s="1"/>
      <c r="T6" s="3">
        <v>7844220</v>
      </c>
      <c r="U6" s="3">
        <v>0</v>
      </c>
      <c r="V6" s="3">
        <v>7844220</v>
      </c>
      <c r="W6" s="1">
        <v>2201166802</v>
      </c>
      <c r="X6" s="2">
        <v>44573</v>
      </c>
      <c r="Y6" s="18">
        <v>31376880</v>
      </c>
      <c r="Z6" s="11">
        <v>210486017581761</v>
      </c>
      <c r="AA6" s="2">
        <v>44435</v>
      </c>
      <c r="AB6" s="1">
        <v>2</v>
      </c>
      <c r="AC6" s="1"/>
      <c r="AD6" s="1" t="s">
        <v>1</v>
      </c>
      <c r="AE6" s="1">
        <v>1</v>
      </c>
      <c r="AF6" s="1">
        <v>20210930</v>
      </c>
      <c r="AG6" s="1">
        <v>20210908</v>
      </c>
      <c r="AH6" s="3">
        <v>7844220</v>
      </c>
      <c r="AI6" s="3">
        <v>0</v>
      </c>
      <c r="AJ6" s="1"/>
      <c r="AK6" s="1">
        <v>20221501</v>
      </c>
    </row>
    <row r="7" spans="1:37" hidden="1" x14ac:dyDescent="0.25">
      <c r="A7" s="1">
        <v>891409291</v>
      </c>
      <c r="B7" s="1" t="s">
        <v>5</v>
      </c>
      <c r="C7" s="1" t="s">
        <v>4</v>
      </c>
      <c r="D7" s="1">
        <v>228124</v>
      </c>
      <c r="E7" s="1" t="s">
        <v>43</v>
      </c>
      <c r="F7" s="1"/>
      <c r="G7" s="2">
        <v>44429</v>
      </c>
      <c r="H7" s="3">
        <v>7844220</v>
      </c>
      <c r="I7" s="3">
        <v>7844220</v>
      </c>
      <c r="J7" s="1" t="s">
        <v>8</v>
      </c>
      <c r="K7" s="1" t="s">
        <v>77</v>
      </c>
      <c r="L7" s="1"/>
      <c r="M7" s="1"/>
      <c r="N7" s="1"/>
      <c r="O7" s="1" t="s">
        <v>2</v>
      </c>
      <c r="P7" s="3">
        <v>7844220</v>
      </c>
      <c r="Q7" s="3">
        <v>0</v>
      </c>
      <c r="R7" s="3">
        <v>0</v>
      </c>
      <c r="S7" s="1"/>
      <c r="T7" s="3">
        <v>7844220</v>
      </c>
      <c r="U7" s="3">
        <v>0</v>
      </c>
      <c r="V7" s="3">
        <v>7844220</v>
      </c>
      <c r="W7" s="1">
        <v>2201166802</v>
      </c>
      <c r="X7" s="2">
        <v>44573</v>
      </c>
      <c r="Y7" s="18">
        <v>31376880</v>
      </c>
      <c r="Z7" s="11">
        <v>212316091456518</v>
      </c>
      <c r="AA7" s="2">
        <v>44435</v>
      </c>
      <c r="AB7" s="1">
        <v>2</v>
      </c>
      <c r="AC7" s="1"/>
      <c r="AD7" s="1" t="s">
        <v>1</v>
      </c>
      <c r="AE7" s="1">
        <v>1</v>
      </c>
      <c r="AF7" s="1">
        <v>20210930</v>
      </c>
      <c r="AG7" s="1">
        <v>20210908</v>
      </c>
      <c r="AH7" s="3">
        <v>7844220</v>
      </c>
      <c r="AI7" s="3">
        <v>0</v>
      </c>
      <c r="AJ7" s="1"/>
      <c r="AK7" s="1">
        <v>20221501</v>
      </c>
    </row>
    <row r="8" spans="1:37" x14ac:dyDescent="0.25">
      <c r="A8" s="1">
        <v>891409291</v>
      </c>
      <c r="B8" s="1" t="s">
        <v>5</v>
      </c>
      <c r="C8" s="1" t="s">
        <v>4</v>
      </c>
      <c r="D8" s="1">
        <v>260600</v>
      </c>
      <c r="E8" s="1" t="s">
        <v>44</v>
      </c>
      <c r="F8" s="1"/>
      <c r="G8" s="2">
        <v>44461</v>
      </c>
      <c r="H8" s="3">
        <v>7844220</v>
      </c>
      <c r="I8" s="3">
        <v>7844220</v>
      </c>
      <c r="J8" s="1" t="s">
        <v>8</v>
      </c>
      <c r="K8" s="1" t="s">
        <v>78</v>
      </c>
      <c r="L8" s="1"/>
      <c r="M8" s="1"/>
      <c r="N8" s="1"/>
      <c r="O8" s="1" t="s">
        <v>2</v>
      </c>
      <c r="P8" s="3">
        <v>7844220</v>
      </c>
      <c r="Q8" s="3">
        <v>0</v>
      </c>
      <c r="R8" s="3">
        <v>0</v>
      </c>
      <c r="S8" s="1"/>
      <c r="T8" s="3">
        <v>7844220</v>
      </c>
      <c r="U8" s="3">
        <v>0</v>
      </c>
      <c r="V8" s="1"/>
      <c r="W8" s="1"/>
      <c r="X8" s="1"/>
      <c r="Y8" s="1"/>
      <c r="Z8" s="11">
        <v>212316137456579</v>
      </c>
      <c r="AA8" s="2">
        <v>44467</v>
      </c>
      <c r="AB8" s="1">
        <v>2</v>
      </c>
      <c r="AC8" s="1"/>
      <c r="AD8" s="1" t="s">
        <v>1</v>
      </c>
      <c r="AE8" s="1">
        <v>1</v>
      </c>
      <c r="AF8" s="1">
        <v>20211230</v>
      </c>
      <c r="AG8" s="1">
        <v>20211223</v>
      </c>
      <c r="AH8" s="3">
        <v>7844220</v>
      </c>
      <c r="AI8" s="3">
        <v>0</v>
      </c>
      <c r="AJ8" s="1"/>
      <c r="AK8" s="1">
        <v>20221501</v>
      </c>
    </row>
    <row r="9" spans="1:37" x14ac:dyDescent="0.25">
      <c r="A9" s="1">
        <v>891409291</v>
      </c>
      <c r="B9" s="1" t="s">
        <v>5</v>
      </c>
      <c r="C9" s="1" t="s">
        <v>4</v>
      </c>
      <c r="D9" s="1">
        <v>293287</v>
      </c>
      <c r="E9" s="1" t="s">
        <v>45</v>
      </c>
      <c r="F9" s="1"/>
      <c r="G9" s="2">
        <v>44494</v>
      </c>
      <c r="H9" s="3">
        <v>7844220</v>
      </c>
      <c r="I9" s="3">
        <v>7844220</v>
      </c>
      <c r="J9" s="1" t="s">
        <v>8</v>
      </c>
      <c r="K9" s="1" t="s">
        <v>78</v>
      </c>
      <c r="L9" s="1"/>
      <c r="M9" s="1"/>
      <c r="N9" s="1"/>
      <c r="O9" s="1" t="s">
        <v>2</v>
      </c>
      <c r="P9" s="3">
        <v>7844220</v>
      </c>
      <c r="Q9" s="3">
        <v>0</v>
      </c>
      <c r="R9" s="3">
        <v>0</v>
      </c>
      <c r="S9" s="1"/>
      <c r="T9" s="3">
        <v>7844220</v>
      </c>
      <c r="U9" s="3">
        <v>0</v>
      </c>
      <c r="V9" s="1"/>
      <c r="W9" s="1"/>
      <c r="X9" s="1"/>
      <c r="Y9" s="1"/>
      <c r="Z9" s="11">
        <v>212316049456656</v>
      </c>
      <c r="AA9" s="2">
        <v>44499</v>
      </c>
      <c r="AB9" s="1">
        <v>2</v>
      </c>
      <c r="AC9" s="1"/>
      <c r="AD9" s="1" t="s">
        <v>1</v>
      </c>
      <c r="AE9" s="1">
        <v>1</v>
      </c>
      <c r="AF9" s="1">
        <v>20211130</v>
      </c>
      <c r="AG9" s="1">
        <v>20211120</v>
      </c>
      <c r="AH9" s="3">
        <v>7844220</v>
      </c>
      <c r="AI9" s="3">
        <v>0</v>
      </c>
      <c r="AJ9" s="1"/>
      <c r="AK9" s="1">
        <v>20221501</v>
      </c>
    </row>
    <row r="10" spans="1:37" hidden="1" x14ac:dyDescent="0.25">
      <c r="A10" s="1">
        <v>891409291</v>
      </c>
      <c r="B10" s="1" t="s">
        <v>5</v>
      </c>
      <c r="C10" s="1" t="s">
        <v>9</v>
      </c>
      <c r="D10" s="1">
        <v>1694398</v>
      </c>
      <c r="E10" s="1" t="s">
        <v>46</v>
      </c>
      <c r="F10" s="1">
        <v>1906843017</v>
      </c>
      <c r="G10" s="2">
        <v>44046</v>
      </c>
      <c r="H10" s="3">
        <v>7844220</v>
      </c>
      <c r="I10" s="3">
        <v>7844220</v>
      </c>
      <c r="J10" s="1" t="s">
        <v>8</v>
      </c>
      <c r="K10" s="1" t="s">
        <v>77</v>
      </c>
      <c r="L10" s="1"/>
      <c r="M10" s="1"/>
      <c r="N10" s="1"/>
      <c r="O10" s="1" t="s">
        <v>2</v>
      </c>
      <c r="P10" s="3">
        <v>7844220</v>
      </c>
      <c r="Q10" s="3">
        <v>0</v>
      </c>
      <c r="R10" s="3">
        <v>0</v>
      </c>
      <c r="S10" s="1"/>
      <c r="T10" s="3">
        <v>7844220</v>
      </c>
      <c r="U10" s="3">
        <v>0</v>
      </c>
      <c r="V10" s="1"/>
      <c r="W10" s="1">
        <v>4800041769</v>
      </c>
      <c r="X10" s="2">
        <v>44111</v>
      </c>
      <c r="Y10" s="3">
        <v>7844220</v>
      </c>
      <c r="Z10" s="1">
        <v>201846044646103</v>
      </c>
      <c r="AA10" s="2">
        <v>44058</v>
      </c>
      <c r="AB10" s="1">
        <v>2</v>
      </c>
      <c r="AC10" s="1" t="s">
        <v>0</v>
      </c>
      <c r="AD10" s="1" t="s">
        <v>1</v>
      </c>
      <c r="AE10" s="1">
        <v>1</v>
      </c>
      <c r="AF10" s="1">
        <v>20200830</v>
      </c>
      <c r="AG10" s="1">
        <v>20200815</v>
      </c>
      <c r="AH10" s="1">
        <v>7844220</v>
      </c>
      <c r="AI10" s="1">
        <v>0</v>
      </c>
      <c r="AJ10" s="1" t="s">
        <v>0</v>
      </c>
      <c r="AK10" s="1" t="s">
        <v>0</v>
      </c>
    </row>
    <row r="11" spans="1:37" x14ac:dyDescent="0.25">
      <c r="A11" s="1">
        <v>891409291</v>
      </c>
      <c r="B11" s="1" t="s">
        <v>5</v>
      </c>
      <c r="C11" s="1" t="s">
        <v>9</v>
      </c>
      <c r="D11" s="1">
        <v>1743978</v>
      </c>
      <c r="E11" s="1" t="s">
        <v>47</v>
      </c>
      <c r="F11" s="1"/>
      <c r="G11" s="2">
        <v>44104</v>
      </c>
      <c r="H11" s="3">
        <v>7844220</v>
      </c>
      <c r="I11" s="3">
        <v>7844220</v>
      </c>
      <c r="J11" s="1" t="s">
        <v>8</v>
      </c>
      <c r="K11" s="1" t="s">
        <v>78</v>
      </c>
      <c r="L11" s="1"/>
      <c r="M11" s="1"/>
      <c r="N11" s="1"/>
      <c r="O11" s="1" t="s">
        <v>2</v>
      </c>
      <c r="P11" s="3">
        <v>7844220</v>
      </c>
      <c r="Q11" s="3">
        <v>0</v>
      </c>
      <c r="R11" s="3">
        <v>0</v>
      </c>
      <c r="S11" s="1"/>
      <c r="T11" s="3">
        <v>7844220</v>
      </c>
      <c r="U11" s="3">
        <v>0</v>
      </c>
      <c r="V11" s="1"/>
      <c r="W11" s="1"/>
      <c r="X11" s="1"/>
      <c r="Y11" s="3"/>
      <c r="Z11" s="11">
        <v>201846060646703</v>
      </c>
      <c r="AA11" s="2">
        <v>44485</v>
      </c>
      <c r="AB11" s="1">
        <v>2</v>
      </c>
      <c r="AC11" s="1"/>
      <c r="AD11" s="1" t="s">
        <v>1</v>
      </c>
      <c r="AE11" s="1">
        <v>2</v>
      </c>
      <c r="AF11" s="1">
        <v>20211130</v>
      </c>
      <c r="AG11" s="1">
        <v>20211129</v>
      </c>
      <c r="AH11" s="3">
        <v>7844220</v>
      </c>
      <c r="AI11" s="3">
        <v>0</v>
      </c>
      <c r="AJ11" s="1"/>
      <c r="AK11" s="1">
        <v>20221501</v>
      </c>
    </row>
    <row r="12" spans="1:37" x14ac:dyDescent="0.25">
      <c r="A12" s="1">
        <v>891409291</v>
      </c>
      <c r="B12" s="1" t="s">
        <v>5</v>
      </c>
      <c r="C12" s="1" t="s">
        <v>9</v>
      </c>
      <c r="D12" s="1">
        <v>1756074</v>
      </c>
      <c r="E12" s="1" t="s">
        <v>48</v>
      </c>
      <c r="F12" s="1"/>
      <c r="G12" s="2">
        <v>44153</v>
      </c>
      <c r="H12" s="3">
        <v>7844220</v>
      </c>
      <c r="I12" s="3">
        <v>7844220</v>
      </c>
      <c r="J12" s="1" t="s">
        <v>8</v>
      </c>
      <c r="K12" s="1" t="s">
        <v>78</v>
      </c>
      <c r="L12" s="1"/>
      <c r="M12" s="1"/>
      <c r="N12" s="1"/>
      <c r="O12" s="1" t="s">
        <v>2</v>
      </c>
      <c r="P12" s="3">
        <v>7844220</v>
      </c>
      <c r="Q12" s="3">
        <v>0</v>
      </c>
      <c r="R12" s="3">
        <v>0</v>
      </c>
      <c r="S12" s="1"/>
      <c r="T12" s="3">
        <v>7844220</v>
      </c>
      <c r="U12" s="3">
        <v>0</v>
      </c>
      <c r="V12" s="1"/>
      <c r="W12" s="1"/>
      <c r="X12" s="1"/>
      <c r="Y12" s="3"/>
      <c r="Z12" s="11">
        <v>201846095646631</v>
      </c>
      <c r="AA12" s="2">
        <v>44245</v>
      </c>
      <c r="AB12" s="1">
        <v>2</v>
      </c>
      <c r="AC12" s="1"/>
      <c r="AD12" s="1" t="s">
        <v>1</v>
      </c>
      <c r="AE12" s="1">
        <v>4</v>
      </c>
      <c r="AF12" s="1">
        <v>20211130</v>
      </c>
      <c r="AG12" s="1">
        <v>20211129</v>
      </c>
      <c r="AH12" s="3">
        <v>7844220</v>
      </c>
      <c r="AI12" s="3">
        <v>0</v>
      </c>
      <c r="AJ12" s="1"/>
      <c r="AK12" s="1">
        <v>20221501</v>
      </c>
    </row>
    <row r="13" spans="1:37" hidden="1" x14ac:dyDescent="0.25">
      <c r="A13" s="1">
        <v>891409291</v>
      </c>
      <c r="B13" s="1" t="s">
        <v>5</v>
      </c>
      <c r="C13" s="1" t="s">
        <v>9</v>
      </c>
      <c r="D13" s="1">
        <v>1756075</v>
      </c>
      <c r="E13" s="1" t="s">
        <v>49</v>
      </c>
      <c r="F13" s="1">
        <v>1907378625</v>
      </c>
      <c r="G13" s="2">
        <v>44153</v>
      </c>
      <c r="H13" s="3">
        <v>7844220</v>
      </c>
      <c r="I13" s="3">
        <v>7844220</v>
      </c>
      <c r="J13" s="1" t="s">
        <v>8</v>
      </c>
      <c r="K13" s="1" t="s">
        <v>77</v>
      </c>
      <c r="L13" s="1"/>
      <c r="M13" s="1"/>
      <c r="N13" s="1"/>
      <c r="O13" s="1" t="s">
        <v>2</v>
      </c>
      <c r="P13" s="3">
        <v>7844220</v>
      </c>
      <c r="Q13" s="3">
        <v>0</v>
      </c>
      <c r="R13" s="3">
        <v>0</v>
      </c>
      <c r="S13" s="1"/>
      <c r="T13" s="3">
        <v>7844220</v>
      </c>
      <c r="U13" s="3">
        <v>0</v>
      </c>
      <c r="V13" s="1"/>
      <c r="W13" s="1">
        <v>4800045144</v>
      </c>
      <c r="X13" s="2">
        <v>44250</v>
      </c>
      <c r="Y13" s="3">
        <v>7844220</v>
      </c>
      <c r="Z13" s="1">
        <v>201846082646781</v>
      </c>
      <c r="AA13" s="2">
        <v>44175</v>
      </c>
      <c r="AB13" s="1">
        <v>2</v>
      </c>
      <c r="AC13" s="1" t="s">
        <v>0</v>
      </c>
      <c r="AD13" s="1" t="s">
        <v>1</v>
      </c>
      <c r="AE13" s="1">
        <v>1</v>
      </c>
      <c r="AF13" s="1">
        <v>20201230</v>
      </c>
      <c r="AG13" s="1">
        <v>20201210</v>
      </c>
      <c r="AH13" s="1">
        <v>7844220</v>
      </c>
      <c r="AI13" s="1">
        <v>0</v>
      </c>
      <c r="AJ13" s="1" t="s">
        <v>0</v>
      </c>
      <c r="AK13" s="1" t="s">
        <v>0</v>
      </c>
    </row>
    <row r="14" spans="1:37" hidden="1" x14ac:dyDescent="0.25">
      <c r="A14" s="1">
        <v>891409291</v>
      </c>
      <c r="B14" s="1" t="s">
        <v>5</v>
      </c>
      <c r="C14" s="1" t="s">
        <v>9</v>
      </c>
      <c r="D14" s="1">
        <v>1758882</v>
      </c>
      <c r="E14" s="1" t="s">
        <v>50</v>
      </c>
      <c r="F14" s="1"/>
      <c r="G14" s="2">
        <v>44169</v>
      </c>
      <c r="H14" s="3">
        <v>7844220</v>
      </c>
      <c r="I14" s="3">
        <v>7844220</v>
      </c>
      <c r="J14" s="1" t="s">
        <v>8</v>
      </c>
      <c r="K14" s="1" t="s">
        <v>77</v>
      </c>
      <c r="L14" s="1"/>
      <c r="M14" s="1"/>
      <c r="N14" s="1"/>
      <c r="O14" s="1" t="s">
        <v>2</v>
      </c>
      <c r="P14" s="3">
        <v>7844220</v>
      </c>
      <c r="Q14" s="3">
        <v>0</v>
      </c>
      <c r="R14" s="3">
        <v>0</v>
      </c>
      <c r="S14" s="1"/>
      <c r="T14" s="3">
        <v>7844220</v>
      </c>
      <c r="U14" s="3">
        <v>0</v>
      </c>
      <c r="V14" s="18">
        <v>7844220</v>
      </c>
      <c r="W14" s="1">
        <v>2201166861</v>
      </c>
      <c r="X14" s="2">
        <v>44574</v>
      </c>
      <c r="Y14" s="18">
        <v>23532660</v>
      </c>
      <c r="Z14" s="11">
        <v>201846032647059</v>
      </c>
      <c r="AA14" s="2">
        <v>44245</v>
      </c>
      <c r="AB14" s="1">
        <v>2</v>
      </c>
      <c r="AC14" s="1"/>
      <c r="AD14" s="1" t="s">
        <v>1</v>
      </c>
      <c r="AE14" s="1">
        <v>4</v>
      </c>
      <c r="AF14" s="1">
        <v>20210930</v>
      </c>
      <c r="AG14" s="1">
        <v>20210916</v>
      </c>
      <c r="AH14" s="3">
        <v>7844220</v>
      </c>
      <c r="AI14" s="3">
        <v>0</v>
      </c>
      <c r="AJ14" s="1"/>
      <c r="AK14" s="1">
        <v>20221501</v>
      </c>
    </row>
    <row r="15" spans="1:37" hidden="1" x14ac:dyDescent="0.25">
      <c r="A15" s="1">
        <v>891409291</v>
      </c>
      <c r="B15" s="1" t="s">
        <v>5</v>
      </c>
      <c r="C15" s="1" t="s">
        <v>4</v>
      </c>
      <c r="D15" s="1">
        <v>53825</v>
      </c>
      <c r="E15" s="1" t="s">
        <v>51</v>
      </c>
      <c r="F15" s="1"/>
      <c r="G15" s="2">
        <v>44194</v>
      </c>
      <c r="H15" s="3">
        <v>7844220</v>
      </c>
      <c r="I15" s="3">
        <v>7844220</v>
      </c>
      <c r="J15" s="1" t="s">
        <v>8</v>
      </c>
      <c r="K15" s="1" t="s">
        <v>77</v>
      </c>
      <c r="L15" s="1"/>
      <c r="M15" s="1"/>
      <c r="N15" s="1"/>
      <c r="O15" s="1" t="s">
        <v>2</v>
      </c>
      <c r="P15" s="3">
        <v>7844220</v>
      </c>
      <c r="Q15" s="3">
        <v>0</v>
      </c>
      <c r="R15" s="3">
        <v>0</v>
      </c>
      <c r="S15" s="1"/>
      <c r="T15" s="3">
        <v>7844220</v>
      </c>
      <c r="U15" s="3">
        <v>0</v>
      </c>
      <c r="V15" s="18">
        <v>7844220</v>
      </c>
      <c r="W15" s="1">
        <v>2201166861</v>
      </c>
      <c r="X15" s="2">
        <v>44574</v>
      </c>
      <c r="Y15" s="18">
        <v>23532660</v>
      </c>
      <c r="Z15" s="11">
        <v>201846032647059</v>
      </c>
      <c r="AA15" s="2">
        <v>44243</v>
      </c>
      <c r="AB15" s="1">
        <v>2</v>
      </c>
      <c r="AC15" s="1"/>
      <c r="AD15" s="1" t="s">
        <v>1</v>
      </c>
      <c r="AE15" s="1">
        <v>3</v>
      </c>
      <c r="AF15" s="1">
        <v>20210930</v>
      </c>
      <c r="AG15" s="1">
        <v>20210916</v>
      </c>
      <c r="AH15" s="3">
        <v>7844220</v>
      </c>
      <c r="AI15" s="3">
        <v>0</v>
      </c>
      <c r="AJ15" s="1"/>
      <c r="AK15" s="1">
        <v>20221501</v>
      </c>
    </row>
    <row r="16" spans="1:37" x14ac:dyDescent="0.25">
      <c r="A16" s="1">
        <v>891409291</v>
      </c>
      <c r="B16" s="1" t="s">
        <v>5</v>
      </c>
      <c r="C16" s="1" t="s">
        <v>4</v>
      </c>
      <c r="D16" s="1">
        <v>82510</v>
      </c>
      <c r="E16" s="1" t="s">
        <v>79</v>
      </c>
      <c r="F16" s="1"/>
      <c r="G16" s="2">
        <v>44242</v>
      </c>
      <c r="H16" s="3">
        <v>1907100</v>
      </c>
      <c r="I16" s="3">
        <v>1907100</v>
      </c>
      <c r="J16" s="1" t="s">
        <v>7</v>
      </c>
      <c r="K16" s="1" t="s">
        <v>78</v>
      </c>
      <c r="L16" s="1"/>
      <c r="M16" s="1"/>
      <c r="N16" s="1"/>
      <c r="O16" s="1" t="s">
        <v>2</v>
      </c>
      <c r="P16" s="3">
        <v>1907100</v>
      </c>
      <c r="Q16" s="3">
        <v>1907100</v>
      </c>
      <c r="R16" s="3">
        <v>0</v>
      </c>
      <c r="S16" s="1"/>
      <c r="T16" s="3">
        <v>0</v>
      </c>
      <c r="U16" s="3">
        <v>0</v>
      </c>
      <c r="V16" s="1"/>
      <c r="W16" s="1"/>
      <c r="X16" s="1"/>
      <c r="Y16" s="1"/>
      <c r="Z16" s="11"/>
      <c r="AA16" s="2">
        <v>44298</v>
      </c>
      <c r="AB16" s="1">
        <v>2</v>
      </c>
      <c r="AC16" s="1"/>
      <c r="AD16" s="1" t="s">
        <v>1</v>
      </c>
      <c r="AE16" s="1">
        <v>2</v>
      </c>
      <c r="AF16" s="1">
        <v>20211130</v>
      </c>
      <c r="AG16" s="1">
        <v>20211129</v>
      </c>
      <c r="AH16" s="3">
        <v>1907100</v>
      </c>
      <c r="AI16" s="3">
        <v>1907100</v>
      </c>
      <c r="AJ16" s="1"/>
      <c r="AK16" s="1">
        <v>20221501</v>
      </c>
    </row>
    <row r="17" spans="1:37" x14ac:dyDescent="0.25">
      <c r="A17" s="1">
        <v>891409291</v>
      </c>
      <c r="B17" s="1" t="s">
        <v>5</v>
      </c>
      <c r="C17" s="1" t="s">
        <v>4</v>
      </c>
      <c r="D17" s="1">
        <v>92528</v>
      </c>
      <c r="E17" s="1" t="s">
        <v>53</v>
      </c>
      <c r="F17" s="1"/>
      <c r="G17" s="2">
        <v>44253</v>
      </c>
      <c r="H17" s="3">
        <v>1907100</v>
      </c>
      <c r="I17" s="3">
        <v>1907100</v>
      </c>
      <c r="J17" s="1" t="s">
        <v>7</v>
      </c>
      <c r="K17" s="1" t="s">
        <v>78</v>
      </c>
      <c r="L17" s="1"/>
      <c r="M17" s="1"/>
      <c r="N17" s="1"/>
      <c r="O17" s="1" t="s">
        <v>2</v>
      </c>
      <c r="P17" s="3">
        <v>1907100</v>
      </c>
      <c r="Q17" s="3">
        <v>1907100</v>
      </c>
      <c r="R17" s="3">
        <v>0</v>
      </c>
      <c r="S17" s="1"/>
      <c r="T17" s="3">
        <v>0</v>
      </c>
      <c r="U17" s="3">
        <v>0</v>
      </c>
      <c r="V17" s="1"/>
      <c r="W17" s="1"/>
      <c r="X17" s="1"/>
      <c r="Y17" s="1"/>
      <c r="Z17" s="11"/>
      <c r="AA17" s="2">
        <v>44298</v>
      </c>
      <c r="AB17" s="1">
        <v>2</v>
      </c>
      <c r="AC17" s="1"/>
      <c r="AD17" s="1" t="s">
        <v>1</v>
      </c>
      <c r="AE17" s="1">
        <v>2</v>
      </c>
      <c r="AF17" s="1">
        <v>20211130</v>
      </c>
      <c r="AG17" s="1">
        <v>20211129</v>
      </c>
      <c r="AH17" s="3">
        <v>1907100</v>
      </c>
      <c r="AI17" s="3">
        <v>1907100</v>
      </c>
      <c r="AJ17" s="1"/>
      <c r="AK17" s="1">
        <v>20221501</v>
      </c>
    </row>
    <row r="18" spans="1:37" x14ac:dyDescent="0.25">
      <c r="A18" s="1">
        <v>891409291</v>
      </c>
      <c r="B18" s="1" t="s">
        <v>5</v>
      </c>
      <c r="C18" s="1" t="s">
        <v>4</v>
      </c>
      <c r="D18" s="1">
        <v>92645</v>
      </c>
      <c r="E18" s="1" t="s">
        <v>54</v>
      </c>
      <c r="F18" s="1"/>
      <c r="G18" s="2">
        <v>44253</v>
      </c>
      <c r="H18" s="3">
        <v>98377</v>
      </c>
      <c r="I18" s="3">
        <v>98377</v>
      </c>
      <c r="J18" s="1" t="s">
        <v>6</v>
      </c>
      <c r="K18" s="1" t="s">
        <v>78</v>
      </c>
      <c r="L18" s="1"/>
      <c r="M18" s="1"/>
      <c r="N18" s="1"/>
      <c r="O18" s="1" t="s">
        <v>2</v>
      </c>
      <c r="P18" s="3">
        <v>98376</v>
      </c>
      <c r="Q18" s="3">
        <v>0</v>
      </c>
      <c r="R18" s="3">
        <v>0</v>
      </c>
      <c r="S18" s="1"/>
      <c r="T18" s="3">
        <v>98376</v>
      </c>
      <c r="U18" s="3">
        <v>0</v>
      </c>
      <c r="V18" s="1"/>
      <c r="W18" s="1"/>
      <c r="X18" s="1"/>
      <c r="Y18" s="1"/>
      <c r="Z18" s="11">
        <v>999999999999999</v>
      </c>
      <c r="AA18" s="2">
        <v>44298</v>
      </c>
      <c r="AB18" s="1">
        <v>2</v>
      </c>
      <c r="AC18" s="1"/>
      <c r="AD18" s="1" t="s">
        <v>1</v>
      </c>
      <c r="AE18" s="1">
        <v>2</v>
      </c>
      <c r="AF18" s="1">
        <v>20211130</v>
      </c>
      <c r="AG18" s="1">
        <v>20211129</v>
      </c>
      <c r="AH18" s="3">
        <v>98376</v>
      </c>
      <c r="AI18" s="3">
        <v>0</v>
      </c>
      <c r="AJ18" s="1"/>
      <c r="AK18" s="1">
        <v>20221501</v>
      </c>
    </row>
    <row r="19" spans="1:37" x14ac:dyDescent="0.25">
      <c r="A19" s="1">
        <v>891409291</v>
      </c>
      <c r="B19" s="1" t="s">
        <v>5</v>
      </c>
      <c r="C19" s="1" t="s">
        <v>4</v>
      </c>
      <c r="D19" s="1">
        <v>100123</v>
      </c>
      <c r="E19" s="1" t="s">
        <v>55</v>
      </c>
      <c r="F19" s="1"/>
      <c r="G19" s="2">
        <v>44264</v>
      </c>
      <c r="H19" s="3">
        <v>98377</v>
      </c>
      <c r="I19" s="3">
        <v>98377</v>
      </c>
      <c r="J19" s="1" t="s">
        <v>6</v>
      </c>
      <c r="K19" s="1" t="s">
        <v>78</v>
      </c>
      <c r="L19" s="1"/>
      <c r="M19" s="1"/>
      <c r="N19" s="1"/>
      <c r="O19" s="1" t="s">
        <v>2</v>
      </c>
      <c r="P19" s="3">
        <v>98376</v>
      </c>
      <c r="Q19" s="3">
        <v>0</v>
      </c>
      <c r="R19" s="3">
        <v>0</v>
      </c>
      <c r="S19" s="1"/>
      <c r="T19" s="3">
        <v>98376</v>
      </c>
      <c r="U19" s="3">
        <v>0</v>
      </c>
      <c r="V19" s="1"/>
      <c r="W19" s="1"/>
      <c r="X19" s="1"/>
      <c r="Y19" s="1"/>
      <c r="Z19" s="11">
        <v>999999999999999</v>
      </c>
      <c r="AA19" s="2">
        <v>44298</v>
      </c>
      <c r="AB19" s="1">
        <v>2</v>
      </c>
      <c r="AC19" s="1"/>
      <c r="AD19" s="1" t="s">
        <v>1</v>
      </c>
      <c r="AE19" s="1">
        <v>2</v>
      </c>
      <c r="AF19" s="1">
        <v>20211130</v>
      </c>
      <c r="AG19" s="1">
        <v>20211129</v>
      </c>
      <c r="AH19" s="3">
        <v>98376</v>
      </c>
      <c r="AI19" s="3">
        <v>0</v>
      </c>
      <c r="AJ19" s="1"/>
      <c r="AK19" s="1">
        <v>20221501</v>
      </c>
    </row>
    <row r="20" spans="1:37" x14ac:dyDescent="0.25">
      <c r="A20" s="1">
        <v>891409291</v>
      </c>
      <c r="B20" s="1" t="s">
        <v>5</v>
      </c>
      <c r="C20" s="1" t="s">
        <v>4</v>
      </c>
      <c r="D20" s="1">
        <v>332444</v>
      </c>
      <c r="E20" s="1" t="s">
        <v>56</v>
      </c>
      <c r="F20" s="1"/>
      <c r="G20" s="2">
        <v>44531</v>
      </c>
      <c r="H20" s="3">
        <v>7844220</v>
      </c>
      <c r="I20" s="3">
        <v>7844220</v>
      </c>
      <c r="J20" s="1" t="s">
        <v>3</v>
      </c>
      <c r="K20" s="1" t="s">
        <v>78</v>
      </c>
      <c r="L20" s="1"/>
      <c r="M20" s="1"/>
      <c r="N20" s="1"/>
      <c r="O20" s="1" t="s">
        <v>2</v>
      </c>
      <c r="P20" s="3">
        <v>7844220</v>
      </c>
      <c r="Q20" s="3">
        <v>0</v>
      </c>
      <c r="R20" s="3">
        <v>0</v>
      </c>
      <c r="S20" s="1"/>
      <c r="T20" s="3">
        <v>0</v>
      </c>
      <c r="U20" s="3">
        <v>7844220</v>
      </c>
      <c r="V20" s="1"/>
      <c r="W20" s="1"/>
      <c r="X20" s="1"/>
      <c r="Y20" s="1"/>
      <c r="Z20" s="11">
        <v>212316151457122</v>
      </c>
      <c r="AA20" s="2">
        <v>44531</v>
      </c>
      <c r="AB20" s="1">
        <v>1</v>
      </c>
      <c r="AC20" s="1"/>
      <c r="AD20" s="1" t="s">
        <v>1</v>
      </c>
      <c r="AE20" s="1">
        <v>1</v>
      </c>
      <c r="AF20" s="1">
        <v>20220130</v>
      </c>
      <c r="AG20" s="1">
        <v>20220105</v>
      </c>
      <c r="AH20" s="3">
        <v>7844220</v>
      </c>
      <c r="AI20" s="3">
        <v>0</v>
      </c>
      <c r="AJ20" s="1"/>
      <c r="AK20" s="1">
        <v>20221501</v>
      </c>
    </row>
    <row r="21" spans="1:37" hidden="1" x14ac:dyDescent="0.25">
      <c r="H21" s="9" t="s">
        <v>58</v>
      </c>
      <c r="I21" s="10">
        <f>SUM(I2:I20)</f>
        <v>113872714</v>
      </c>
    </row>
  </sheetData>
  <autoFilter ref="A1:AT21">
    <filterColumn colId="10">
      <filters>
        <filter val="FACTURA CORRIENTE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7" zoomScaleNormal="100" zoomScaleSheetLayoutView="100" workbookViewId="0">
      <selection activeCell="I35" sqref="I35"/>
    </sheetView>
  </sheetViews>
  <sheetFormatPr baseColWidth="10" defaultRowHeight="12.75" x14ac:dyDescent="0.2"/>
  <cols>
    <col min="1" max="1" width="4.42578125" style="29" customWidth="1"/>
    <col min="2" max="2" width="11.42578125" style="29"/>
    <col min="3" max="3" width="17.5703125" style="29" customWidth="1"/>
    <col min="4" max="4" width="11.5703125" style="29" customWidth="1"/>
    <col min="5" max="8" width="11.42578125" style="29"/>
    <col min="9" max="9" width="22.5703125" style="29" customWidth="1"/>
    <col min="10" max="10" width="14" style="29" customWidth="1"/>
    <col min="11" max="11" width="1.7109375" style="29" customWidth="1"/>
    <col min="12" max="231" width="11.42578125" style="29"/>
    <col min="232" max="232" width="4.42578125" style="29" customWidth="1"/>
    <col min="233" max="233" width="11.42578125" style="29"/>
    <col min="234" max="234" width="17.5703125" style="29" customWidth="1"/>
    <col min="235" max="235" width="11.5703125" style="29" customWidth="1"/>
    <col min="236" max="239" width="11.42578125" style="29"/>
    <col min="240" max="240" width="22.5703125" style="29" customWidth="1"/>
    <col min="241" max="241" width="14" style="29" customWidth="1"/>
    <col min="242" max="242" width="1.7109375" style="29" customWidth="1"/>
    <col min="243" max="487" width="11.42578125" style="29"/>
    <col min="488" max="488" width="4.42578125" style="29" customWidth="1"/>
    <col min="489" max="489" width="11.42578125" style="29"/>
    <col min="490" max="490" width="17.5703125" style="29" customWidth="1"/>
    <col min="491" max="491" width="11.5703125" style="29" customWidth="1"/>
    <col min="492" max="495" width="11.42578125" style="29"/>
    <col min="496" max="496" width="22.5703125" style="29" customWidth="1"/>
    <col min="497" max="497" width="14" style="29" customWidth="1"/>
    <col min="498" max="498" width="1.7109375" style="29" customWidth="1"/>
    <col min="499" max="743" width="11.42578125" style="29"/>
    <col min="744" max="744" width="4.42578125" style="29" customWidth="1"/>
    <col min="745" max="745" width="11.42578125" style="29"/>
    <col min="746" max="746" width="17.5703125" style="29" customWidth="1"/>
    <col min="747" max="747" width="11.5703125" style="29" customWidth="1"/>
    <col min="748" max="751" width="11.42578125" style="29"/>
    <col min="752" max="752" width="22.5703125" style="29" customWidth="1"/>
    <col min="753" max="753" width="14" style="29" customWidth="1"/>
    <col min="754" max="754" width="1.7109375" style="29" customWidth="1"/>
    <col min="755" max="999" width="11.42578125" style="29"/>
    <col min="1000" max="1000" width="4.42578125" style="29" customWidth="1"/>
    <col min="1001" max="1001" width="11.42578125" style="29"/>
    <col min="1002" max="1002" width="17.5703125" style="29" customWidth="1"/>
    <col min="1003" max="1003" width="11.5703125" style="29" customWidth="1"/>
    <col min="1004" max="1007" width="11.42578125" style="29"/>
    <col min="1008" max="1008" width="22.5703125" style="29" customWidth="1"/>
    <col min="1009" max="1009" width="14" style="29" customWidth="1"/>
    <col min="1010" max="1010" width="1.7109375" style="29" customWidth="1"/>
    <col min="1011" max="1255" width="11.42578125" style="29"/>
    <col min="1256" max="1256" width="4.42578125" style="29" customWidth="1"/>
    <col min="1257" max="1257" width="11.42578125" style="29"/>
    <col min="1258" max="1258" width="17.5703125" style="29" customWidth="1"/>
    <col min="1259" max="1259" width="11.5703125" style="29" customWidth="1"/>
    <col min="1260" max="1263" width="11.42578125" style="29"/>
    <col min="1264" max="1264" width="22.5703125" style="29" customWidth="1"/>
    <col min="1265" max="1265" width="14" style="29" customWidth="1"/>
    <col min="1266" max="1266" width="1.7109375" style="29" customWidth="1"/>
    <col min="1267" max="1511" width="11.42578125" style="29"/>
    <col min="1512" max="1512" width="4.42578125" style="29" customWidth="1"/>
    <col min="1513" max="1513" width="11.42578125" style="29"/>
    <col min="1514" max="1514" width="17.5703125" style="29" customWidth="1"/>
    <col min="1515" max="1515" width="11.5703125" style="29" customWidth="1"/>
    <col min="1516" max="1519" width="11.42578125" style="29"/>
    <col min="1520" max="1520" width="22.5703125" style="29" customWidth="1"/>
    <col min="1521" max="1521" width="14" style="29" customWidth="1"/>
    <col min="1522" max="1522" width="1.7109375" style="29" customWidth="1"/>
    <col min="1523" max="1767" width="11.42578125" style="29"/>
    <col min="1768" max="1768" width="4.42578125" style="29" customWidth="1"/>
    <col min="1769" max="1769" width="11.42578125" style="29"/>
    <col min="1770" max="1770" width="17.5703125" style="29" customWidth="1"/>
    <col min="1771" max="1771" width="11.5703125" style="29" customWidth="1"/>
    <col min="1772" max="1775" width="11.42578125" style="29"/>
    <col min="1776" max="1776" width="22.5703125" style="29" customWidth="1"/>
    <col min="1777" max="1777" width="14" style="29" customWidth="1"/>
    <col min="1778" max="1778" width="1.7109375" style="29" customWidth="1"/>
    <col min="1779" max="2023" width="11.42578125" style="29"/>
    <col min="2024" max="2024" width="4.42578125" style="29" customWidth="1"/>
    <col min="2025" max="2025" width="11.42578125" style="29"/>
    <col min="2026" max="2026" width="17.5703125" style="29" customWidth="1"/>
    <col min="2027" max="2027" width="11.5703125" style="29" customWidth="1"/>
    <col min="2028" max="2031" width="11.42578125" style="29"/>
    <col min="2032" max="2032" width="22.5703125" style="29" customWidth="1"/>
    <col min="2033" max="2033" width="14" style="29" customWidth="1"/>
    <col min="2034" max="2034" width="1.7109375" style="29" customWidth="1"/>
    <col min="2035" max="2279" width="11.42578125" style="29"/>
    <col min="2280" max="2280" width="4.42578125" style="29" customWidth="1"/>
    <col min="2281" max="2281" width="11.42578125" style="29"/>
    <col min="2282" max="2282" width="17.5703125" style="29" customWidth="1"/>
    <col min="2283" max="2283" width="11.5703125" style="29" customWidth="1"/>
    <col min="2284" max="2287" width="11.42578125" style="29"/>
    <col min="2288" max="2288" width="22.5703125" style="29" customWidth="1"/>
    <col min="2289" max="2289" width="14" style="29" customWidth="1"/>
    <col min="2290" max="2290" width="1.7109375" style="29" customWidth="1"/>
    <col min="2291" max="2535" width="11.42578125" style="29"/>
    <col min="2536" max="2536" width="4.42578125" style="29" customWidth="1"/>
    <col min="2537" max="2537" width="11.42578125" style="29"/>
    <col min="2538" max="2538" width="17.5703125" style="29" customWidth="1"/>
    <col min="2539" max="2539" width="11.5703125" style="29" customWidth="1"/>
    <col min="2540" max="2543" width="11.42578125" style="29"/>
    <col min="2544" max="2544" width="22.5703125" style="29" customWidth="1"/>
    <col min="2545" max="2545" width="14" style="29" customWidth="1"/>
    <col min="2546" max="2546" width="1.7109375" style="29" customWidth="1"/>
    <col min="2547" max="2791" width="11.42578125" style="29"/>
    <col min="2792" max="2792" width="4.42578125" style="29" customWidth="1"/>
    <col min="2793" max="2793" width="11.42578125" style="29"/>
    <col min="2794" max="2794" width="17.5703125" style="29" customWidth="1"/>
    <col min="2795" max="2795" width="11.5703125" style="29" customWidth="1"/>
    <col min="2796" max="2799" width="11.42578125" style="29"/>
    <col min="2800" max="2800" width="22.5703125" style="29" customWidth="1"/>
    <col min="2801" max="2801" width="14" style="29" customWidth="1"/>
    <col min="2802" max="2802" width="1.7109375" style="29" customWidth="1"/>
    <col min="2803" max="3047" width="11.42578125" style="29"/>
    <col min="3048" max="3048" width="4.42578125" style="29" customWidth="1"/>
    <col min="3049" max="3049" width="11.42578125" style="29"/>
    <col min="3050" max="3050" width="17.5703125" style="29" customWidth="1"/>
    <col min="3051" max="3051" width="11.5703125" style="29" customWidth="1"/>
    <col min="3052" max="3055" width="11.42578125" style="29"/>
    <col min="3056" max="3056" width="22.5703125" style="29" customWidth="1"/>
    <col min="3057" max="3057" width="14" style="29" customWidth="1"/>
    <col min="3058" max="3058" width="1.7109375" style="29" customWidth="1"/>
    <col min="3059" max="3303" width="11.42578125" style="29"/>
    <col min="3304" max="3304" width="4.42578125" style="29" customWidth="1"/>
    <col min="3305" max="3305" width="11.42578125" style="29"/>
    <col min="3306" max="3306" width="17.5703125" style="29" customWidth="1"/>
    <col min="3307" max="3307" width="11.5703125" style="29" customWidth="1"/>
    <col min="3308" max="3311" width="11.42578125" style="29"/>
    <col min="3312" max="3312" width="22.5703125" style="29" customWidth="1"/>
    <col min="3313" max="3313" width="14" style="29" customWidth="1"/>
    <col min="3314" max="3314" width="1.7109375" style="29" customWidth="1"/>
    <col min="3315" max="3559" width="11.42578125" style="29"/>
    <col min="3560" max="3560" width="4.42578125" style="29" customWidth="1"/>
    <col min="3561" max="3561" width="11.42578125" style="29"/>
    <col min="3562" max="3562" width="17.5703125" style="29" customWidth="1"/>
    <col min="3563" max="3563" width="11.5703125" style="29" customWidth="1"/>
    <col min="3564" max="3567" width="11.42578125" style="29"/>
    <col min="3568" max="3568" width="22.5703125" style="29" customWidth="1"/>
    <col min="3569" max="3569" width="14" style="29" customWidth="1"/>
    <col min="3570" max="3570" width="1.7109375" style="29" customWidth="1"/>
    <col min="3571" max="3815" width="11.42578125" style="29"/>
    <col min="3816" max="3816" width="4.42578125" style="29" customWidth="1"/>
    <col min="3817" max="3817" width="11.42578125" style="29"/>
    <col min="3818" max="3818" width="17.5703125" style="29" customWidth="1"/>
    <col min="3819" max="3819" width="11.5703125" style="29" customWidth="1"/>
    <col min="3820" max="3823" width="11.42578125" style="29"/>
    <col min="3824" max="3824" width="22.5703125" style="29" customWidth="1"/>
    <col min="3825" max="3825" width="14" style="29" customWidth="1"/>
    <col min="3826" max="3826" width="1.7109375" style="29" customWidth="1"/>
    <col min="3827" max="4071" width="11.42578125" style="29"/>
    <col min="4072" max="4072" width="4.42578125" style="29" customWidth="1"/>
    <col min="4073" max="4073" width="11.42578125" style="29"/>
    <col min="4074" max="4074" width="17.5703125" style="29" customWidth="1"/>
    <col min="4075" max="4075" width="11.5703125" style="29" customWidth="1"/>
    <col min="4076" max="4079" width="11.42578125" style="29"/>
    <col min="4080" max="4080" width="22.5703125" style="29" customWidth="1"/>
    <col min="4081" max="4081" width="14" style="29" customWidth="1"/>
    <col min="4082" max="4082" width="1.7109375" style="29" customWidth="1"/>
    <col min="4083" max="4327" width="11.42578125" style="29"/>
    <col min="4328" max="4328" width="4.42578125" style="29" customWidth="1"/>
    <col min="4329" max="4329" width="11.42578125" style="29"/>
    <col min="4330" max="4330" width="17.5703125" style="29" customWidth="1"/>
    <col min="4331" max="4331" width="11.5703125" style="29" customWidth="1"/>
    <col min="4332" max="4335" width="11.42578125" style="29"/>
    <col min="4336" max="4336" width="22.5703125" style="29" customWidth="1"/>
    <col min="4337" max="4337" width="14" style="29" customWidth="1"/>
    <col min="4338" max="4338" width="1.7109375" style="29" customWidth="1"/>
    <col min="4339" max="4583" width="11.42578125" style="29"/>
    <col min="4584" max="4584" width="4.42578125" style="29" customWidth="1"/>
    <col min="4585" max="4585" width="11.42578125" style="29"/>
    <col min="4586" max="4586" width="17.5703125" style="29" customWidth="1"/>
    <col min="4587" max="4587" width="11.5703125" style="29" customWidth="1"/>
    <col min="4588" max="4591" width="11.42578125" style="29"/>
    <col min="4592" max="4592" width="22.5703125" style="29" customWidth="1"/>
    <col min="4593" max="4593" width="14" style="29" customWidth="1"/>
    <col min="4594" max="4594" width="1.7109375" style="29" customWidth="1"/>
    <col min="4595" max="4839" width="11.42578125" style="29"/>
    <col min="4840" max="4840" width="4.42578125" style="29" customWidth="1"/>
    <col min="4841" max="4841" width="11.42578125" style="29"/>
    <col min="4842" max="4842" width="17.5703125" style="29" customWidth="1"/>
    <col min="4843" max="4843" width="11.5703125" style="29" customWidth="1"/>
    <col min="4844" max="4847" width="11.42578125" style="29"/>
    <col min="4848" max="4848" width="22.5703125" style="29" customWidth="1"/>
    <col min="4849" max="4849" width="14" style="29" customWidth="1"/>
    <col min="4850" max="4850" width="1.7109375" style="29" customWidth="1"/>
    <col min="4851" max="5095" width="11.42578125" style="29"/>
    <col min="5096" max="5096" width="4.42578125" style="29" customWidth="1"/>
    <col min="5097" max="5097" width="11.42578125" style="29"/>
    <col min="5098" max="5098" width="17.5703125" style="29" customWidth="1"/>
    <col min="5099" max="5099" width="11.5703125" style="29" customWidth="1"/>
    <col min="5100" max="5103" width="11.42578125" style="29"/>
    <col min="5104" max="5104" width="22.5703125" style="29" customWidth="1"/>
    <col min="5105" max="5105" width="14" style="29" customWidth="1"/>
    <col min="5106" max="5106" width="1.7109375" style="29" customWidth="1"/>
    <col min="5107" max="5351" width="11.42578125" style="29"/>
    <col min="5352" max="5352" width="4.42578125" style="29" customWidth="1"/>
    <col min="5353" max="5353" width="11.42578125" style="29"/>
    <col min="5354" max="5354" width="17.5703125" style="29" customWidth="1"/>
    <col min="5355" max="5355" width="11.5703125" style="29" customWidth="1"/>
    <col min="5356" max="5359" width="11.42578125" style="29"/>
    <col min="5360" max="5360" width="22.5703125" style="29" customWidth="1"/>
    <col min="5361" max="5361" width="14" style="29" customWidth="1"/>
    <col min="5362" max="5362" width="1.7109375" style="29" customWidth="1"/>
    <col min="5363" max="5607" width="11.42578125" style="29"/>
    <col min="5608" max="5608" width="4.42578125" style="29" customWidth="1"/>
    <col min="5609" max="5609" width="11.42578125" style="29"/>
    <col min="5610" max="5610" width="17.5703125" style="29" customWidth="1"/>
    <col min="5611" max="5611" width="11.5703125" style="29" customWidth="1"/>
    <col min="5612" max="5615" width="11.42578125" style="29"/>
    <col min="5616" max="5616" width="22.5703125" style="29" customWidth="1"/>
    <col min="5617" max="5617" width="14" style="29" customWidth="1"/>
    <col min="5618" max="5618" width="1.7109375" style="29" customWidth="1"/>
    <col min="5619" max="5863" width="11.42578125" style="29"/>
    <col min="5864" max="5864" width="4.42578125" style="29" customWidth="1"/>
    <col min="5865" max="5865" width="11.42578125" style="29"/>
    <col min="5866" max="5866" width="17.5703125" style="29" customWidth="1"/>
    <col min="5867" max="5867" width="11.5703125" style="29" customWidth="1"/>
    <col min="5868" max="5871" width="11.42578125" style="29"/>
    <col min="5872" max="5872" width="22.5703125" style="29" customWidth="1"/>
    <col min="5873" max="5873" width="14" style="29" customWidth="1"/>
    <col min="5874" max="5874" width="1.7109375" style="29" customWidth="1"/>
    <col min="5875" max="6119" width="11.42578125" style="29"/>
    <col min="6120" max="6120" width="4.42578125" style="29" customWidth="1"/>
    <col min="6121" max="6121" width="11.42578125" style="29"/>
    <col min="6122" max="6122" width="17.5703125" style="29" customWidth="1"/>
    <col min="6123" max="6123" width="11.5703125" style="29" customWidth="1"/>
    <col min="6124" max="6127" width="11.42578125" style="29"/>
    <col min="6128" max="6128" width="22.5703125" style="29" customWidth="1"/>
    <col min="6129" max="6129" width="14" style="29" customWidth="1"/>
    <col min="6130" max="6130" width="1.7109375" style="29" customWidth="1"/>
    <col min="6131" max="6375" width="11.42578125" style="29"/>
    <col min="6376" max="6376" width="4.42578125" style="29" customWidth="1"/>
    <col min="6377" max="6377" width="11.42578125" style="29"/>
    <col min="6378" max="6378" width="17.5703125" style="29" customWidth="1"/>
    <col min="6379" max="6379" width="11.5703125" style="29" customWidth="1"/>
    <col min="6380" max="6383" width="11.42578125" style="29"/>
    <col min="6384" max="6384" width="22.5703125" style="29" customWidth="1"/>
    <col min="6385" max="6385" width="14" style="29" customWidth="1"/>
    <col min="6386" max="6386" width="1.7109375" style="29" customWidth="1"/>
    <col min="6387" max="6631" width="11.42578125" style="29"/>
    <col min="6632" max="6632" width="4.42578125" style="29" customWidth="1"/>
    <col min="6633" max="6633" width="11.42578125" style="29"/>
    <col min="6634" max="6634" width="17.5703125" style="29" customWidth="1"/>
    <col min="6635" max="6635" width="11.5703125" style="29" customWidth="1"/>
    <col min="6636" max="6639" width="11.42578125" style="29"/>
    <col min="6640" max="6640" width="22.5703125" style="29" customWidth="1"/>
    <col min="6641" max="6641" width="14" style="29" customWidth="1"/>
    <col min="6642" max="6642" width="1.7109375" style="29" customWidth="1"/>
    <col min="6643" max="6887" width="11.42578125" style="29"/>
    <col min="6888" max="6888" width="4.42578125" style="29" customWidth="1"/>
    <col min="6889" max="6889" width="11.42578125" style="29"/>
    <col min="6890" max="6890" width="17.5703125" style="29" customWidth="1"/>
    <col min="6891" max="6891" width="11.5703125" style="29" customWidth="1"/>
    <col min="6892" max="6895" width="11.42578125" style="29"/>
    <col min="6896" max="6896" width="22.5703125" style="29" customWidth="1"/>
    <col min="6897" max="6897" width="14" style="29" customWidth="1"/>
    <col min="6898" max="6898" width="1.7109375" style="29" customWidth="1"/>
    <col min="6899" max="7143" width="11.42578125" style="29"/>
    <col min="7144" max="7144" width="4.42578125" style="29" customWidth="1"/>
    <col min="7145" max="7145" width="11.42578125" style="29"/>
    <col min="7146" max="7146" width="17.5703125" style="29" customWidth="1"/>
    <col min="7147" max="7147" width="11.5703125" style="29" customWidth="1"/>
    <col min="7148" max="7151" width="11.42578125" style="29"/>
    <col min="7152" max="7152" width="22.5703125" style="29" customWidth="1"/>
    <col min="7153" max="7153" width="14" style="29" customWidth="1"/>
    <col min="7154" max="7154" width="1.7109375" style="29" customWidth="1"/>
    <col min="7155" max="7399" width="11.42578125" style="29"/>
    <col min="7400" max="7400" width="4.42578125" style="29" customWidth="1"/>
    <col min="7401" max="7401" width="11.42578125" style="29"/>
    <col min="7402" max="7402" width="17.5703125" style="29" customWidth="1"/>
    <col min="7403" max="7403" width="11.5703125" style="29" customWidth="1"/>
    <col min="7404" max="7407" width="11.42578125" style="29"/>
    <col min="7408" max="7408" width="22.5703125" style="29" customWidth="1"/>
    <col min="7409" max="7409" width="14" style="29" customWidth="1"/>
    <col min="7410" max="7410" width="1.7109375" style="29" customWidth="1"/>
    <col min="7411" max="7655" width="11.42578125" style="29"/>
    <col min="7656" max="7656" width="4.42578125" style="29" customWidth="1"/>
    <col min="7657" max="7657" width="11.42578125" style="29"/>
    <col min="7658" max="7658" width="17.5703125" style="29" customWidth="1"/>
    <col min="7659" max="7659" width="11.5703125" style="29" customWidth="1"/>
    <col min="7660" max="7663" width="11.42578125" style="29"/>
    <col min="7664" max="7664" width="22.5703125" style="29" customWidth="1"/>
    <col min="7665" max="7665" width="14" style="29" customWidth="1"/>
    <col min="7666" max="7666" width="1.7109375" style="29" customWidth="1"/>
    <col min="7667" max="7911" width="11.42578125" style="29"/>
    <col min="7912" max="7912" width="4.42578125" style="29" customWidth="1"/>
    <col min="7913" max="7913" width="11.42578125" style="29"/>
    <col min="7914" max="7914" width="17.5703125" style="29" customWidth="1"/>
    <col min="7915" max="7915" width="11.5703125" style="29" customWidth="1"/>
    <col min="7916" max="7919" width="11.42578125" style="29"/>
    <col min="7920" max="7920" width="22.5703125" style="29" customWidth="1"/>
    <col min="7921" max="7921" width="14" style="29" customWidth="1"/>
    <col min="7922" max="7922" width="1.7109375" style="29" customWidth="1"/>
    <col min="7923" max="8167" width="11.42578125" style="29"/>
    <col min="8168" max="8168" width="4.42578125" style="29" customWidth="1"/>
    <col min="8169" max="8169" width="11.42578125" style="29"/>
    <col min="8170" max="8170" width="17.5703125" style="29" customWidth="1"/>
    <col min="8171" max="8171" width="11.5703125" style="29" customWidth="1"/>
    <col min="8172" max="8175" width="11.42578125" style="29"/>
    <col min="8176" max="8176" width="22.5703125" style="29" customWidth="1"/>
    <col min="8177" max="8177" width="14" style="29" customWidth="1"/>
    <col min="8178" max="8178" width="1.7109375" style="29" customWidth="1"/>
    <col min="8179" max="8423" width="11.42578125" style="29"/>
    <col min="8424" max="8424" width="4.42578125" style="29" customWidth="1"/>
    <col min="8425" max="8425" width="11.42578125" style="29"/>
    <col min="8426" max="8426" width="17.5703125" style="29" customWidth="1"/>
    <col min="8427" max="8427" width="11.5703125" style="29" customWidth="1"/>
    <col min="8428" max="8431" width="11.42578125" style="29"/>
    <col min="8432" max="8432" width="22.5703125" style="29" customWidth="1"/>
    <col min="8433" max="8433" width="14" style="29" customWidth="1"/>
    <col min="8434" max="8434" width="1.7109375" style="29" customWidth="1"/>
    <col min="8435" max="8679" width="11.42578125" style="29"/>
    <col min="8680" max="8680" width="4.42578125" style="29" customWidth="1"/>
    <col min="8681" max="8681" width="11.42578125" style="29"/>
    <col min="8682" max="8682" width="17.5703125" style="29" customWidth="1"/>
    <col min="8683" max="8683" width="11.5703125" style="29" customWidth="1"/>
    <col min="8684" max="8687" width="11.42578125" style="29"/>
    <col min="8688" max="8688" width="22.5703125" style="29" customWidth="1"/>
    <col min="8689" max="8689" width="14" style="29" customWidth="1"/>
    <col min="8690" max="8690" width="1.7109375" style="29" customWidth="1"/>
    <col min="8691" max="8935" width="11.42578125" style="29"/>
    <col min="8936" max="8936" width="4.42578125" style="29" customWidth="1"/>
    <col min="8937" max="8937" width="11.42578125" style="29"/>
    <col min="8938" max="8938" width="17.5703125" style="29" customWidth="1"/>
    <col min="8939" max="8939" width="11.5703125" style="29" customWidth="1"/>
    <col min="8940" max="8943" width="11.42578125" style="29"/>
    <col min="8944" max="8944" width="22.5703125" style="29" customWidth="1"/>
    <col min="8945" max="8945" width="14" style="29" customWidth="1"/>
    <col min="8946" max="8946" width="1.7109375" style="29" customWidth="1"/>
    <col min="8947" max="9191" width="11.42578125" style="29"/>
    <col min="9192" max="9192" width="4.42578125" style="29" customWidth="1"/>
    <col min="9193" max="9193" width="11.42578125" style="29"/>
    <col min="9194" max="9194" width="17.5703125" style="29" customWidth="1"/>
    <col min="9195" max="9195" width="11.5703125" style="29" customWidth="1"/>
    <col min="9196" max="9199" width="11.42578125" style="29"/>
    <col min="9200" max="9200" width="22.5703125" style="29" customWidth="1"/>
    <col min="9201" max="9201" width="14" style="29" customWidth="1"/>
    <col min="9202" max="9202" width="1.7109375" style="29" customWidth="1"/>
    <col min="9203" max="9447" width="11.42578125" style="29"/>
    <col min="9448" max="9448" width="4.42578125" style="29" customWidth="1"/>
    <col min="9449" max="9449" width="11.42578125" style="29"/>
    <col min="9450" max="9450" width="17.5703125" style="29" customWidth="1"/>
    <col min="9451" max="9451" width="11.5703125" style="29" customWidth="1"/>
    <col min="9452" max="9455" width="11.42578125" style="29"/>
    <col min="9456" max="9456" width="22.5703125" style="29" customWidth="1"/>
    <col min="9457" max="9457" width="14" style="29" customWidth="1"/>
    <col min="9458" max="9458" width="1.7109375" style="29" customWidth="1"/>
    <col min="9459" max="9703" width="11.42578125" style="29"/>
    <col min="9704" max="9704" width="4.42578125" style="29" customWidth="1"/>
    <col min="9705" max="9705" width="11.42578125" style="29"/>
    <col min="9706" max="9706" width="17.5703125" style="29" customWidth="1"/>
    <col min="9707" max="9707" width="11.5703125" style="29" customWidth="1"/>
    <col min="9708" max="9711" width="11.42578125" style="29"/>
    <col min="9712" max="9712" width="22.5703125" style="29" customWidth="1"/>
    <col min="9713" max="9713" width="14" style="29" customWidth="1"/>
    <col min="9714" max="9714" width="1.7109375" style="29" customWidth="1"/>
    <col min="9715" max="9959" width="11.42578125" style="29"/>
    <col min="9960" max="9960" width="4.42578125" style="29" customWidth="1"/>
    <col min="9961" max="9961" width="11.42578125" style="29"/>
    <col min="9962" max="9962" width="17.5703125" style="29" customWidth="1"/>
    <col min="9963" max="9963" width="11.5703125" style="29" customWidth="1"/>
    <col min="9964" max="9967" width="11.42578125" style="29"/>
    <col min="9968" max="9968" width="22.5703125" style="29" customWidth="1"/>
    <col min="9969" max="9969" width="14" style="29" customWidth="1"/>
    <col min="9970" max="9970" width="1.7109375" style="29" customWidth="1"/>
    <col min="9971" max="10215" width="11.42578125" style="29"/>
    <col min="10216" max="10216" width="4.42578125" style="29" customWidth="1"/>
    <col min="10217" max="10217" width="11.42578125" style="29"/>
    <col min="10218" max="10218" width="17.5703125" style="29" customWidth="1"/>
    <col min="10219" max="10219" width="11.5703125" style="29" customWidth="1"/>
    <col min="10220" max="10223" width="11.42578125" style="29"/>
    <col min="10224" max="10224" width="22.5703125" style="29" customWidth="1"/>
    <col min="10225" max="10225" width="14" style="29" customWidth="1"/>
    <col min="10226" max="10226" width="1.7109375" style="29" customWidth="1"/>
    <col min="10227" max="10471" width="11.42578125" style="29"/>
    <col min="10472" max="10472" width="4.42578125" style="29" customWidth="1"/>
    <col min="10473" max="10473" width="11.42578125" style="29"/>
    <col min="10474" max="10474" width="17.5703125" style="29" customWidth="1"/>
    <col min="10475" max="10475" width="11.5703125" style="29" customWidth="1"/>
    <col min="10476" max="10479" width="11.42578125" style="29"/>
    <col min="10480" max="10480" width="22.5703125" style="29" customWidth="1"/>
    <col min="10481" max="10481" width="14" style="29" customWidth="1"/>
    <col min="10482" max="10482" width="1.7109375" style="29" customWidth="1"/>
    <col min="10483" max="10727" width="11.42578125" style="29"/>
    <col min="10728" max="10728" width="4.42578125" style="29" customWidth="1"/>
    <col min="10729" max="10729" width="11.42578125" style="29"/>
    <col min="10730" max="10730" width="17.5703125" style="29" customWidth="1"/>
    <col min="10731" max="10731" width="11.5703125" style="29" customWidth="1"/>
    <col min="10732" max="10735" width="11.42578125" style="29"/>
    <col min="10736" max="10736" width="22.5703125" style="29" customWidth="1"/>
    <col min="10737" max="10737" width="14" style="29" customWidth="1"/>
    <col min="10738" max="10738" width="1.7109375" style="29" customWidth="1"/>
    <col min="10739" max="10983" width="11.42578125" style="29"/>
    <col min="10984" max="10984" width="4.42578125" style="29" customWidth="1"/>
    <col min="10985" max="10985" width="11.42578125" style="29"/>
    <col min="10986" max="10986" width="17.5703125" style="29" customWidth="1"/>
    <col min="10987" max="10987" width="11.5703125" style="29" customWidth="1"/>
    <col min="10988" max="10991" width="11.42578125" style="29"/>
    <col min="10992" max="10992" width="22.5703125" style="29" customWidth="1"/>
    <col min="10993" max="10993" width="14" style="29" customWidth="1"/>
    <col min="10994" max="10994" width="1.7109375" style="29" customWidth="1"/>
    <col min="10995" max="11239" width="11.42578125" style="29"/>
    <col min="11240" max="11240" width="4.42578125" style="29" customWidth="1"/>
    <col min="11241" max="11241" width="11.42578125" style="29"/>
    <col min="11242" max="11242" width="17.5703125" style="29" customWidth="1"/>
    <col min="11243" max="11243" width="11.5703125" style="29" customWidth="1"/>
    <col min="11244" max="11247" width="11.42578125" style="29"/>
    <col min="11248" max="11248" width="22.5703125" style="29" customWidth="1"/>
    <col min="11249" max="11249" width="14" style="29" customWidth="1"/>
    <col min="11250" max="11250" width="1.7109375" style="29" customWidth="1"/>
    <col min="11251" max="11495" width="11.42578125" style="29"/>
    <col min="11496" max="11496" width="4.42578125" style="29" customWidth="1"/>
    <col min="11497" max="11497" width="11.42578125" style="29"/>
    <col min="11498" max="11498" width="17.5703125" style="29" customWidth="1"/>
    <col min="11499" max="11499" width="11.5703125" style="29" customWidth="1"/>
    <col min="11500" max="11503" width="11.42578125" style="29"/>
    <col min="11504" max="11504" width="22.5703125" style="29" customWidth="1"/>
    <col min="11505" max="11505" width="14" style="29" customWidth="1"/>
    <col min="11506" max="11506" width="1.7109375" style="29" customWidth="1"/>
    <col min="11507" max="11751" width="11.42578125" style="29"/>
    <col min="11752" max="11752" width="4.42578125" style="29" customWidth="1"/>
    <col min="11753" max="11753" width="11.42578125" style="29"/>
    <col min="11754" max="11754" width="17.5703125" style="29" customWidth="1"/>
    <col min="11755" max="11755" width="11.5703125" style="29" customWidth="1"/>
    <col min="11756" max="11759" width="11.42578125" style="29"/>
    <col min="11760" max="11760" width="22.5703125" style="29" customWidth="1"/>
    <col min="11761" max="11761" width="14" style="29" customWidth="1"/>
    <col min="11762" max="11762" width="1.7109375" style="29" customWidth="1"/>
    <col min="11763" max="12007" width="11.42578125" style="29"/>
    <col min="12008" max="12008" width="4.42578125" style="29" customWidth="1"/>
    <col min="12009" max="12009" width="11.42578125" style="29"/>
    <col min="12010" max="12010" width="17.5703125" style="29" customWidth="1"/>
    <col min="12011" max="12011" width="11.5703125" style="29" customWidth="1"/>
    <col min="12012" max="12015" width="11.42578125" style="29"/>
    <col min="12016" max="12016" width="22.5703125" style="29" customWidth="1"/>
    <col min="12017" max="12017" width="14" style="29" customWidth="1"/>
    <col min="12018" max="12018" width="1.7109375" style="29" customWidth="1"/>
    <col min="12019" max="12263" width="11.42578125" style="29"/>
    <col min="12264" max="12264" width="4.42578125" style="29" customWidth="1"/>
    <col min="12265" max="12265" width="11.42578125" style="29"/>
    <col min="12266" max="12266" width="17.5703125" style="29" customWidth="1"/>
    <col min="12267" max="12267" width="11.5703125" style="29" customWidth="1"/>
    <col min="12268" max="12271" width="11.42578125" style="29"/>
    <col min="12272" max="12272" width="22.5703125" style="29" customWidth="1"/>
    <col min="12273" max="12273" width="14" style="29" customWidth="1"/>
    <col min="12274" max="12274" width="1.7109375" style="29" customWidth="1"/>
    <col min="12275" max="12519" width="11.42578125" style="29"/>
    <col min="12520" max="12520" width="4.42578125" style="29" customWidth="1"/>
    <col min="12521" max="12521" width="11.42578125" style="29"/>
    <col min="12522" max="12522" width="17.5703125" style="29" customWidth="1"/>
    <col min="12523" max="12523" width="11.5703125" style="29" customWidth="1"/>
    <col min="12524" max="12527" width="11.42578125" style="29"/>
    <col min="12528" max="12528" width="22.5703125" style="29" customWidth="1"/>
    <col min="12529" max="12529" width="14" style="29" customWidth="1"/>
    <col min="12530" max="12530" width="1.7109375" style="29" customWidth="1"/>
    <col min="12531" max="12775" width="11.42578125" style="29"/>
    <col min="12776" max="12776" width="4.42578125" style="29" customWidth="1"/>
    <col min="12777" max="12777" width="11.42578125" style="29"/>
    <col min="12778" max="12778" width="17.5703125" style="29" customWidth="1"/>
    <col min="12779" max="12779" width="11.5703125" style="29" customWidth="1"/>
    <col min="12780" max="12783" width="11.42578125" style="29"/>
    <col min="12784" max="12784" width="22.5703125" style="29" customWidth="1"/>
    <col min="12785" max="12785" width="14" style="29" customWidth="1"/>
    <col min="12786" max="12786" width="1.7109375" style="29" customWidth="1"/>
    <col min="12787" max="13031" width="11.42578125" style="29"/>
    <col min="13032" max="13032" width="4.42578125" style="29" customWidth="1"/>
    <col min="13033" max="13033" width="11.42578125" style="29"/>
    <col min="13034" max="13034" width="17.5703125" style="29" customWidth="1"/>
    <col min="13035" max="13035" width="11.5703125" style="29" customWidth="1"/>
    <col min="13036" max="13039" width="11.42578125" style="29"/>
    <col min="13040" max="13040" width="22.5703125" style="29" customWidth="1"/>
    <col min="13041" max="13041" width="14" style="29" customWidth="1"/>
    <col min="13042" max="13042" width="1.7109375" style="29" customWidth="1"/>
    <col min="13043" max="13287" width="11.42578125" style="29"/>
    <col min="13288" max="13288" width="4.42578125" style="29" customWidth="1"/>
    <col min="13289" max="13289" width="11.42578125" style="29"/>
    <col min="13290" max="13290" width="17.5703125" style="29" customWidth="1"/>
    <col min="13291" max="13291" width="11.5703125" style="29" customWidth="1"/>
    <col min="13292" max="13295" width="11.42578125" style="29"/>
    <col min="13296" max="13296" width="22.5703125" style="29" customWidth="1"/>
    <col min="13297" max="13297" width="14" style="29" customWidth="1"/>
    <col min="13298" max="13298" width="1.7109375" style="29" customWidth="1"/>
    <col min="13299" max="13543" width="11.42578125" style="29"/>
    <col min="13544" max="13544" width="4.42578125" style="29" customWidth="1"/>
    <col min="13545" max="13545" width="11.42578125" style="29"/>
    <col min="13546" max="13546" width="17.5703125" style="29" customWidth="1"/>
    <col min="13547" max="13547" width="11.5703125" style="29" customWidth="1"/>
    <col min="13548" max="13551" width="11.42578125" style="29"/>
    <col min="13552" max="13552" width="22.5703125" style="29" customWidth="1"/>
    <col min="13553" max="13553" width="14" style="29" customWidth="1"/>
    <col min="13554" max="13554" width="1.7109375" style="29" customWidth="1"/>
    <col min="13555" max="13799" width="11.42578125" style="29"/>
    <col min="13800" max="13800" width="4.42578125" style="29" customWidth="1"/>
    <col min="13801" max="13801" width="11.42578125" style="29"/>
    <col min="13802" max="13802" width="17.5703125" style="29" customWidth="1"/>
    <col min="13803" max="13803" width="11.5703125" style="29" customWidth="1"/>
    <col min="13804" max="13807" width="11.42578125" style="29"/>
    <col min="13808" max="13808" width="22.5703125" style="29" customWidth="1"/>
    <col min="13809" max="13809" width="14" style="29" customWidth="1"/>
    <col min="13810" max="13810" width="1.7109375" style="29" customWidth="1"/>
    <col min="13811" max="14055" width="11.42578125" style="29"/>
    <col min="14056" max="14056" width="4.42578125" style="29" customWidth="1"/>
    <col min="14057" max="14057" width="11.42578125" style="29"/>
    <col min="14058" max="14058" width="17.5703125" style="29" customWidth="1"/>
    <col min="14059" max="14059" width="11.5703125" style="29" customWidth="1"/>
    <col min="14060" max="14063" width="11.42578125" style="29"/>
    <col min="14064" max="14064" width="22.5703125" style="29" customWidth="1"/>
    <col min="14065" max="14065" width="14" style="29" customWidth="1"/>
    <col min="14066" max="14066" width="1.7109375" style="29" customWidth="1"/>
    <col min="14067" max="14311" width="11.42578125" style="29"/>
    <col min="14312" max="14312" width="4.42578125" style="29" customWidth="1"/>
    <col min="14313" max="14313" width="11.42578125" style="29"/>
    <col min="14314" max="14314" width="17.5703125" style="29" customWidth="1"/>
    <col min="14315" max="14315" width="11.5703125" style="29" customWidth="1"/>
    <col min="14316" max="14319" width="11.42578125" style="29"/>
    <col min="14320" max="14320" width="22.5703125" style="29" customWidth="1"/>
    <col min="14321" max="14321" width="14" style="29" customWidth="1"/>
    <col min="14322" max="14322" width="1.7109375" style="29" customWidth="1"/>
    <col min="14323" max="14567" width="11.42578125" style="29"/>
    <col min="14568" max="14568" width="4.42578125" style="29" customWidth="1"/>
    <col min="14569" max="14569" width="11.42578125" style="29"/>
    <col min="14570" max="14570" width="17.5703125" style="29" customWidth="1"/>
    <col min="14571" max="14571" width="11.5703125" style="29" customWidth="1"/>
    <col min="14572" max="14575" width="11.42578125" style="29"/>
    <col min="14576" max="14576" width="22.5703125" style="29" customWidth="1"/>
    <col min="14577" max="14577" width="14" style="29" customWidth="1"/>
    <col min="14578" max="14578" width="1.7109375" style="29" customWidth="1"/>
    <col min="14579" max="14823" width="11.42578125" style="29"/>
    <col min="14824" max="14824" width="4.42578125" style="29" customWidth="1"/>
    <col min="14825" max="14825" width="11.42578125" style="29"/>
    <col min="14826" max="14826" width="17.5703125" style="29" customWidth="1"/>
    <col min="14827" max="14827" width="11.5703125" style="29" customWidth="1"/>
    <col min="14828" max="14831" width="11.42578125" style="29"/>
    <col min="14832" max="14832" width="22.5703125" style="29" customWidth="1"/>
    <col min="14833" max="14833" width="14" style="29" customWidth="1"/>
    <col min="14834" max="14834" width="1.7109375" style="29" customWidth="1"/>
    <col min="14835" max="15079" width="11.42578125" style="29"/>
    <col min="15080" max="15080" width="4.42578125" style="29" customWidth="1"/>
    <col min="15081" max="15081" width="11.42578125" style="29"/>
    <col min="15082" max="15082" width="17.5703125" style="29" customWidth="1"/>
    <col min="15083" max="15083" width="11.5703125" style="29" customWidth="1"/>
    <col min="15084" max="15087" width="11.42578125" style="29"/>
    <col min="15088" max="15088" width="22.5703125" style="29" customWidth="1"/>
    <col min="15089" max="15089" width="14" style="29" customWidth="1"/>
    <col min="15090" max="15090" width="1.7109375" style="29" customWidth="1"/>
    <col min="15091" max="15335" width="11.42578125" style="29"/>
    <col min="15336" max="15336" width="4.42578125" style="29" customWidth="1"/>
    <col min="15337" max="15337" width="11.42578125" style="29"/>
    <col min="15338" max="15338" width="17.5703125" style="29" customWidth="1"/>
    <col min="15339" max="15339" width="11.5703125" style="29" customWidth="1"/>
    <col min="15340" max="15343" width="11.42578125" style="29"/>
    <col min="15344" max="15344" width="22.5703125" style="29" customWidth="1"/>
    <col min="15345" max="15345" width="14" style="29" customWidth="1"/>
    <col min="15346" max="15346" width="1.7109375" style="29" customWidth="1"/>
    <col min="15347" max="15591" width="11.42578125" style="29"/>
    <col min="15592" max="15592" width="4.42578125" style="29" customWidth="1"/>
    <col min="15593" max="15593" width="11.42578125" style="29"/>
    <col min="15594" max="15594" width="17.5703125" style="29" customWidth="1"/>
    <col min="15595" max="15595" width="11.5703125" style="29" customWidth="1"/>
    <col min="15596" max="15599" width="11.42578125" style="29"/>
    <col min="15600" max="15600" width="22.5703125" style="29" customWidth="1"/>
    <col min="15601" max="15601" width="14" style="29" customWidth="1"/>
    <col min="15602" max="15602" width="1.7109375" style="29" customWidth="1"/>
    <col min="15603" max="15847" width="11.42578125" style="29"/>
    <col min="15848" max="15848" width="4.42578125" style="29" customWidth="1"/>
    <col min="15849" max="15849" width="11.42578125" style="29"/>
    <col min="15850" max="15850" width="17.5703125" style="29" customWidth="1"/>
    <col min="15851" max="15851" width="11.5703125" style="29" customWidth="1"/>
    <col min="15852" max="15855" width="11.42578125" style="29"/>
    <col min="15856" max="15856" width="22.5703125" style="29" customWidth="1"/>
    <col min="15857" max="15857" width="14" style="29" customWidth="1"/>
    <col min="15858" max="15858" width="1.7109375" style="29" customWidth="1"/>
    <col min="15859" max="16103" width="11.42578125" style="29"/>
    <col min="16104" max="16104" width="4.42578125" style="29" customWidth="1"/>
    <col min="16105" max="16105" width="11.42578125" style="29"/>
    <col min="16106" max="16106" width="17.5703125" style="29" customWidth="1"/>
    <col min="16107" max="16107" width="11.5703125" style="29" customWidth="1"/>
    <col min="16108" max="16111" width="11.42578125" style="29"/>
    <col min="16112" max="16112" width="22.5703125" style="29" customWidth="1"/>
    <col min="16113" max="16113" width="14" style="29" customWidth="1"/>
    <col min="16114" max="16114" width="1.7109375" style="29" customWidth="1"/>
    <col min="16115" max="16384" width="11.42578125" style="29"/>
  </cols>
  <sheetData>
    <row r="1" spans="2:10" ht="18" customHeight="1" thickBot="1" x14ac:dyDescent="0.25"/>
    <row r="2" spans="2:10" ht="19.5" customHeight="1" x14ac:dyDescent="0.2">
      <c r="B2" s="30"/>
      <c r="C2" s="31"/>
      <c r="D2" s="32" t="s">
        <v>83</v>
      </c>
      <c r="E2" s="33"/>
      <c r="F2" s="33"/>
      <c r="G2" s="33"/>
      <c r="H2" s="33"/>
      <c r="I2" s="34"/>
      <c r="J2" s="35" t="s">
        <v>84</v>
      </c>
    </row>
    <row r="3" spans="2:10" ht="13.5" thickBot="1" x14ac:dyDescent="0.25">
      <c r="B3" s="36"/>
      <c r="C3" s="37"/>
      <c r="D3" s="38"/>
      <c r="E3" s="39"/>
      <c r="F3" s="39"/>
      <c r="G3" s="39"/>
      <c r="H3" s="39"/>
      <c r="I3" s="40"/>
      <c r="J3" s="41"/>
    </row>
    <row r="4" spans="2:10" x14ac:dyDescent="0.2">
      <c r="B4" s="36"/>
      <c r="C4" s="37"/>
      <c r="D4" s="32" t="s">
        <v>85</v>
      </c>
      <c r="E4" s="33"/>
      <c r="F4" s="33"/>
      <c r="G4" s="33"/>
      <c r="H4" s="33"/>
      <c r="I4" s="34"/>
      <c r="J4" s="35" t="s">
        <v>86</v>
      </c>
    </row>
    <row r="5" spans="2:10" x14ac:dyDescent="0.2">
      <c r="B5" s="36"/>
      <c r="C5" s="37"/>
      <c r="D5" s="42"/>
      <c r="E5" s="43"/>
      <c r="F5" s="43"/>
      <c r="G5" s="43"/>
      <c r="H5" s="43"/>
      <c r="I5" s="44"/>
      <c r="J5" s="45"/>
    </row>
    <row r="6" spans="2:10" ht="13.5" thickBot="1" x14ac:dyDescent="0.25">
      <c r="B6" s="46"/>
      <c r="C6" s="47"/>
      <c r="D6" s="38"/>
      <c r="E6" s="39"/>
      <c r="F6" s="39"/>
      <c r="G6" s="39"/>
      <c r="H6" s="39"/>
      <c r="I6" s="40"/>
      <c r="J6" s="41"/>
    </row>
    <row r="7" spans="2:10" x14ac:dyDescent="0.2">
      <c r="B7" s="48"/>
      <c r="J7" s="49"/>
    </row>
    <row r="8" spans="2:10" x14ac:dyDescent="0.2">
      <c r="B8" s="48"/>
      <c r="J8" s="49"/>
    </row>
    <row r="9" spans="2:10" x14ac:dyDescent="0.2">
      <c r="B9" s="48"/>
      <c r="J9" s="49"/>
    </row>
    <row r="10" spans="2:10" x14ac:dyDescent="0.2">
      <c r="B10" s="48"/>
      <c r="C10" s="29" t="s">
        <v>104</v>
      </c>
      <c r="E10" s="50"/>
      <c r="J10" s="49"/>
    </row>
    <row r="11" spans="2:10" x14ac:dyDescent="0.2">
      <c r="B11" s="48"/>
      <c r="J11" s="49"/>
    </row>
    <row r="12" spans="2:10" x14ac:dyDescent="0.2">
      <c r="B12" s="48"/>
      <c r="C12" s="29" t="s">
        <v>105</v>
      </c>
      <c r="J12" s="49"/>
    </row>
    <row r="13" spans="2:10" x14ac:dyDescent="0.2">
      <c r="B13" s="48"/>
      <c r="C13" s="29" t="s">
        <v>106</v>
      </c>
      <c r="J13" s="49"/>
    </row>
    <row r="14" spans="2:10" x14ac:dyDescent="0.2">
      <c r="B14" s="48"/>
      <c r="J14" s="49"/>
    </row>
    <row r="15" spans="2:10" x14ac:dyDescent="0.2">
      <c r="B15" s="48"/>
      <c r="C15" s="29" t="s">
        <v>107</v>
      </c>
      <c r="J15" s="49"/>
    </row>
    <row r="16" spans="2:10" x14ac:dyDescent="0.2">
      <c r="B16" s="48"/>
      <c r="C16" s="51"/>
      <c r="J16" s="49"/>
    </row>
    <row r="17" spans="2:10" x14ac:dyDescent="0.2">
      <c r="B17" s="48"/>
      <c r="C17" s="29" t="s">
        <v>108</v>
      </c>
      <c r="D17" s="50"/>
      <c r="H17" s="52" t="s">
        <v>87</v>
      </c>
      <c r="I17" s="52" t="s">
        <v>88</v>
      </c>
      <c r="J17" s="49"/>
    </row>
    <row r="18" spans="2:10" x14ac:dyDescent="0.2">
      <c r="B18" s="48"/>
      <c r="C18" s="53" t="s">
        <v>89</v>
      </c>
      <c r="D18" s="53"/>
      <c r="E18" s="53"/>
      <c r="F18" s="53"/>
      <c r="H18" s="70">
        <v>19</v>
      </c>
      <c r="I18" s="54">
        <v>113872714</v>
      </c>
      <c r="J18" s="49"/>
    </row>
    <row r="19" spans="2:10" x14ac:dyDescent="0.2">
      <c r="B19" s="48"/>
      <c r="C19" s="29" t="s">
        <v>90</v>
      </c>
      <c r="H19" s="55">
        <v>9</v>
      </c>
      <c r="I19" s="56">
        <v>70597980</v>
      </c>
      <c r="J19" s="49"/>
    </row>
    <row r="20" spans="2:10" x14ac:dyDescent="0.2">
      <c r="B20" s="48"/>
      <c r="C20" s="29" t="s">
        <v>91</v>
      </c>
      <c r="H20" s="55"/>
      <c r="I20" s="56"/>
      <c r="J20" s="49"/>
    </row>
    <row r="21" spans="2:10" x14ac:dyDescent="0.2">
      <c r="B21" s="48"/>
      <c r="C21" s="29" t="s">
        <v>92</v>
      </c>
      <c r="H21" s="55"/>
      <c r="I21" s="56"/>
      <c r="J21" s="49"/>
    </row>
    <row r="22" spans="2:10" x14ac:dyDescent="0.2">
      <c r="B22" s="48"/>
      <c r="C22" s="29" t="s">
        <v>93</v>
      </c>
      <c r="H22" s="55"/>
      <c r="I22" s="56"/>
      <c r="J22" s="49"/>
    </row>
    <row r="23" spans="2:10" x14ac:dyDescent="0.2">
      <c r="B23" s="48"/>
      <c r="C23" s="29" t="s">
        <v>94</v>
      </c>
      <c r="H23" s="55"/>
      <c r="I23" s="56"/>
      <c r="J23" s="49"/>
    </row>
    <row r="24" spans="2:10" x14ac:dyDescent="0.2">
      <c r="B24" s="48"/>
      <c r="C24" s="29" t="s">
        <v>95</v>
      </c>
      <c r="H24" s="57"/>
      <c r="I24" s="58"/>
      <c r="J24" s="49"/>
    </row>
    <row r="25" spans="2:10" x14ac:dyDescent="0.2">
      <c r="B25" s="48"/>
      <c r="C25" s="53" t="s">
        <v>96</v>
      </c>
      <c r="D25" s="53"/>
      <c r="E25" s="53"/>
      <c r="F25" s="53"/>
      <c r="H25" s="59">
        <f>SUM(H19:H24)</f>
        <v>9</v>
      </c>
      <c r="I25" s="60">
        <f>(I19+I20+I21+I22+I23+I24)</f>
        <v>70597980</v>
      </c>
      <c r="J25" s="49"/>
    </row>
    <row r="26" spans="2:10" x14ac:dyDescent="0.2">
      <c r="B26" s="48"/>
      <c r="C26" s="29" t="s">
        <v>97</v>
      </c>
      <c r="H26" s="55"/>
      <c r="I26" s="56"/>
      <c r="J26" s="49"/>
    </row>
    <row r="27" spans="2:10" x14ac:dyDescent="0.2">
      <c r="B27" s="48"/>
      <c r="C27" s="29" t="s">
        <v>98</v>
      </c>
      <c r="H27" s="55"/>
      <c r="I27" s="56"/>
      <c r="J27" s="49"/>
    </row>
    <row r="28" spans="2:10" x14ac:dyDescent="0.2">
      <c r="B28" s="48"/>
      <c r="C28" s="29" t="s">
        <v>99</v>
      </c>
      <c r="H28" s="55"/>
      <c r="I28" s="56">
        <v>0</v>
      </c>
      <c r="J28" s="49"/>
    </row>
    <row r="29" spans="2:10" ht="12.75" customHeight="1" thickBot="1" x14ac:dyDescent="0.25">
      <c r="B29" s="48"/>
      <c r="C29" s="29" t="s">
        <v>100</v>
      </c>
      <c r="H29" s="61">
        <v>10</v>
      </c>
      <c r="I29" s="62">
        <v>43274734</v>
      </c>
      <c r="J29" s="49"/>
    </row>
    <row r="30" spans="2:10" x14ac:dyDescent="0.2">
      <c r="B30" s="48"/>
      <c r="C30" s="53" t="s">
        <v>101</v>
      </c>
      <c r="D30" s="53"/>
      <c r="E30" s="53"/>
      <c r="F30" s="53"/>
      <c r="H30" s="59">
        <f>SUM(H26:H29)</f>
        <v>10</v>
      </c>
      <c r="I30" s="60">
        <f>(I28+I29+I26)</f>
        <v>43274734</v>
      </c>
      <c r="J30" s="49"/>
    </row>
    <row r="31" spans="2:10" ht="13.5" thickBot="1" x14ac:dyDescent="0.25">
      <c r="B31" s="48"/>
      <c r="C31" s="53" t="s">
        <v>102</v>
      </c>
      <c r="D31" s="53"/>
      <c r="H31" s="63">
        <f>(H25+H30)</f>
        <v>19</v>
      </c>
      <c r="I31" s="64">
        <f>(I25+I30)</f>
        <v>113872714</v>
      </c>
      <c r="J31" s="49"/>
    </row>
    <row r="32" spans="2:10" ht="13.5" thickTop="1" x14ac:dyDescent="0.2">
      <c r="B32" s="48"/>
      <c r="C32" s="53"/>
      <c r="D32" s="53"/>
      <c r="H32" s="65"/>
      <c r="I32" s="56"/>
      <c r="J32" s="49"/>
    </row>
    <row r="33" spans="2:10" x14ac:dyDescent="0.2">
      <c r="B33" s="48"/>
      <c r="G33" s="65"/>
      <c r="H33" s="65"/>
      <c r="I33" s="65"/>
      <c r="J33" s="49"/>
    </row>
    <row r="34" spans="2:10" x14ac:dyDescent="0.2">
      <c r="B34" s="48"/>
      <c r="G34" s="65"/>
      <c r="H34" s="65"/>
      <c r="I34" s="65"/>
      <c r="J34" s="49"/>
    </row>
    <row r="35" spans="2:10" x14ac:dyDescent="0.2">
      <c r="B35" s="48"/>
      <c r="G35" s="65"/>
      <c r="H35" s="65"/>
      <c r="I35" s="65"/>
      <c r="J35" s="49"/>
    </row>
    <row r="36" spans="2:10" ht="13.5" thickBot="1" x14ac:dyDescent="0.25">
      <c r="B36" s="48"/>
      <c r="C36" s="66"/>
      <c r="D36" s="66"/>
      <c r="G36" s="66" t="s">
        <v>109</v>
      </c>
      <c r="H36" s="66"/>
      <c r="I36" s="65"/>
      <c r="J36" s="49"/>
    </row>
    <row r="37" spans="2:10" x14ac:dyDescent="0.2">
      <c r="B37" s="48"/>
      <c r="C37" s="65" t="s">
        <v>103</v>
      </c>
      <c r="D37" s="65"/>
      <c r="G37" s="65" t="s">
        <v>110</v>
      </c>
      <c r="H37" s="65"/>
      <c r="I37" s="65"/>
      <c r="J37" s="49"/>
    </row>
    <row r="38" spans="2:10" x14ac:dyDescent="0.2">
      <c r="B38" s="48"/>
      <c r="G38" s="65"/>
      <c r="H38" s="65"/>
      <c r="I38" s="65"/>
      <c r="J38" s="49"/>
    </row>
    <row r="39" spans="2:10" x14ac:dyDescent="0.2">
      <c r="B39" s="48"/>
      <c r="G39" s="65"/>
      <c r="H39" s="65"/>
      <c r="I39" s="65"/>
      <c r="J39" s="49"/>
    </row>
    <row r="40" spans="2:10" ht="18.75" customHeight="1" thickBot="1" x14ac:dyDescent="0.25">
      <c r="B40" s="67"/>
      <c r="C40" s="68"/>
      <c r="D40" s="68"/>
      <c r="E40" s="68"/>
      <c r="F40" s="68"/>
      <c r="G40" s="66"/>
      <c r="H40" s="66"/>
      <c r="I40" s="66"/>
      <c r="J40" s="6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2022-01-13T19:43:17Z</dcterms:created>
  <dcterms:modified xsi:type="dcterms:W3CDTF">2022-01-15T15:43:57Z</dcterms:modified>
</cp:coreProperties>
</file>